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eLivro" defaultThemeVersion="124226"/>
  <bookViews>
    <workbookView xWindow="120" yWindow="120" windowWidth="11820" windowHeight="6750"/>
  </bookViews>
  <sheets>
    <sheet name="Rotación" sheetId="3" r:id="rId1"/>
    <sheet name="Pedidos día" sheetId="1" r:id="rId2"/>
    <sheet name="Localizações" sheetId="4" r:id="rId3"/>
    <sheet name="QuadrosControl" sheetId="5" r:id="rId4"/>
    <sheet name="PedidosDia_Tempos" sheetId="8" r:id="rId5"/>
  </sheets>
  <externalReferences>
    <externalReference r:id="rId6"/>
  </externalReferences>
  <definedNames>
    <definedName name="_xlnm._FilterDatabase" localSheetId="0" hidden="1">Rotación!$A$6:$I$1128</definedName>
    <definedName name="Andar">QuadrosControl!$A$3:$B$8</definedName>
    <definedName name="Linear">QuadrosControl!$E$4:$F$15</definedName>
    <definedName name="TemposRef">Localizações!$A$2:$F$1560</definedName>
    <definedName name="Z_1C450259_6F0D_401B_A672_D39C35CA6364_.wvu.Rows" hidden="1">'[1]Projecto de Natal'!$A$6:$IV$6,'[1]Projecto de Natal'!$A$12:$IV$14,'[1]Projecto de Natal'!$A$52:$IV$52,'[1]Projecto de Natal'!$A$55:$IV$55</definedName>
    <definedName name="Z_5D289D54_4268_48DF_8423_FDA975A47836_.wvu.Cols" hidden="1">'[1]Projecto de Natal'!#REF!</definedName>
    <definedName name="Z_D9E879E5_F042_4F99_925D_0D68670EAE50_.wvu.Cols" hidden="1">'[1]Projecto de Natal'!#REF!</definedName>
  </definedNames>
  <calcPr calcId="125725" fullCalcOnLoad="1"/>
</workbook>
</file>

<file path=xl/calcChain.xml><?xml version="1.0" encoding="utf-8"?>
<calcChain xmlns="http://schemas.openxmlformats.org/spreadsheetml/2006/main">
  <c r="C15" i="4"/>
  <c r="E15" s="1"/>
  <c r="D15"/>
  <c r="C287"/>
  <c r="D287"/>
  <c r="E287"/>
  <c r="C9"/>
  <c r="D9"/>
  <c r="E9" s="1"/>
  <c r="C168"/>
  <c r="D168"/>
  <c r="C467"/>
  <c r="E467" s="1"/>
  <c r="D467"/>
  <c r="C258"/>
  <c r="D258"/>
  <c r="C171"/>
  <c r="E171" s="1"/>
  <c r="D171"/>
  <c r="C303"/>
  <c r="E303" s="1"/>
  <c r="D303"/>
  <c r="C472"/>
  <c r="D472"/>
  <c r="E472" s="1"/>
  <c r="C1126"/>
  <c r="D1126"/>
  <c r="E1126" s="1"/>
  <c r="C293"/>
  <c r="D293"/>
  <c r="E293" s="1"/>
  <c r="C460"/>
  <c r="D460"/>
  <c r="C259"/>
  <c r="D259"/>
  <c r="C1128"/>
  <c r="D1128"/>
  <c r="C1127"/>
  <c r="D1127"/>
  <c r="C1129"/>
  <c r="D1129"/>
  <c r="E1129" s="1"/>
  <c r="C167"/>
  <c r="D167"/>
  <c r="E167"/>
  <c r="C156"/>
  <c r="E156" s="1"/>
  <c r="D156"/>
  <c r="C436"/>
  <c r="D436"/>
  <c r="C808"/>
  <c r="E808" s="1"/>
  <c r="D808"/>
  <c r="C1219"/>
  <c r="D1219"/>
  <c r="C271"/>
  <c r="E271" s="1"/>
  <c r="D271"/>
  <c r="C330"/>
  <c r="D330"/>
  <c r="C317"/>
  <c r="D317"/>
  <c r="C452"/>
  <c r="E452" s="1"/>
  <c r="D452"/>
  <c r="C512"/>
  <c r="D512"/>
  <c r="C1189"/>
  <c r="E1189" s="1"/>
  <c r="D1189"/>
  <c r="C54"/>
  <c r="D54"/>
  <c r="C282"/>
  <c r="E282" s="1"/>
  <c r="D282"/>
  <c r="C265"/>
  <c r="E265" s="1"/>
  <c r="D265"/>
  <c r="C442"/>
  <c r="D442"/>
  <c r="C626"/>
  <c r="E626" s="1"/>
  <c r="D626"/>
  <c r="C825"/>
  <c r="E825" s="1"/>
  <c r="D825"/>
  <c r="C974"/>
  <c r="D974"/>
  <c r="E974" s="1"/>
  <c r="C310"/>
  <c r="D310"/>
  <c r="E310"/>
  <c r="C622"/>
  <c r="E622" s="1"/>
  <c r="D622"/>
  <c r="C134"/>
  <c r="D134"/>
  <c r="E134" s="1"/>
  <c r="C165"/>
  <c r="D165"/>
  <c r="C506"/>
  <c r="E506" s="1"/>
  <c r="D506"/>
  <c r="C1186"/>
  <c r="D1186"/>
  <c r="C1187"/>
  <c r="E1187" s="1"/>
  <c r="D1187"/>
  <c r="C480"/>
  <c r="D480"/>
  <c r="C441"/>
  <c r="E441" s="1"/>
  <c r="D441"/>
  <c r="C443"/>
  <c r="D443"/>
  <c r="E443" s="1"/>
  <c r="C659"/>
  <c r="D659"/>
  <c r="C740"/>
  <c r="D740"/>
  <c r="C828"/>
  <c r="D828"/>
  <c r="E828"/>
  <c r="C1147"/>
  <c r="E1147" s="1"/>
  <c r="D1147"/>
  <c r="C299"/>
  <c r="D299"/>
  <c r="C676"/>
  <c r="D676"/>
  <c r="C822"/>
  <c r="D822"/>
  <c r="C286"/>
  <c r="E286" s="1"/>
  <c r="D286"/>
  <c r="C478"/>
  <c r="D478"/>
  <c r="C147"/>
  <c r="D147"/>
  <c r="E147"/>
  <c r="C1476"/>
  <c r="E1476" s="1"/>
  <c r="D1476"/>
  <c r="C845"/>
  <c r="D845"/>
  <c r="C281"/>
  <c r="E281" s="1"/>
  <c r="D281"/>
  <c r="C627"/>
  <c r="D627"/>
  <c r="E627" s="1"/>
  <c r="C649"/>
  <c r="D649"/>
  <c r="C650"/>
  <c r="D650"/>
  <c r="C671"/>
  <c r="E671" s="1"/>
  <c r="D671"/>
  <c r="C1145"/>
  <c r="D1145"/>
  <c r="C617"/>
  <c r="E617" s="1"/>
  <c r="D617"/>
  <c r="C462"/>
  <c r="D462"/>
  <c r="C1274"/>
  <c r="D1274"/>
  <c r="C669"/>
  <c r="D669"/>
  <c r="C1503"/>
  <c r="D1503"/>
  <c r="C1558"/>
  <c r="D1558"/>
  <c r="E1558" s="1"/>
  <c r="C150"/>
  <c r="D150"/>
  <c r="E150"/>
  <c r="C144"/>
  <c r="D144"/>
  <c r="E144" s="1"/>
  <c r="C495"/>
  <c r="D495"/>
  <c r="C682"/>
  <c r="D682"/>
  <c r="C475"/>
  <c r="D475"/>
  <c r="C503"/>
  <c r="D503"/>
  <c r="C268"/>
  <c r="D268"/>
  <c r="C1140"/>
  <c r="D1140"/>
  <c r="C1195"/>
  <c r="D1195"/>
  <c r="C969"/>
  <c r="D969"/>
  <c r="C988"/>
  <c r="D988"/>
  <c r="C1080"/>
  <c r="D1080"/>
  <c r="C633"/>
  <c r="D633"/>
  <c r="C1235"/>
  <c r="E1235" s="1"/>
  <c r="D1235"/>
  <c r="C12"/>
  <c r="E12" s="1"/>
  <c r="D12"/>
  <c r="C181"/>
  <c r="D181"/>
  <c r="E181" s="1"/>
  <c r="C469"/>
  <c r="D469"/>
  <c r="E469"/>
  <c r="C868"/>
  <c r="D868"/>
  <c r="C1365"/>
  <c r="D1365"/>
  <c r="C435"/>
  <c r="E435" s="1"/>
  <c r="D435"/>
  <c r="C1386"/>
  <c r="E1386" s="1"/>
  <c r="D1386"/>
  <c r="C70"/>
  <c r="D70"/>
  <c r="C816"/>
  <c r="E816" s="1"/>
  <c r="D816"/>
  <c r="C954"/>
  <c r="E954" s="1"/>
  <c r="D954"/>
  <c r="C986"/>
  <c r="E986" s="1"/>
  <c r="D986"/>
  <c r="C277"/>
  <c r="E277" s="1"/>
  <c r="D277"/>
  <c r="C813"/>
  <c r="D813"/>
  <c r="E813" s="1"/>
  <c r="C818"/>
  <c r="D818"/>
  <c r="E818"/>
  <c r="C870"/>
  <c r="D870"/>
  <c r="C979"/>
  <c r="D979"/>
  <c r="E979" s="1"/>
  <c r="C1404"/>
  <c r="D1404"/>
  <c r="E1404"/>
  <c r="C60"/>
  <c r="D60"/>
  <c r="C137"/>
  <c r="D137"/>
  <c r="C681"/>
  <c r="D681"/>
  <c r="C961"/>
  <c r="D961"/>
  <c r="C1559"/>
  <c r="D1559"/>
  <c r="C444"/>
  <c r="D444"/>
  <c r="E444" s="1"/>
  <c r="C445"/>
  <c r="D445"/>
  <c r="E445" s="1"/>
  <c r="C648"/>
  <c r="E648" s="1"/>
  <c r="D648"/>
  <c r="C1104"/>
  <c r="D1104"/>
  <c r="C457"/>
  <c r="E457" s="1"/>
  <c r="D457"/>
  <c r="C830"/>
  <c r="E830" s="1"/>
  <c r="D830"/>
  <c r="C1005"/>
  <c r="D1005"/>
  <c r="E1005"/>
  <c r="C1224"/>
  <c r="D1224"/>
  <c r="E1224" s="1"/>
  <c r="C1514"/>
  <c r="E1514" s="1"/>
  <c r="D1514"/>
  <c r="C334"/>
  <c r="E334" s="1"/>
  <c r="D334"/>
  <c r="C507"/>
  <c r="D507"/>
  <c r="C800"/>
  <c r="D800"/>
  <c r="E800"/>
  <c r="C821"/>
  <c r="D821"/>
  <c r="E821" s="1"/>
  <c r="C839"/>
  <c r="D839"/>
  <c r="C857"/>
  <c r="D857"/>
  <c r="C984"/>
  <c r="E984" s="1"/>
  <c r="D984"/>
  <c r="C1002"/>
  <c r="D1002"/>
  <c r="E1002"/>
  <c r="C1015"/>
  <c r="D1015"/>
  <c r="E1015" s="1"/>
  <c r="C1074"/>
  <c r="E1074" s="1"/>
  <c r="D1074"/>
  <c r="C1152"/>
  <c r="D1152"/>
  <c r="E1152" s="1"/>
  <c r="C793"/>
  <c r="E793" s="1"/>
  <c r="D793"/>
  <c r="C838"/>
  <c r="E838" s="1"/>
  <c r="D838"/>
  <c r="C852"/>
  <c r="D852"/>
  <c r="C968"/>
  <c r="E968" s="1"/>
  <c r="D968"/>
  <c r="C993"/>
  <c r="E993" s="1"/>
  <c r="D993"/>
  <c r="C1107"/>
  <c r="D1107"/>
  <c r="E1107" s="1"/>
  <c r="C1346"/>
  <c r="D1346"/>
  <c r="E1346"/>
  <c r="C1412"/>
  <c r="D1412"/>
  <c r="E1412" s="1"/>
  <c r="C155"/>
  <c r="D155"/>
  <c r="E155" s="1"/>
  <c r="C319"/>
  <c r="D319"/>
  <c r="E319"/>
  <c r="C1024"/>
  <c r="D1024"/>
  <c r="C1085"/>
  <c r="E1085" s="1"/>
  <c r="D1085"/>
  <c r="C1144"/>
  <c r="D1144"/>
  <c r="C1207"/>
  <c r="E1207" s="1"/>
  <c r="D1207"/>
  <c r="C1209"/>
  <c r="D1209"/>
  <c r="E1209" s="1"/>
  <c r="C1456"/>
  <c r="D1456"/>
  <c r="C459"/>
  <c r="E459" s="1"/>
  <c r="D459"/>
  <c r="C2"/>
  <c r="E2" s="1"/>
  <c r="D2"/>
  <c r="C6"/>
  <c r="D6"/>
  <c r="C4"/>
  <c r="E4" s="1"/>
  <c r="D4"/>
  <c r="C10"/>
  <c r="D10"/>
  <c r="C7"/>
  <c r="E7" s="1"/>
  <c r="D7"/>
  <c r="C8"/>
  <c r="D8"/>
  <c r="C17"/>
  <c r="E17" s="1"/>
  <c r="D17"/>
  <c r="C11"/>
  <c r="D11"/>
  <c r="C49"/>
  <c r="D49"/>
  <c r="C19"/>
  <c r="E19" s="1"/>
  <c r="D19"/>
  <c r="C18"/>
  <c r="D18"/>
  <c r="C44"/>
  <c r="D44"/>
  <c r="E44" s="1"/>
  <c r="C14"/>
  <c r="E14" s="1"/>
  <c r="D14"/>
  <c r="C55"/>
  <c r="E55" s="1"/>
  <c r="D55"/>
  <c r="C51"/>
  <c r="D51"/>
  <c r="E51"/>
  <c r="C13"/>
  <c r="D13"/>
  <c r="E13" s="1"/>
  <c r="C68"/>
  <c r="D68"/>
  <c r="E68" s="1"/>
  <c r="C16"/>
  <c r="D16"/>
  <c r="E16" s="1"/>
  <c r="C71"/>
  <c r="E71" s="1"/>
  <c r="D71"/>
  <c r="C65"/>
  <c r="D65"/>
  <c r="E65" s="1"/>
  <c r="C1124"/>
  <c r="E1124" s="1"/>
  <c r="D1124"/>
  <c r="C47"/>
  <c r="E47" s="1"/>
  <c r="D47"/>
  <c r="C77"/>
  <c r="D77"/>
  <c r="E77" s="1"/>
  <c r="C80"/>
  <c r="D80"/>
  <c r="E80"/>
  <c r="C72"/>
  <c r="E72" s="1"/>
  <c r="D72"/>
  <c r="C61"/>
  <c r="E61" s="1"/>
  <c r="D61"/>
  <c r="C69"/>
  <c r="D69"/>
  <c r="C50"/>
  <c r="E50" s="1"/>
  <c r="D50"/>
  <c r="C73"/>
  <c r="E73" s="1"/>
  <c r="D73"/>
  <c r="C46"/>
  <c r="D46"/>
  <c r="C58"/>
  <c r="E58" s="1"/>
  <c r="D58"/>
  <c r="C67"/>
  <c r="E67" s="1"/>
  <c r="D67"/>
  <c r="C1125"/>
  <c r="D1125"/>
  <c r="E1125" s="1"/>
  <c r="C130"/>
  <c r="D130"/>
  <c r="C163"/>
  <c r="D163"/>
  <c r="C131"/>
  <c r="E131" s="1"/>
  <c r="D131"/>
  <c r="C129"/>
  <c r="D129"/>
  <c r="C140"/>
  <c r="E140" s="1"/>
  <c r="D140"/>
  <c r="C143"/>
  <c r="D143"/>
  <c r="C148"/>
  <c r="E148" s="1"/>
  <c r="D148"/>
  <c r="C52"/>
  <c r="E52" s="1"/>
  <c r="D52"/>
  <c r="C76"/>
  <c r="D76"/>
  <c r="E76" s="1"/>
  <c r="C63"/>
  <c r="D63"/>
  <c r="C43"/>
  <c r="D43"/>
  <c r="C79"/>
  <c r="E79" s="1"/>
  <c r="D79"/>
  <c r="C66"/>
  <c r="D66"/>
  <c r="E66" s="1"/>
  <c r="C1131"/>
  <c r="D1131"/>
  <c r="E1131" s="1"/>
  <c r="C157"/>
  <c r="E157" s="1"/>
  <c r="D157"/>
  <c r="C75"/>
  <c r="E75" s="1"/>
  <c r="D75"/>
  <c r="C74"/>
  <c r="D74"/>
  <c r="C53"/>
  <c r="E53" s="1"/>
  <c r="D53"/>
  <c r="C139"/>
  <c r="D139"/>
  <c r="C172"/>
  <c r="E172" s="1"/>
  <c r="D172"/>
  <c r="C45"/>
  <c r="D45"/>
  <c r="C1155"/>
  <c r="E1155" s="1"/>
  <c r="D1155"/>
  <c r="C176"/>
  <c r="E176" s="1"/>
  <c r="D176"/>
  <c r="C59"/>
  <c r="D59"/>
  <c r="C154"/>
  <c r="E154" s="1"/>
  <c r="D154"/>
  <c r="C159"/>
  <c r="D159"/>
  <c r="E159"/>
  <c r="C178"/>
  <c r="D178"/>
  <c r="E178"/>
  <c r="C269"/>
  <c r="D269"/>
  <c r="C185"/>
  <c r="D185"/>
  <c r="C56"/>
  <c r="E56" s="1"/>
  <c r="D56"/>
  <c r="C318"/>
  <c r="D318"/>
  <c r="C78"/>
  <c r="E78" s="1"/>
  <c r="D78"/>
  <c r="C132"/>
  <c r="E132" s="1"/>
  <c r="D132"/>
  <c r="C283"/>
  <c r="D283"/>
  <c r="E283"/>
  <c r="C266"/>
  <c r="D266"/>
  <c r="C311"/>
  <c r="D311"/>
  <c r="C270"/>
  <c r="D270"/>
  <c r="C264"/>
  <c r="D264"/>
  <c r="C173"/>
  <c r="D173"/>
  <c r="C278"/>
  <c r="D278"/>
  <c r="C162"/>
  <c r="D162"/>
  <c r="C312"/>
  <c r="E312" s="1"/>
  <c r="D312"/>
  <c r="C298"/>
  <c r="D298"/>
  <c r="E298"/>
  <c r="C273"/>
  <c r="D273"/>
  <c r="E273"/>
  <c r="C272"/>
  <c r="E272" s="1"/>
  <c r="D272"/>
  <c r="C285"/>
  <c r="E285" s="1"/>
  <c r="D285"/>
  <c r="C320"/>
  <c r="D320"/>
  <c r="E320"/>
  <c r="C291"/>
  <c r="D291"/>
  <c r="C136"/>
  <c r="D136"/>
  <c r="C138"/>
  <c r="D138"/>
  <c r="C169"/>
  <c r="D169"/>
  <c r="C294"/>
  <c r="D294"/>
  <c r="E294"/>
  <c r="C184"/>
  <c r="E184" s="1"/>
  <c r="D184"/>
  <c r="C1132"/>
  <c r="D1132"/>
  <c r="C323"/>
  <c r="E323" s="1"/>
  <c r="D323"/>
  <c r="C1133"/>
  <c r="D1133"/>
  <c r="C292"/>
  <c r="E292" s="1"/>
  <c r="D292"/>
  <c r="C152"/>
  <c r="D152"/>
  <c r="C263"/>
  <c r="D263"/>
  <c r="C314"/>
  <c r="D314"/>
  <c r="C170"/>
  <c r="E170" s="1"/>
  <c r="D170"/>
  <c r="C1138"/>
  <c r="E1138" s="1"/>
  <c r="D1138"/>
  <c r="C289"/>
  <c r="D289"/>
  <c r="E289" s="1"/>
  <c r="C301"/>
  <c r="D301"/>
  <c r="C57"/>
  <c r="D57"/>
  <c r="E57"/>
  <c r="C295"/>
  <c r="D295"/>
  <c r="C437"/>
  <c r="E437" s="1"/>
  <c r="D437"/>
  <c r="C1136"/>
  <c r="D1136"/>
  <c r="C161"/>
  <c r="E161" s="1"/>
  <c r="D161"/>
  <c r="C1556"/>
  <c r="D1556"/>
  <c r="E1556"/>
  <c r="C461"/>
  <c r="D461"/>
  <c r="E461" s="1"/>
  <c r="C477"/>
  <c r="E477" s="1"/>
  <c r="D477"/>
  <c r="C64"/>
  <c r="D64"/>
  <c r="E64"/>
  <c r="C614"/>
  <c r="D614"/>
  <c r="E614" s="1"/>
  <c r="C166"/>
  <c r="E166" s="1"/>
  <c r="D166"/>
  <c r="C260"/>
  <c r="E260" s="1"/>
  <c r="D260"/>
  <c r="C450"/>
  <c r="D450"/>
  <c r="C1554"/>
  <c r="D1554"/>
  <c r="C300"/>
  <c r="D300"/>
  <c r="E300"/>
  <c r="C1553"/>
  <c r="D1553"/>
  <c r="C513"/>
  <c r="E513" s="1"/>
  <c r="D513"/>
  <c r="C146"/>
  <c r="D146"/>
  <c r="E146"/>
  <c r="C275"/>
  <c r="D275"/>
  <c r="C324"/>
  <c r="D324"/>
  <c r="C308"/>
  <c r="D308"/>
  <c r="C177"/>
  <c r="D177"/>
  <c r="C328"/>
  <c r="D328"/>
  <c r="E328" s="1"/>
  <c r="C135"/>
  <c r="E135" s="1"/>
  <c r="D135"/>
  <c r="C325"/>
  <c r="D325"/>
  <c r="C261"/>
  <c r="D261"/>
  <c r="C174"/>
  <c r="D174"/>
  <c r="C468"/>
  <c r="D468"/>
  <c r="E468" s="1"/>
  <c r="C451"/>
  <c r="E451" s="1"/>
  <c r="D451"/>
  <c r="C631"/>
  <c r="E631" s="1"/>
  <c r="D631"/>
  <c r="C313"/>
  <c r="E313" s="1"/>
  <c r="D313"/>
  <c r="C464"/>
  <c r="E464" s="1"/>
  <c r="D464"/>
  <c r="C274"/>
  <c r="E274" s="1"/>
  <c r="D274"/>
  <c r="C1196"/>
  <c r="E1196" s="1"/>
  <c r="D1196"/>
  <c r="C486"/>
  <c r="D486"/>
  <c r="E486"/>
  <c r="C145"/>
  <c r="E145" s="1"/>
  <c r="D145"/>
  <c r="C1557"/>
  <c r="D1557"/>
  <c r="C333"/>
  <c r="D333"/>
  <c r="C280"/>
  <c r="E280" s="1"/>
  <c r="D280"/>
  <c r="C487"/>
  <c r="D487"/>
  <c r="E487"/>
  <c r="C493"/>
  <c r="E493" s="1"/>
  <c r="D493"/>
  <c r="C175"/>
  <c r="D175"/>
  <c r="C458"/>
  <c r="E458" s="1"/>
  <c r="D458"/>
  <c r="C1547"/>
  <c r="D1547"/>
  <c r="C179"/>
  <c r="D179"/>
  <c r="E179"/>
  <c r="C142"/>
  <c r="E142" s="1"/>
  <c r="D142"/>
  <c r="C182"/>
  <c r="D182"/>
  <c r="C502"/>
  <c r="E502" s="1"/>
  <c r="D502"/>
  <c r="C449"/>
  <c r="E449" s="1"/>
  <c r="D449"/>
  <c r="C481"/>
  <c r="D481"/>
  <c r="E481" s="1"/>
  <c r="C619"/>
  <c r="E619" s="1"/>
  <c r="D619"/>
  <c r="C505"/>
  <c r="E505" s="1"/>
  <c r="D505"/>
  <c r="C652"/>
  <c r="E652" s="1"/>
  <c r="D652"/>
  <c r="C1185"/>
  <c r="E1185" s="1"/>
  <c r="D1185"/>
  <c r="C151"/>
  <c r="E151" s="1"/>
  <c r="D151"/>
  <c r="C297"/>
  <c r="D297"/>
  <c r="C288"/>
  <c r="E288" s="1"/>
  <c r="D288"/>
  <c r="C474"/>
  <c r="E474" s="1"/>
  <c r="D474"/>
  <c r="C267"/>
  <c r="D267"/>
  <c r="C455"/>
  <c r="E455" s="1"/>
  <c r="D455"/>
  <c r="C686"/>
  <c r="D686"/>
  <c r="C141"/>
  <c r="D141"/>
  <c r="C158"/>
  <c r="D158"/>
  <c r="C448"/>
  <c r="E448" s="1"/>
  <c r="D448"/>
  <c r="C1154"/>
  <c r="D1154"/>
  <c r="C431"/>
  <c r="D431"/>
  <c r="E431"/>
  <c r="C490"/>
  <c r="E490" s="1"/>
  <c r="D490"/>
  <c r="C616"/>
  <c r="E616" s="1"/>
  <c r="D616"/>
  <c r="C322"/>
  <c r="D322"/>
  <c r="C327"/>
  <c r="D327"/>
  <c r="C500"/>
  <c r="D500"/>
  <c r="C639"/>
  <c r="D639"/>
  <c r="C153"/>
  <c r="D153"/>
  <c r="C492"/>
  <c r="E492" s="1"/>
  <c r="D492"/>
  <c r="C658"/>
  <c r="D658"/>
  <c r="E658" s="1"/>
  <c r="C1181"/>
  <c r="E1181" s="1"/>
  <c r="D1181"/>
  <c r="C321"/>
  <c r="E321" s="1"/>
  <c r="D321"/>
  <c r="C618"/>
  <c r="D618"/>
  <c r="E618"/>
  <c r="C853"/>
  <c r="E853" s="1"/>
  <c r="D853"/>
  <c r="C454"/>
  <c r="E454" s="1"/>
  <c r="D454"/>
  <c r="C677"/>
  <c r="D677"/>
  <c r="C430"/>
  <c r="D430"/>
  <c r="C1202"/>
  <c r="E1202" s="1"/>
  <c r="D1202"/>
  <c r="C276"/>
  <c r="E276" s="1"/>
  <c r="D276"/>
  <c r="C662"/>
  <c r="E662" s="1"/>
  <c r="D662"/>
  <c r="C807"/>
  <c r="E807" s="1"/>
  <c r="D807"/>
  <c r="C491"/>
  <c r="D491"/>
  <c r="E491"/>
  <c r="C329"/>
  <c r="D329"/>
  <c r="C508"/>
  <c r="D508"/>
  <c r="C1134"/>
  <c r="D1134"/>
  <c r="C1301"/>
  <c r="D1301"/>
  <c r="C687"/>
  <c r="E687" s="1"/>
  <c r="D687"/>
  <c r="C432"/>
  <c r="D432"/>
  <c r="C496"/>
  <c r="E496" s="1"/>
  <c r="D496"/>
  <c r="C801"/>
  <c r="D801"/>
  <c r="C1197"/>
  <c r="E1197" s="1"/>
  <c r="D1197"/>
  <c r="C688"/>
  <c r="D688"/>
  <c r="C810"/>
  <c r="E810" s="1"/>
  <c r="D810"/>
  <c r="C1322"/>
  <c r="E1322" s="1"/>
  <c r="D1322"/>
  <c r="C629"/>
  <c r="D629"/>
  <c r="E629"/>
  <c r="C1233"/>
  <c r="E1233" s="1"/>
  <c r="D1233"/>
  <c r="C1230"/>
  <c r="E1230" s="1"/>
  <c r="D1230"/>
  <c r="C466"/>
  <c r="D466"/>
  <c r="E466" s="1"/>
  <c r="C612"/>
  <c r="D612"/>
  <c r="C846"/>
  <c r="E846" s="1"/>
  <c r="D846"/>
  <c r="C453"/>
  <c r="D453"/>
  <c r="E453"/>
  <c r="C499"/>
  <c r="E499" s="1"/>
  <c r="D499"/>
  <c r="C624"/>
  <c r="D624"/>
  <c r="E624" s="1"/>
  <c r="C646"/>
  <c r="E646" s="1"/>
  <c r="D646"/>
  <c r="C1184"/>
  <c r="E1184" s="1"/>
  <c r="D1184"/>
  <c r="C1548"/>
  <c r="D1548"/>
  <c r="C48"/>
  <c r="D48"/>
  <c r="C1191"/>
  <c r="D1191"/>
  <c r="C611"/>
  <c r="E611" s="1"/>
  <c r="D611"/>
  <c r="C855"/>
  <c r="D855"/>
  <c r="C790"/>
  <c r="D790"/>
  <c r="C667"/>
  <c r="D667"/>
  <c r="C1551"/>
  <c r="E1551" s="1"/>
  <c r="D1551"/>
  <c r="C290"/>
  <c r="E290" s="1"/>
  <c r="D290"/>
  <c r="C1550"/>
  <c r="D1550"/>
  <c r="C1269"/>
  <c r="E1269" s="1"/>
  <c r="D1269"/>
  <c r="C1485"/>
  <c r="D1485"/>
  <c r="C613"/>
  <c r="E613" s="1"/>
  <c r="D613"/>
  <c r="C434"/>
  <c r="E434" s="1"/>
  <c r="D434"/>
  <c r="C482"/>
  <c r="D482"/>
  <c r="E482" s="1"/>
  <c r="C628"/>
  <c r="D628"/>
  <c r="C653"/>
  <c r="E653" s="1"/>
  <c r="D653"/>
  <c r="C949"/>
  <c r="D949"/>
  <c r="C1211"/>
  <c r="E1211" s="1"/>
  <c r="D1211"/>
  <c r="C1357"/>
  <c r="E1357" s="1"/>
  <c r="D1357"/>
  <c r="C634"/>
  <c r="D634"/>
  <c r="E634" s="1"/>
  <c r="C463"/>
  <c r="D463"/>
  <c r="E463"/>
  <c r="C980"/>
  <c r="E980" s="1"/>
  <c r="D980"/>
  <c r="C981"/>
  <c r="E981" s="1"/>
  <c r="D981"/>
  <c r="C1309"/>
  <c r="D1309"/>
  <c r="E1309" s="1"/>
  <c r="C279"/>
  <c r="D279"/>
  <c r="C1254"/>
  <c r="E1254" s="1"/>
  <c r="D1254"/>
  <c r="C1549"/>
  <c r="D1549"/>
  <c r="E1549" s="1"/>
  <c r="C842"/>
  <c r="D842"/>
  <c r="C952"/>
  <c r="E952" s="1"/>
  <c r="D952"/>
  <c r="C1003"/>
  <c r="D1003"/>
  <c r="C1210"/>
  <c r="E1210" s="1"/>
  <c r="D1210"/>
  <c r="C180"/>
  <c r="D180"/>
  <c r="C641"/>
  <c r="E641" s="1"/>
  <c r="D641"/>
  <c r="C664"/>
  <c r="D664"/>
  <c r="C971"/>
  <c r="E971" s="1"/>
  <c r="D971"/>
  <c r="C1245"/>
  <c r="D1245"/>
  <c r="E1245"/>
  <c r="C476"/>
  <c r="E476" s="1"/>
  <c r="D476"/>
  <c r="C820"/>
  <c r="D820"/>
  <c r="C685"/>
  <c r="E685" s="1"/>
  <c r="D685"/>
  <c r="C811"/>
  <c r="E811" s="1"/>
  <c r="D811"/>
  <c r="C862"/>
  <c r="E862" s="1"/>
  <c r="D862"/>
  <c r="C956"/>
  <c r="E956" s="1"/>
  <c r="D956"/>
  <c r="C1212"/>
  <c r="D1212"/>
  <c r="C1231"/>
  <c r="D1231"/>
  <c r="C1379"/>
  <c r="D1379"/>
  <c r="C1555"/>
  <c r="D1555"/>
  <c r="C504"/>
  <c r="D504"/>
  <c r="C630"/>
  <c r="D630"/>
  <c r="C680"/>
  <c r="D680"/>
  <c r="C817"/>
  <c r="D817"/>
  <c r="C994"/>
  <c r="D994"/>
  <c r="C1007"/>
  <c r="E1007" s="1"/>
  <c r="D1007"/>
  <c r="C1010"/>
  <c r="D1010"/>
  <c r="C673"/>
  <c r="E673" s="1"/>
  <c r="D673"/>
  <c r="C960"/>
  <c r="E960" s="1"/>
  <c r="D960"/>
  <c r="C1213"/>
  <c r="D1213"/>
  <c r="E1213" s="1"/>
  <c r="C1505"/>
  <c r="D1505"/>
  <c r="C1560"/>
  <c r="D1560"/>
  <c r="C332"/>
  <c r="D332"/>
  <c r="C944"/>
  <c r="E944" s="1"/>
  <c r="D944"/>
  <c r="C847"/>
  <c r="D847"/>
  <c r="E847"/>
  <c r="C859"/>
  <c r="D859"/>
  <c r="C867"/>
  <c r="D867"/>
  <c r="E867" s="1"/>
  <c r="C1079"/>
  <c r="D1079"/>
  <c r="C1214"/>
  <c r="D1214"/>
  <c r="E1214" s="1"/>
  <c r="C1310"/>
  <c r="E1310" s="1"/>
  <c r="D1310"/>
  <c r="C1336"/>
  <c r="E1336" s="1"/>
  <c r="D1336"/>
  <c r="C1491"/>
  <c r="D1491"/>
  <c r="C1552"/>
  <c r="D1552"/>
  <c r="C625"/>
  <c r="D625"/>
  <c r="C840"/>
  <c r="D840"/>
  <c r="C965"/>
  <c r="D965"/>
  <c r="C978"/>
  <c r="E978" s="1"/>
  <c r="D978"/>
  <c r="C1142"/>
  <c r="D1142"/>
  <c r="C1151"/>
  <c r="D1151"/>
  <c r="C1247"/>
  <c r="D1247"/>
  <c r="C304"/>
  <c r="E304" s="1"/>
  <c r="D304"/>
  <c r="C690"/>
  <c r="E690" s="1"/>
  <c r="D690"/>
  <c r="C824"/>
  <c r="D824"/>
  <c r="E824"/>
  <c r="C866"/>
  <c r="E866" s="1"/>
  <c r="D866"/>
  <c r="C991"/>
  <c r="E991" s="1"/>
  <c r="D991"/>
  <c r="C1006"/>
  <c r="D1006"/>
  <c r="E1006" s="1"/>
  <c r="C1135"/>
  <c r="D1135"/>
  <c r="C1149"/>
  <c r="D1149"/>
  <c r="C1259"/>
  <c r="E1259" s="1"/>
  <c r="D1259"/>
  <c r="C620"/>
  <c r="D620"/>
  <c r="E620" s="1"/>
  <c r="C803"/>
  <c r="E803" s="1"/>
  <c r="D803"/>
  <c r="C1246"/>
  <c r="E1246" s="1"/>
  <c r="D1246"/>
  <c r="C1316"/>
  <c r="D1316"/>
  <c r="C302"/>
  <c r="D302"/>
  <c r="C315"/>
  <c r="E315" s="1"/>
  <c r="D315"/>
  <c r="C440"/>
  <c r="E440" s="1"/>
  <c r="D440"/>
  <c r="C621"/>
  <c r="D621"/>
  <c r="E621" s="1"/>
  <c r="C812"/>
  <c r="D812"/>
  <c r="E812"/>
  <c r="C827"/>
  <c r="D827"/>
  <c r="C860"/>
  <c r="D860"/>
  <c r="C977"/>
  <c r="E977" s="1"/>
  <c r="D977"/>
  <c r="C1014"/>
  <c r="D1014"/>
  <c r="E1014" s="1"/>
  <c r="C1105"/>
  <c r="D1105"/>
  <c r="C1287"/>
  <c r="E1287" s="1"/>
  <c r="D1287"/>
  <c r="C1306"/>
  <c r="D1306"/>
  <c r="E1306" s="1"/>
  <c r="C1371"/>
  <c r="D1371"/>
  <c r="E1371"/>
  <c r="C1389"/>
  <c r="E1389" s="1"/>
  <c r="D1389"/>
  <c r="C1396"/>
  <c r="E1396" s="1"/>
  <c r="D1396"/>
  <c r="C331"/>
  <c r="D331"/>
  <c r="E331" s="1"/>
  <c r="C635"/>
  <c r="D635"/>
  <c r="C645"/>
  <c r="E645" s="1"/>
  <c r="D645"/>
  <c r="C670"/>
  <c r="D670"/>
  <c r="C837"/>
  <c r="D837"/>
  <c r="C850"/>
  <c r="E850" s="1"/>
  <c r="D850"/>
  <c r="C1120"/>
  <c r="E1120" s="1"/>
  <c r="D1120"/>
  <c r="C1150"/>
  <c r="D1150"/>
  <c r="E1150" s="1"/>
  <c r="C1273"/>
  <c r="D1273"/>
  <c r="E1273"/>
  <c r="C1324"/>
  <c r="D1324"/>
  <c r="E1324" s="1"/>
  <c r="C1380"/>
  <c r="D1380"/>
  <c r="C1451"/>
  <c r="D1451"/>
  <c r="C1530"/>
  <c r="D1530"/>
  <c r="C3"/>
  <c r="D3"/>
  <c r="C5"/>
  <c r="D5"/>
  <c r="C62"/>
  <c r="E62" s="1"/>
  <c r="D62"/>
  <c r="C133"/>
  <c r="E133" s="1"/>
  <c r="D133"/>
  <c r="C149"/>
  <c r="E149" s="1"/>
  <c r="D149"/>
  <c r="C160"/>
  <c r="E160" s="1"/>
  <c r="D160"/>
  <c r="C164"/>
  <c r="D164"/>
  <c r="E164" s="1"/>
  <c r="C183"/>
  <c r="D183"/>
  <c r="E183"/>
  <c r="C262"/>
  <c r="D262"/>
  <c r="C284"/>
  <c r="D284"/>
  <c r="C296"/>
  <c r="D296"/>
  <c r="C305"/>
  <c r="D305"/>
  <c r="C306"/>
  <c r="D306"/>
  <c r="C307"/>
  <c r="D307"/>
  <c r="C316"/>
  <c r="D316"/>
  <c r="C326"/>
  <c r="D326"/>
  <c r="C433"/>
  <c r="D433"/>
  <c r="C438"/>
  <c r="D438"/>
  <c r="C439"/>
  <c r="D439"/>
  <c r="C456"/>
  <c r="D456"/>
  <c r="C465"/>
  <c r="D465"/>
  <c r="C470"/>
  <c r="D470"/>
  <c r="C471"/>
  <c r="D471"/>
  <c r="C473"/>
  <c r="D473"/>
  <c r="C479"/>
  <c r="D479"/>
  <c r="C483"/>
  <c r="D483"/>
  <c r="C484"/>
  <c r="D484"/>
  <c r="C485"/>
  <c r="D485"/>
  <c r="C488"/>
  <c r="D488"/>
  <c r="C489"/>
  <c r="D489"/>
  <c r="C494"/>
  <c r="D494"/>
  <c r="C497"/>
  <c r="D497"/>
  <c r="C498"/>
  <c r="D498"/>
  <c r="C501"/>
  <c r="D501"/>
  <c r="C509"/>
  <c r="D509"/>
  <c r="C511"/>
  <c r="D511"/>
  <c r="C610"/>
  <c r="E610" s="1"/>
  <c r="D610"/>
  <c r="C615"/>
  <c r="E615" s="1"/>
  <c r="D615"/>
  <c r="C623"/>
  <c r="E623" s="1"/>
  <c r="D623"/>
  <c r="C632"/>
  <c r="D632"/>
  <c r="E632"/>
  <c r="C636"/>
  <c r="E636" s="1"/>
  <c r="D636"/>
  <c r="C637"/>
  <c r="E637" s="1"/>
  <c r="D637"/>
  <c r="C638"/>
  <c r="D638"/>
  <c r="E638" s="1"/>
  <c r="C640"/>
  <c r="D640"/>
  <c r="E640"/>
  <c r="C642"/>
  <c r="D642"/>
  <c r="E642" s="1"/>
  <c r="C643"/>
  <c r="E643" s="1"/>
  <c r="D643"/>
  <c r="C644"/>
  <c r="E644" s="1"/>
  <c r="D644"/>
  <c r="C647"/>
  <c r="D647"/>
  <c r="E647"/>
  <c r="C651"/>
  <c r="D651"/>
  <c r="E651" s="1"/>
  <c r="C654"/>
  <c r="E654" s="1"/>
  <c r="D654"/>
  <c r="C655"/>
  <c r="E655" s="1"/>
  <c r="D655"/>
  <c r="C656"/>
  <c r="D656"/>
  <c r="E656"/>
  <c r="C657"/>
  <c r="D657"/>
  <c r="E657" s="1"/>
  <c r="C660"/>
  <c r="E660" s="1"/>
  <c r="D660"/>
  <c r="C661"/>
  <c r="E661" s="1"/>
  <c r="D661"/>
  <c r="C663"/>
  <c r="D663"/>
  <c r="E663"/>
  <c r="C665"/>
  <c r="D665"/>
  <c r="E665" s="1"/>
  <c r="C666"/>
  <c r="E666" s="1"/>
  <c r="D666"/>
  <c r="C668"/>
  <c r="E668" s="1"/>
  <c r="D668"/>
  <c r="C672"/>
  <c r="D672"/>
  <c r="E672"/>
  <c r="C674"/>
  <c r="D674"/>
  <c r="E674" s="1"/>
  <c r="C675"/>
  <c r="E675" s="1"/>
  <c r="D675"/>
  <c r="C678"/>
  <c r="E678" s="1"/>
  <c r="D678"/>
  <c r="C679"/>
  <c r="D679"/>
  <c r="E679"/>
  <c r="C683"/>
  <c r="D683"/>
  <c r="E683" s="1"/>
  <c r="C684"/>
  <c r="E684" s="1"/>
  <c r="D684"/>
  <c r="C689"/>
  <c r="E689" s="1"/>
  <c r="D689"/>
  <c r="C691"/>
  <c r="D691"/>
  <c r="E691"/>
  <c r="C789"/>
  <c r="D789"/>
  <c r="C791"/>
  <c r="D791"/>
  <c r="C792"/>
  <c r="D792"/>
  <c r="C794"/>
  <c r="D794"/>
  <c r="C795"/>
  <c r="D795"/>
  <c r="C796"/>
  <c r="D796"/>
  <c r="C797"/>
  <c r="D797"/>
  <c r="C798"/>
  <c r="D798"/>
  <c r="C799"/>
  <c r="D799"/>
  <c r="C802"/>
  <c r="D802"/>
  <c r="C804"/>
  <c r="D804"/>
  <c r="C805"/>
  <c r="D805"/>
  <c r="C806"/>
  <c r="D806"/>
  <c r="C809"/>
  <c r="D809"/>
  <c r="C814"/>
  <c r="D814"/>
  <c r="C815"/>
  <c r="D815"/>
  <c r="C819"/>
  <c r="D819"/>
  <c r="C823"/>
  <c r="D823"/>
  <c r="C826"/>
  <c r="D826"/>
  <c r="C829"/>
  <c r="D829"/>
  <c r="C831"/>
  <c r="D831"/>
  <c r="C832"/>
  <c r="D832"/>
  <c r="C833"/>
  <c r="D833"/>
  <c r="C834"/>
  <c r="D834"/>
  <c r="C835"/>
  <c r="D835"/>
  <c r="C836"/>
  <c r="D836"/>
  <c r="C841"/>
  <c r="D841"/>
  <c r="C843"/>
  <c r="D843"/>
  <c r="C844"/>
  <c r="D844"/>
  <c r="C848"/>
  <c r="D848"/>
  <c r="C849"/>
  <c r="D849"/>
  <c r="C851"/>
  <c r="D851"/>
  <c r="C854"/>
  <c r="D854"/>
  <c r="C856"/>
  <c r="D856"/>
  <c r="C858"/>
  <c r="D858"/>
  <c r="C861"/>
  <c r="D861"/>
  <c r="C863"/>
  <c r="D863"/>
  <c r="C864"/>
  <c r="D864"/>
  <c r="C865"/>
  <c r="D865"/>
  <c r="C869"/>
  <c r="D869"/>
  <c r="C945"/>
  <c r="D945"/>
  <c r="E945" s="1"/>
  <c r="C946"/>
  <c r="E946" s="1"/>
  <c r="D946"/>
  <c r="C947"/>
  <c r="E947" s="1"/>
  <c r="D947"/>
  <c r="C948"/>
  <c r="D948"/>
  <c r="E948"/>
  <c r="C950"/>
  <c r="D950"/>
  <c r="E950" s="1"/>
  <c r="C951"/>
  <c r="E951" s="1"/>
  <c r="D951"/>
  <c r="C953"/>
  <c r="D953"/>
  <c r="E953" s="1"/>
  <c r="C955"/>
  <c r="D955"/>
  <c r="E955"/>
  <c r="C958"/>
  <c r="D958"/>
  <c r="E958" s="1"/>
  <c r="C959"/>
  <c r="E959" s="1"/>
  <c r="D959"/>
  <c r="C962"/>
  <c r="D962"/>
  <c r="E962" s="1"/>
  <c r="C963"/>
  <c r="D963"/>
  <c r="E963"/>
  <c r="C964"/>
  <c r="D964"/>
  <c r="E964" s="1"/>
  <c r="C966"/>
  <c r="E966" s="1"/>
  <c r="D966"/>
  <c r="C967"/>
  <c r="E967" s="1"/>
  <c r="D967"/>
  <c r="C970"/>
  <c r="D970"/>
  <c r="E970"/>
  <c r="C972"/>
  <c r="D972"/>
  <c r="E972" s="1"/>
  <c r="C973"/>
  <c r="E973" s="1"/>
  <c r="D973"/>
  <c r="C975"/>
  <c r="D975"/>
  <c r="E975" s="1"/>
  <c r="C976"/>
  <c r="D976"/>
  <c r="E976"/>
  <c r="C982"/>
  <c r="E982" s="1"/>
  <c r="D982"/>
  <c r="C983"/>
  <c r="E983" s="1"/>
  <c r="D983"/>
  <c r="C985"/>
  <c r="D985"/>
  <c r="E985" s="1"/>
  <c r="C987"/>
  <c r="D987"/>
  <c r="E987"/>
  <c r="C989"/>
  <c r="E989" s="1"/>
  <c r="D989"/>
  <c r="C990"/>
  <c r="E990" s="1"/>
  <c r="D990"/>
  <c r="C992"/>
  <c r="D992"/>
  <c r="E992" s="1"/>
  <c r="C995"/>
  <c r="D995"/>
  <c r="E995"/>
  <c r="C996"/>
  <c r="E996" s="1"/>
  <c r="D996"/>
  <c r="C997"/>
  <c r="E997" s="1"/>
  <c r="D997"/>
  <c r="C998"/>
  <c r="D998"/>
  <c r="E998" s="1"/>
  <c r="C999"/>
  <c r="D999"/>
  <c r="E999"/>
  <c r="C1000"/>
  <c r="E1000" s="1"/>
  <c r="D1000"/>
  <c r="C1001"/>
  <c r="E1001" s="1"/>
  <c r="D1001"/>
  <c r="C1004"/>
  <c r="D1004"/>
  <c r="E1004" s="1"/>
  <c r="C1008"/>
  <c r="D1008"/>
  <c r="E1008"/>
  <c r="C1009"/>
  <c r="D1009"/>
  <c r="E1009" s="1"/>
  <c r="C1011"/>
  <c r="E1011" s="1"/>
  <c r="D1011"/>
  <c r="C1012"/>
  <c r="D1012"/>
  <c r="E1012" s="1"/>
  <c r="C1013"/>
  <c r="D1013"/>
  <c r="E1013"/>
  <c r="C1016"/>
  <c r="D1016"/>
  <c r="E1016" s="1"/>
  <c r="C1017"/>
  <c r="E1017" s="1"/>
  <c r="D1017"/>
  <c r="C1018"/>
  <c r="E1018" s="1"/>
  <c r="D1018"/>
  <c r="C1019"/>
  <c r="D1019"/>
  <c r="E1019"/>
  <c r="C1020"/>
  <c r="D1020"/>
  <c r="E1020" s="1"/>
  <c r="C1021"/>
  <c r="E1021" s="1"/>
  <c r="D1021"/>
  <c r="C1022"/>
  <c r="E1022" s="1"/>
  <c r="D1022"/>
  <c r="C1023"/>
  <c r="D1023"/>
  <c r="E1023"/>
  <c r="C1025"/>
  <c r="D1025"/>
  <c r="E1025" s="1"/>
  <c r="C1075"/>
  <c r="D1075"/>
  <c r="E1075" s="1"/>
  <c r="C1076"/>
  <c r="D1076"/>
  <c r="E1076" s="1"/>
  <c r="C1077"/>
  <c r="E1077" s="1"/>
  <c r="D1077"/>
  <c r="C1078"/>
  <c r="D1078"/>
  <c r="C1081"/>
  <c r="D1081"/>
  <c r="C1082"/>
  <c r="D1082"/>
  <c r="E1082" s="1"/>
  <c r="C1083"/>
  <c r="E1083" s="1"/>
  <c r="D1083"/>
  <c r="C1084"/>
  <c r="D1084"/>
  <c r="E1084" s="1"/>
  <c r="C1086"/>
  <c r="D1086"/>
  <c r="C1087"/>
  <c r="D1087"/>
  <c r="C1088"/>
  <c r="D1088"/>
  <c r="C1090"/>
  <c r="D1090"/>
  <c r="C1091"/>
  <c r="D1091"/>
  <c r="C1092"/>
  <c r="D1092"/>
  <c r="C1093"/>
  <c r="D1093"/>
  <c r="C1095"/>
  <c r="D1095"/>
  <c r="C1096"/>
  <c r="D1096"/>
  <c r="C1097"/>
  <c r="D1097"/>
  <c r="C1098"/>
  <c r="D1098"/>
  <c r="C1099"/>
  <c r="D1099"/>
  <c r="C1100"/>
  <c r="D1100"/>
  <c r="C1101"/>
  <c r="D1101"/>
  <c r="C1102"/>
  <c r="D1102"/>
  <c r="C1103"/>
  <c r="D1103"/>
  <c r="C1106"/>
  <c r="D1106"/>
  <c r="C1108"/>
  <c r="D1108"/>
  <c r="C1109"/>
  <c r="D1109"/>
  <c r="C1110"/>
  <c r="D1110"/>
  <c r="C1111"/>
  <c r="D1111"/>
  <c r="C1112"/>
  <c r="D1112"/>
  <c r="C1113"/>
  <c r="D1113"/>
  <c r="C1114"/>
  <c r="D1114"/>
  <c r="C1115"/>
  <c r="D1115"/>
  <c r="C1116"/>
  <c r="D1116"/>
  <c r="C1117"/>
  <c r="D1117"/>
  <c r="C1118"/>
  <c r="D1118"/>
  <c r="C1119"/>
  <c r="D1119"/>
  <c r="C1121"/>
  <c r="D1121"/>
  <c r="C1122"/>
  <c r="D1122"/>
  <c r="C1123"/>
  <c r="D1123"/>
  <c r="C1130"/>
  <c r="D1130"/>
  <c r="C1137"/>
  <c r="D1137"/>
  <c r="C1139"/>
  <c r="D1139"/>
  <c r="C1141"/>
  <c r="D1141"/>
  <c r="C1143"/>
  <c r="D1143"/>
  <c r="C1146"/>
  <c r="D1146"/>
  <c r="C1148"/>
  <c r="D1148"/>
  <c r="C1153"/>
  <c r="D1153"/>
  <c r="C1180"/>
  <c r="D1180"/>
  <c r="C1182"/>
  <c r="D1182"/>
  <c r="C1183"/>
  <c r="D1183"/>
  <c r="C1188"/>
  <c r="D1188"/>
  <c r="C1190"/>
  <c r="D1190"/>
  <c r="C1192"/>
  <c r="D1192"/>
  <c r="C1193"/>
  <c r="D1193"/>
  <c r="C1194"/>
  <c r="D1194"/>
  <c r="C1198"/>
  <c r="D1198"/>
  <c r="C1199"/>
  <c r="D1199"/>
  <c r="C1200"/>
  <c r="D1200"/>
  <c r="C1201"/>
  <c r="D1201"/>
  <c r="C1203"/>
  <c r="D1203"/>
  <c r="C1204"/>
  <c r="D1204"/>
  <c r="C1205"/>
  <c r="D1205"/>
  <c r="C1206"/>
  <c r="D1206"/>
  <c r="C1208"/>
  <c r="E1208" s="1"/>
  <c r="D1208"/>
  <c r="C1215"/>
  <c r="D1215"/>
  <c r="C1216"/>
  <c r="D1216"/>
  <c r="C1217"/>
  <c r="D1217"/>
  <c r="C1218"/>
  <c r="D1218"/>
  <c r="E1218"/>
  <c r="C1220"/>
  <c r="D1220"/>
  <c r="E1220" s="1"/>
  <c r="C1221"/>
  <c r="D1221"/>
  <c r="E1221" s="1"/>
  <c r="C1222"/>
  <c r="D1222"/>
  <c r="E1222" s="1"/>
  <c r="C1223"/>
  <c r="D1223"/>
  <c r="E1223" s="1"/>
  <c r="C1225"/>
  <c r="D1225"/>
  <c r="C1226"/>
  <c r="D1226"/>
  <c r="C1227"/>
  <c r="D1227"/>
  <c r="C1228"/>
  <c r="E1228" s="1"/>
  <c r="D1228"/>
  <c r="C1229"/>
  <c r="D1229"/>
  <c r="E1229" s="1"/>
  <c r="C1232"/>
  <c r="D1232"/>
  <c r="E1232" s="1"/>
  <c r="C1234"/>
  <c r="D1234"/>
  <c r="E1234" s="1"/>
  <c r="C1236"/>
  <c r="D1236"/>
  <c r="E1236" s="1"/>
  <c r="C1237"/>
  <c r="D1237"/>
  <c r="C1238"/>
  <c r="D1238"/>
  <c r="C1239"/>
  <c r="D1239"/>
  <c r="C1240"/>
  <c r="D1240"/>
  <c r="E1240"/>
  <c r="C1241"/>
  <c r="D1241"/>
  <c r="E1241" s="1"/>
  <c r="C1242"/>
  <c r="D1242"/>
  <c r="E1242" s="1"/>
  <c r="C1243"/>
  <c r="D1243"/>
  <c r="E1243" s="1"/>
  <c r="C1244"/>
  <c r="D1244"/>
  <c r="E1244" s="1"/>
  <c r="C1248"/>
  <c r="D1248"/>
  <c r="C1249"/>
  <c r="D1249"/>
  <c r="C1250"/>
  <c r="D1250"/>
  <c r="C1251"/>
  <c r="E1251" s="1"/>
  <c r="D1251"/>
  <c r="C1252"/>
  <c r="D1252"/>
  <c r="E1252" s="1"/>
  <c r="C1253"/>
  <c r="D1253"/>
  <c r="E1253" s="1"/>
  <c r="C1255"/>
  <c r="D1255"/>
  <c r="E1255" s="1"/>
  <c r="C1256"/>
  <c r="D1256"/>
  <c r="E1256" s="1"/>
  <c r="C1257"/>
  <c r="D1257"/>
  <c r="C1258"/>
  <c r="D1258"/>
  <c r="C1260"/>
  <c r="D1260"/>
  <c r="C1261"/>
  <c r="D1261"/>
  <c r="E1261"/>
  <c r="C1262"/>
  <c r="D1262"/>
  <c r="E1262" s="1"/>
  <c r="C1263"/>
  <c r="D1263"/>
  <c r="E1263" s="1"/>
  <c r="C1264"/>
  <c r="D1264"/>
  <c r="E1264" s="1"/>
  <c r="C1265"/>
  <c r="D1265"/>
  <c r="E1265" s="1"/>
  <c r="C1266"/>
  <c r="D1266"/>
  <c r="C1267"/>
  <c r="D1267"/>
  <c r="C1268"/>
  <c r="D1268"/>
  <c r="C1270"/>
  <c r="E1270" s="1"/>
  <c r="D1270"/>
  <c r="C1271"/>
  <c r="D1271"/>
  <c r="E1271" s="1"/>
  <c r="C1272"/>
  <c r="D1272"/>
  <c r="E1272" s="1"/>
  <c r="C1275"/>
  <c r="D1275"/>
  <c r="E1275" s="1"/>
  <c r="C1276"/>
  <c r="D1276"/>
  <c r="E1276" s="1"/>
  <c r="C1277"/>
  <c r="D1277"/>
  <c r="C1278"/>
  <c r="D1278"/>
  <c r="C1280"/>
  <c r="D1280"/>
  <c r="C1281"/>
  <c r="D1281"/>
  <c r="E1281"/>
  <c r="C1282"/>
  <c r="D1282"/>
  <c r="E1282" s="1"/>
  <c r="C1283"/>
  <c r="D1283"/>
  <c r="E1283" s="1"/>
  <c r="C1284"/>
  <c r="D1284"/>
  <c r="E1284" s="1"/>
  <c r="C1285"/>
  <c r="D1285"/>
  <c r="E1285" s="1"/>
  <c r="C1286"/>
  <c r="D1286"/>
  <c r="C1288"/>
  <c r="D1288"/>
  <c r="C1289"/>
  <c r="D1289"/>
  <c r="C1290"/>
  <c r="E1290" s="1"/>
  <c r="D1290"/>
  <c r="C1291"/>
  <c r="D1291"/>
  <c r="E1291" s="1"/>
  <c r="C1292"/>
  <c r="D1292"/>
  <c r="E1292" s="1"/>
  <c r="C1293"/>
  <c r="D1293"/>
  <c r="E1293" s="1"/>
  <c r="C1294"/>
  <c r="D1294"/>
  <c r="E1294" s="1"/>
  <c r="C1295"/>
  <c r="D1295"/>
  <c r="C1296"/>
  <c r="D1296"/>
  <c r="C1297"/>
  <c r="D1297"/>
  <c r="C1298"/>
  <c r="D1298"/>
  <c r="E1298"/>
  <c r="C1299"/>
  <c r="D1299"/>
  <c r="E1299" s="1"/>
  <c r="C1300"/>
  <c r="D1300"/>
  <c r="E1300" s="1"/>
  <c r="C1302"/>
  <c r="D1302"/>
  <c r="E1302" s="1"/>
  <c r="C1303"/>
  <c r="D1303"/>
  <c r="E1303" s="1"/>
  <c r="C1304"/>
  <c r="D1304"/>
  <c r="C1305"/>
  <c r="D1305"/>
  <c r="C1307"/>
  <c r="D1307"/>
  <c r="C1308"/>
  <c r="E1308" s="1"/>
  <c r="D1308"/>
  <c r="C1311"/>
  <c r="D1311"/>
  <c r="C1312"/>
  <c r="D1312"/>
  <c r="C1313"/>
  <c r="D1313"/>
  <c r="E1313" s="1"/>
  <c r="C1314"/>
  <c r="D1314"/>
  <c r="E1314" s="1"/>
  <c r="C1315"/>
  <c r="E1315" s="1"/>
  <c r="D1315"/>
  <c r="C1317"/>
  <c r="E1317" s="1"/>
  <c r="D1317"/>
  <c r="C1318"/>
  <c r="D1318"/>
  <c r="C1319"/>
  <c r="D1319"/>
  <c r="E1319"/>
  <c r="C1320"/>
  <c r="D1320"/>
  <c r="C1321"/>
  <c r="D1321"/>
  <c r="C1323"/>
  <c r="D1323"/>
  <c r="E1323" s="1"/>
  <c r="C1325"/>
  <c r="D1325"/>
  <c r="E1325" s="1"/>
  <c r="C1326"/>
  <c r="E1326" s="1"/>
  <c r="D1326"/>
  <c r="C1327"/>
  <c r="E1327" s="1"/>
  <c r="D1327"/>
  <c r="C1328"/>
  <c r="D1328"/>
  <c r="C1329"/>
  <c r="E1329" s="1"/>
  <c r="D1329"/>
  <c r="C1330"/>
  <c r="D1330"/>
  <c r="C1331"/>
  <c r="D1331"/>
  <c r="C1332"/>
  <c r="D1332"/>
  <c r="E1332" s="1"/>
  <c r="C1333"/>
  <c r="D1333"/>
  <c r="E1333" s="1"/>
  <c r="C1334"/>
  <c r="E1334" s="1"/>
  <c r="D1334"/>
  <c r="C1335"/>
  <c r="E1335" s="1"/>
  <c r="D1335"/>
  <c r="C1337"/>
  <c r="D1337"/>
  <c r="C1338"/>
  <c r="D1338"/>
  <c r="E1338"/>
  <c r="C1339"/>
  <c r="D1339"/>
  <c r="C1340"/>
  <c r="D1340"/>
  <c r="C1341"/>
  <c r="D1341"/>
  <c r="E1341" s="1"/>
  <c r="C1342"/>
  <c r="D1342"/>
  <c r="E1342" s="1"/>
  <c r="C1343"/>
  <c r="E1343" s="1"/>
  <c r="D1343"/>
  <c r="C1344"/>
  <c r="E1344" s="1"/>
  <c r="D1344"/>
  <c r="C1345"/>
  <c r="D1345"/>
  <c r="C1347"/>
  <c r="E1347" s="1"/>
  <c r="D1347"/>
  <c r="C1348"/>
  <c r="D1348"/>
  <c r="C1349"/>
  <c r="D1349"/>
  <c r="C1350"/>
  <c r="D1350"/>
  <c r="E1350" s="1"/>
  <c r="C1351"/>
  <c r="D1351"/>
  <c r="E1351" s="1"/>
  <c r="C1352"/>
  <c r="E1352" s="1"/>
  <c r="D1352"/>
  <c r="C1353"/>
  <c r="E1353" s="1"/>
  <c r="D1353"/>
  <c r="C1354"/>
  <c r="D1354"/>
  <c r="C1355"/>
  <c r="D1355"/>
  <c r="E1355"/>
  <c r="C1356"/>
  <c r="D1356"/>
  <c r="C1358"/>
  <c r="D1358"/>
  <c r="C1359"/>
  <c r="D1359"/>
  <c r="E1359" s="1"/>
  <c r="C1360"/>
  <c r="D1360"/>
  <c r="E1360" s="1"/>
  <c r="C1361"/>
  <c r="E1361" s="1"/>
  <c r="D1361"/>
  <c r="C1362"/>
  <c r="E1362" s="1"/>
  <c r="D1362"/>
  <c r="C1363"/>
  <c r="D1363"/>
  <c r="C1364"/>
  <c r="E1364" s="1"/>
  <c r="D1364"/>
  <c r="C1366"/>
  <c r="D1366"/>
  <c r="C1367"/>
  <c r="D1367"/>
  <c r="C1368"/>
  <c r="D1368"/>
  <c r="E1368" s="1"/>
  <c r="C1369"/>
  <c r="D1369"/>
  <c r="E1369" s="1"/>
  <c r="C1370"/>
  <c r="E1370" s="1"/>
  <c r="D1370"/>
  <c r="C1372"/>
  <c r="E1372" s="1"/>
  <c r="D1372"/>
  <c r="C1373"/>
  <c r="D1373"/>
  <c r="C1374"/>
  <c r="D1374"/>
  <c r="E1374"/>
  <c r="C1375"/>
  <c r="D1375"/>
  <c r="C1376"/>
  <c r="D1376"/>
  <c r="C1377"/>
  <c r="D1377"/>
  <c r="E1377" s="1"/>
  <c r="C1378"/>
  <c r="D1378"/>
  <c r="E1378" s="1"/>
  <c r="C1381"/>
  <c r="E1381" s="1"/>
  <c r="D1381"/>
  <c r="C1382"/>
  <c r="E1382" s="1"/>
  <c r="D1382"/>
  <c r="C1383"/>
  <c r="D1383"/>
  <c r="C1384"/>
  <c r="E1384" s="1"/>
  <c r="D1384"/>
  <c r="C1385"/>
  <c r="D1385"/>
  <c r="C1387"/>
  <c r="D1387"/>
  <c r="C1388"/>
  <c r="D1388"/>
  <c r="E1388" s="1"/>
  <c r="C1390"/>
  <c r="E1390" s="1"/>
  <c r="D1390"/>
  <c r="C1391"/>
  <c r="E1391" s="1"/>
  <c r="D1391"/>
  <c r="C1392"/>
  <c r="E1392" s="1"/>
  <c r="D1392"/>
  <c r="C1393"/>
  <c r="D1393"/>
  <c r="C1394"/>
  <c r="D1394"/>
  <c r="E1394"/>
  <c r="C1395"/>
  <c r="D1395"/>
  <c r="C1397"/>
  <c r="D1397"/>
  <c r="C1398"/>
  <c r="D1398"/>
  <c r="E1398" s="1"/>
  <c r="C1399"/>
  <c r="D1399"/>
  <c r="E1399" s="1"/>
  <c r="C1400"/>
  <c r="E1400" s="1"/>
  <c r="D1400"/>
  <c r="C1401"/>
  <c r="E1401" s="1"/>
  <c r="D1401"/>
  <c r="C1402"/>
  <c r="D1402"/>
  <c r="C1403"/>
  <c r="E1403" s="1"/>
  <c r="D1403"/>
  <c r="C1405"/>
  <c r="D1405"/>
  <c r="C1406"/>
  <c r="D1406"/>
  <c r="C1407"/>
  <c r="D1407"/>
  <c r="E1407" s="1"/>
  <c r="C1408"/>
  <c r="D1408"/>
  <c r="E1408" s="1"/>
  <c r="C1409"/>
  <c r="E1409" s="1"/>
  <c r="D1409"/>
  <c r="C1410"/>
  <c r="E1410" s="1"/>
  <c r="D1410"/>
  <c r="C1411"/>
  <c r="D1411"/>
  <c r="C1413"/>
  <c r="D1413"/>
  <c r="E1413"/>
  <c r="C1414"/>
  <c r="D1414"/>
  <c r="C1415"/>
  <c r="D1415"/>
  <c r="C1416"/>
  <c r="D1416"/>
  <c r="E1416" s="1"/>
  <c r="C1417"/>
  <c r="D1417"/>
  <c r="E1417" s="1"/>
  <c r="C1418"/>
  <c r="E1418" s="1"/>
  <c r="D1418"/>
  <c r="C1419"/>
  <c r="E1419" s="1"/>
  <c r="D1419"/>
  <c r="C1420"/>
  <c r="D1420"/>
  <c r="C1421"/>
  <c r="E1421" s="1"/>
  <c r="D1421"/>
  <c r="C1422"/>
  <c r="D1422"/>
  <c r="C1423"/>
  <c r="D1423"/>
  <c r="C1424"/>
  <c r="D1424"/>
  <c r="E1424" s="1"/>
  <c r="C1425"/>
  <c r="D1425"/>
  <c r="E1425" s="1"/>
  <c r="C1426"/>
  <c r="E1426" s="1"/>
  <c r="D1426"/>
  <c r="C1427"/>
  <c r="E1427" s="1"/>
  <c r="D1427"/>
  <c r="C1428"/>
  <c r="D1428"/>
  <c r="C1429"/>
  <c r="D1429"/>
  <c r="E1429"/>
  <c r="C1430"/>
  <c r="D1430"/>
  <c r="C1431"/>
  <c r="D1431"/>
  <c r="C1432"/>
  <c r="D1432"/>
  <c r="E1432" s="1"/>
  <c r="C1433"/>
  <c r="D1433"/>
  <c r="E1433" s="1"/>
  <c r="C1434"/>
  <c r="E1434" s="1"/>
  <c r="D1434"/>
  <c r="C1435"/>
  <c r="E1435" s="1"/>
  <c r="D1435"/>
  <c r="C1436"/>
  <c r="D1436"/>
  <c r="C1437"/>
  <c r="E1437" s="1"/>
  <c r="D1437"/>
  <c r="C1438"/>
  <c r="E1438" s="1"/>
  <c r="D1438"/>
  <c r="C1439"/>
  <c r="D1439"/>
  <c r="E1439"/>
  <c r="C1440"/>
  <c r="D1440"/>
  <c r="E1440" s="1"/>
  <c r="C1441"/>
  <c r="E1441" s="1"/>
  <c r="D1441"/>
  <c r="C1442"/>
  <c r="E1442" s="1"/>
  <c r="D1442"/>
  <c r="C1443"/>
  <c r="D1443"/>
  <c r="E1443"/>
  <c r="C1444"/>
  <c r="D1444"/>
  <c r="E1444" s="1"/>
  <c r="C1445"/>
  <c r="E1445" s="1"/>
  <c r="D1445"/>
  <c r="C1446"/>
  <c r="E1446" s="1"/>
  <c r="D1446"/>
  <c r="C1447"/>
  <c r="D1447"/>
  <c r="E1447"/>
  <c r="C1448"/>
  <c r="D1448"/>
  <c r="E1448" s="1"/>
  <c r="C1449"/>
  <c r="E1449" s="1"/>
  <c r="D1449"/>
  <c r="C1450"/>
  <c r="E1450" s="1"/>
  <c r="D1450"/>
  <c r="C1452"/>
  <c r="D1452"/>
  <c r="E1452"/>
  <c r="C1453"/>
  <c r="D1453"/>
  <c r="E1453" s="1"/>
  <c r="C1454"/>
  <c r="E1454" s="1"/>
  <c r="D1454"/>
  <c r="C1455"/>
  <c r="E1455" s="1"/>
  <c r="D1455"/>
  <c r="C1457"/>
  <c r="D1457"/>
  <c r="E1457" s="1"/>
  <c r="C1458"/>
  <c r="D1458"/>
  <c r="C1459"/>
  <c r="D1459"/>
  <c r="E1459" s="1"/>
  <c r="C1460"/>
  <c r="D1460"/>
  <c r="C1461"/>
  <c r="D1461"/>
  <c r="E1461" s="1"/>
  <c r="C1462"/>
  <c r="D1462"/>
  <c r="C1463"/>
  <c r="D1463"/>
  <c r="E1463" s="1"/>
  <c r="C1464"/>
  <c r="D1464"/>
  <c r="C1465"/>
  <c r="D1465"/>
  <c r="E1465" s="1"/>
  <c r="C1466"/>
  <c r="D1466"/>
  <c r="C1467"/>
  <c r="D1467"/>
  <c r="E1467" s="1"/>
  <c r="C1468"/>
  <c r="D1468"/>
  <c r="C1469"/>
  <c r="D1469"/>
  <c r="E1469" s="1"/>
  <c r="C1470"/>
  <c r="D1470"/>
  <c r="C1471"/>
  <c r="D1471"/>
  <c r="E1471" s="1"/>
  <c r="C1472"/>
  <c r="D1472"/>
  <c r="C1473"/>
  <c r="D1473"/>
  <c r="E1473" s="1"/>
  <c r="C1474"/>
  <c r="D1474"/>
  <c r="C1475"/>
  <c r="D1475"/>
  <c r="E1475" s="1"/>
  <c r="C1477"/>
  <c r="D1477"/>
  <c r="C1478"/>
  <c r="D1478"/>
  <c r="E1478" s="1"/>
  <c r="C1479"/>
  <c r="D1479"/>
  <c r="C1480"/>
  <c r="D1480"/>
  <c r="E1480" s="1"/>
  <c r="C1481"/>
  <c r="D1481"/>
  <c r="C1482"/>
  <c r="D1482"/>
  <c r="E1482" s="1"/>
  <c r="C1483"/>
  <c r="D1483"/>
  <c r="C1484"/>
  <c r="D1484"/>
  <c r="E1484" s="1"/>
  <c r="C1486"/>
  <c r="D1486"/>
  <c r="C1487"/>
  <c r="D1487"/>
  <c r="E1487" s="1"/>
  <c r="C1488"/>
  <c r="D1488"/>
  <c r="C1489"/>
  <c r="D1489"/>
  <c r="E1489" s="1"/>
  <c r="C1490"/>
  <c r="D1490"/>
  <c r="C1492"/>
  <c r="D1492"/>
  <c r="E1492" s="1"/>
  <c r="C1493"/>
  <c r="D1493"/>
  <c r="C1494"/>
  <c r="D1494"/>
  <c r="E1494" s="1"/>
  <c r="C1495"/>
  <c r="D1495"/>
  <c r="C1496"/>
  <c r="D1496"/>
  <c r="E1496" s="1"/>
  <c r="C1497"/>
  <c r="D1497"/>
  <c r="C1498"/>
  <c r="D1498"/>
  <c r="E1498" s="1"/>
  <c r="C1499"/>
  <c r="D1499"/>
  <c r="C1500"/>
  <c r="D1500"/>
  <c r="E1500" s="1"/>
  <c r="C1501"/>
  <c r="D1501"/>
  <c r="C1502"/>
  <c r="D1502"/>
  <c r="E1502" s="1"/>
  <c r="C1504"/>
  <c r="D1504"/>
  <c r="C1506"/>
  <c r="D1506"/>
  <c r="E1506" s="1"/>
  <c r="C1507"/>
  <c r="D1507"/>
  <c r="C1508"/>
  <c r="D1508"/>
  <c r="E1508" s="1"/>
  <c r="C1509"/>
  <c r="D1509"/>
  <c r="C1510"/>
  <c r="D1510"/>
  <c r="E1510" s="1"/>
  <c r="C1511"/>
  <c r="D1511"/>
  <c r="C1512"/>
  <c r="D1512"/>
  <c r="E1512" s="1"/>
  <c r="C1513"/>
  <c r="D1513"/>
  <c r="C1515"/>
  <c r="D1515"/>
  <c r="E1515" s="1"/>
  <c r="C1516"/>
  <c r="E1516" s="1"/>
  <c r="D1516"/>
  <c r="C1517"/>
  <c r="D1517"/>
  <c r="E1517" s="1"/>
  <c r="C1518"/>
  <c r="D1518"/>
  <c r="C1519"/>
  <c r="D1519"/>
  <c r="E1519" s="1"/>
  <c r="C1520"/>
  <c r="D1520"/>
  <c r="E1520"/>
  <c r="C1521"/>
  <c r="D1521"/>
  <c r="C1522"/>
  <c r="D1522"/>
  <c r="E1522" s="1"/>
  <c r="C1523"/>
  <c r="E1523" s="1"/>
  <c r="D1523"/>
  <c r="C1524"/>
  <c r="D1524"/>
  <c r="E1524" s="1"/>
  <c r="C1525"/>
  <c r="D1525"/>
  <c r="E1525" s="1"/>
  <c r="C1526"/>
  <c r="D1526"/>
  <c r="C1527"/>
  <c r="D1527"/>
  <c r="E1527" s="1"/>
  <c r="C1528"/>
  <c r="E1528" s="1"/>
  <c r="D1528"/>
  <c r="C1529"/>
  <c r="D1529"/>
  <c r="E1529" s="1"/>
  <c r="C1531"/>
  <c r="D1531"/>
  <c r="C1532"/>
  <c r="E1532" s="1"/>
  <c r="D1532"/>
  <c r="C1533"/>
  <c r="D1533"/>
  <c r="E1533"/>
  <c r="C1534"/>
  <c r="D1534"/>
  <c r="C1535"/>
  <c r="D1535"/>
  <c r="E1535" s="1"/>
  <c r="C1536"/>
  <c r="D1536"/>
  <c r="C1537"/>
  <c r="E1537" s="1"/>
  <c r="D1537"/>
  <c r="C1538"/>
  <c r="D1538"/>
  <c r="E1538" s="1"/>
  <c r="C1539"/>
  <c r="D1539"/>
  <c r="C1540"/>
  <c r="D1540"/>
  <c r="E1540" s="1"/>
  <c r="C1541"/>
  <c r="E1541" s="1"/>
  <c r="D1541"/>
  <c r="C1542"/>
  <c r="D1542"/>
  <c r="E1542" s="1"/>
  <c r="C1543"/>
  <c r="D1543"/>
  <c r="C1544"/>
  <c r="D1544"/>
  <c r="E1544" s="1"/>
  <c r="C1545"/>
  <c r="D1545"/>
  <c r="E1545"/>
  <c r="C1546"/>
  <c r="D1546"/>
  <c r="C1089"/>
  <c r="D1089"/>
  <c r="C1094"/>
  <c r="E1094" s="1"/>
  <c r="D1094"/>
  <c r="C957"/>
  <c r="D957"/>
  <c r="M1559" i="3"/>
  <c r="C1279" i="4"/>
  <c r="E1279" s="1"/>
  <c r="D1279"/>
  <c r="C309"/>
  <c r="E309" s="1"/>
  <c r="D309"/>
  <c r="C510"/>
  <c r="D510"/>
  <c r="E510"/>
  <c r="P1546" i="3"/>
  <c r="P1514"/>
  <c r="P1482"/>
  <c r="P1450"/>
  <c r="P1418"/>
  <c r="P1386"/>
  <c r="P1354"/>
  <c r="P1322"/>
  <c r="P1290"/>
  <c r="P1258"/>
  <c r="P1226"/>
  <c r="P1194"/>
  <c r="P1162"/>
  <c r="P1130"/>
  <c r="P1098"/>
  <c r="P1066"/>
  <c r="P1034"/>
  <c r="P1002"/>
  <c r="P970"/>
  <c r="P938"/>
  <c r="P906"/>
  <c r="P874"/>
  <c r="P842"/>
  <c r="P810"/>
  <c r="P778"/>
  <c r="P746"/>
  <c r="P714"/>
  <c r="P682"/>
  <c r="P650"/>
  <c r="P618"/>
  <c r="P586"/>
  <c r="P554"/>
  <c r="P522"/>
  <c r="P490"/>
  <c r="P458"/>
  <c r="P426"/>
  <c r="P394"/>
  <c r="P362"/>
  <c r="P330"/>
  <c r="P298"/>
  <c r="P266"/>
  <c r="P234"/>
  <c r="P202"/>
  <c r="P170"/>
  <c r="P138"/>
  <c r="P106"/>
  <c r="P74"/>
  <c r="P42"/>
  <c r="P10"/>
  <c r="K8"/>
  <c r="O8" s="1"/>
  <c r="N8"/>
  <c r="K9"/>
  <c r="K10"/>
  <c r="O10" s="1"/>
  <c r="N10"/>
  <c r="K11"/>
  <c r="K12"/>
  <c r="O12" s="1"/>
  <c r="N12"/>
  <c r="K13"/>
  <c r="K14"/>
  <c r="O14" s="1"/>
  <c r="N14"/>
  <c r="K15"/>
  <c r="K16"/>
  <c r="O16" s="1"/>
  <c r="N16"/>
  <c r="K17"/>
  <c r="K18"/>
  <c r="O18" s="1"/>
  <c r="N18"/>
  <c r="K19"/>
  <c r="K20"/>
  <c r="O20" s="1"/>
  <c r="N20"/>
  <c r="K21"/>
  <c r="K22"/>
  <c r="O22" s="1"/>
  <c r="N22"/>
  <c r="K23"/>
  <c r="K24"/>
  <c r="O24" s="1"/>
  <c r="N24"/>
  <c r="K25"/>
  <c r="K26"/>
  <c r="O26" s="1"/>
  <c r="N26"/>
  <c r="K27"/>
  <c r="K28"/>
  <c r="O28" s="1"/>
  <c r="N28"/>
  <c r="K29"/>
  <c r="K30"/>
  <c r="O30" s="1"/>
  <c r="N30"/>
  <c r="K31"/>
  <c r="K1565"/>
  <c r="O1565" s="1"/>
  <c r="N1565"/>
  <c r="K1564"/>
  <c r="K1563"/>
  <c r="O1563" s="1"/>
  <c r="N1563"/>
  <c r="K1562"/>
  <c r="K1561"/>
  <c r="O1561" s="1"/>
  <c r="N1561"/>
  <c r="K1560"/>
  <c r="K1559"/>
  <c r="O1559" s="1"/>
  <c r="N1559"/>
  <c r="K1558"/>
  <c r="K1557"/>
  <c r="O1557" s="1"/>
  <c r="N1557"/>
  <c r="K1556"/>
  <c r="K1555"/>
  <c r="O1555" s="1"/>
  <c r="N1555"/>
  <c r="K1554"/>
  <c r="K1553"/>
  <c r="O1553" s="1"/>
  <c r="N1553"/>
  <c r="K1552"/>
  <c r="K1551"/>
  <c r="O1551" s="1"/>
  <c r="N1551"/>
  <c r="K1550"/>
  <c r="K1549"/>
  <c r="O1549" s="1"/>
  <c r="N1549"/>
  <c r="K1548"/>
  <c r="K1547"/>
  <c r="O1547" s="1"/>
  <c r="N1547"/>
  <c r="K1546"/>
  <c r="K1545"/>
  <c r="O1545" s="1"/>
  <c r="N1545"/>
  <c r="K1544"/>
  <c r="K1543"/>
  <c r="O1543" s="1"/>
  <c r="N1543"/>
  <c r="K1542"/>
  <c r="K1541"/>
  <c r="O1541" s="1"/>
  <c r="N1541"/>
  <c r="K1540"/>
  <c r="K1539"/>
  <c r="O1539" s="1"/>
  <c r="N1539"/>
  <c r="K1538"/>
  <c r="K1537"/>
  <c r="O1537" s="1"/>
  <c r="N1537"/>
  <c r="K1536"/>
  <c r="K1535"/>
  <c r="O1535" s="1"/>
  <c r="N1535"/>
  <c r="K1534"/>
  <c r="K1533"/>
  <c r="O1533" s="1"/>
  <c r="N1533"/>
  <c r="K1532"/>
  <c r="K1531"/>
  <c r="O1531" s="1"/>
  <c r="N1531"/>
  <c r="K1530"/>
  <c r="K1529"/>
  <c r="O1529" s="1"/>
  <c r="N1529"/>
  <c r="K1528"/>
  <c r="K1527"/>
  <c r="O1527" s="1"/>
  <c r="N1527"/>
  <c r="K1526"/>
  <c r="K1525"/>
  <c r="O1525" s="1"/>
  <c r="N1525"/>
  <c r="K1524"/>
  <c r="K1523"/>
  <c r="O1523" s="1"/>
  <c r="N1523"/>
  <c r="K1522"/>
  <c r="K1521"/>
  <c r="O1521" s="1"/>
  <c r="N1521"/>
  <c r="K1520"/>
  <c r="K1519"/>
  <c r="O1519" s="1"/>
  <c r="N1519"/>
  <c r="K1518"/>
  <c r="K1517"/>
  <c r="O1517" s="1"/>
  <c r="N1517"/>
  <c r="K1516"/>
  <c r="K1515"/>
  <c r="O1515" s="1"/>
  <c r="N1515"/>
  <c r="K1514"/>
  <c r="K1513"/>
  <c r="O1513" s="1"/>
  <c r="N1513"/>
  <c r="K1512"/>
  <c r="K1511"/>
  <c r="O1511" s="1"/>
  <c r="N1511"/>
  <c r="K1510"/>
  <c r="K1509"/>
  <c r="O1509" s="1"/>
  <c r="N1509"/>
  <c r="K1508"/>
  <c r="K1507"/>
  <c r="O1507" s="1"/>
  <c r="N1507"/>
  <c r="K1506"/>
  <c r="K1505"/>
  <c r="O1505" s="1"/>
  <c r="N1505"/>
  <c r="K1504"/>
  <c r="K1503"/>
  <c r="O1503" s="1"/>
  <c r="N1503"/>
  <c r="K1502"/>
  <c r="K1501"/>
  <c r="O1501" s="1"/>
  <c r="N1501"/>
  <c r="K1500"/>
  <c r="K1499"/>
  <c r="O1499" s="1"/>
  <c r="N1499"/>
  <c r="K1498"/>
  <c r="K1497"/>
  <c r="O1497" s="1"/>
  <c r="N1497"/>
  <c r="K1496"/>
  <c r="K1495"/>
  <c r="O1495" s="1"/>
  <c r="N1495"/>
  <c r="K1494"/>
  <c r="K1493"/>
  <c r="O1493" s="1"/>
  <c r="N1493"/>
  <c r="K1492"/>
  <c r="K1491"/>
  <c r="O1491" s="1"/>
  <c r="N1491"/>
  <c r="K1490"/>
  <c r="K1489"/>
  <c r="O1489" s="1"/>
  <c r="N1489"/>
  <c r="K1488"/>
  <c r="K1487"/>
  <c r="O1487" s="1"/>
  <c r="N1487"/>
  <c r="K1486"/>
  <c r="K1485"/>
  <c r="O1485" s="1"/>
  <c r="N1485"/>
  <c r="K1484"/>
  <c r="K1483"/>
  <c r="O1483" s="1"/>
  <c r="N1483"/>
  <c r="K1482"/>
  <c r="K1481"/>
  <c r="O1481" s="1"/>
  <c r="N1481"/>
  <c r="K1480"/>
  <c r="K1479"/>
  <c r="O1479" s="1"/>
  <c r="N1479"/>
  <c r="K1478"/>
  <c r="K1477"/>
  <c r="O1477" s="1"/>
  <c r="N1477"/>
  <c r="K1476"/>
  <c r="K1475"/>
  <c r="O1475" s="1"/>
  <c r="N1475"/>
  <c r="K1474"/>
  <c r="K1473"/>
  <c r="O1473" s="1"/>
  <c r="N1473"/>
  <c r="K1472"/>
  <c r="K1471"/>
  <c r="O1471" s="1"/>
  <c r="N1471"/>
  <c r="K1470"/>
  <c r="K1469"/>
  <c r="O1469" s="1"/>
  <c r="N1469"/>
  <c r="K1468"/>
  <c r="K1467"/>
  <c r="N1467"/>
  <c r="K1466"/>
  <c r="K1465"/>
  <c r="K1464"/>
  <c r="K1463"/>
  <c r="N1463"/>
  <c r="K1462"/>
  <c r="K1461"/>
  <c r="O1461" s="1"/>
  <c r="K1460"/>
  <c r="K1459"/>
  <c r="K1458"/>
  <c r="K1457"/>
  <c r="O1457" s="1"/>
  <c r="N1457"/>
  <c r="K1456"/>
  <c r="K1455"/>
  <c r="N1455"/>
  <c r="K1454"/>
  <c r="K1453"/>
  <c r="O1453" s="1"/>
  <c r="K1452"/>
  <c r="K1451"/>
  <c r="K1450"/>
  <c r="K1449"/>
  <c r="K1448"/>
  <c r="K1447"/>
  <c r="N1447"/>
  <c r="K1446"/>
  <c r="K1445"/>
  <c r="O1445" s="1"/>
  <c r="K1444"/>
  <c r="K1443"/>
  <c r="K1442"/>
  <c r="K1441"/>
  <c r="O1441" s="1"/>
  <c r="N1441"/>
  <c r="K1440"/>
  <c r="K1439"/>
  <c r="N1439"/>
  <c r="K1438"/>
  <c r="K1437"/>
  <c r="O1437" s="1"/>
  <c r="K1436"/>
  <c r="K1435"/>
  <c r="K1434"/>
  <c r="K1433"/>
  <c r="K1432"/>
  <c r="K1431"/>
  <c r="N1431"/>
  <c r="K1430"/>
  <c r="K1429"/>
  <c r="O1429" s="1"/>
  <c r="K1428"/>
  <c r="K1427"/>
  <c r="K1426"/>
  <c r="K1425"/>
  <c r="O1425" s="1"/>
  <c r="N1425"/>
  <c r="K1424"/>
  <c r="K1423"/>
  <c r="N1423"/>
  <c r="K1422"/>
  <c r="K1421"/>
  <c r="O1421" s="1"/>
  <c r="K1420"/>
  <c r="K1419"/>
  <c r="K1418"/>
  <c r="K1417"/>
  <c r="K1416"/>
  <c r="K1415"/>
  <c r="N1415"/>
  <c r="K1414"/>
  <c r="K1413"/>
  <c r="O1413" s="1"/>
  <c r="K1412"/>
  <c r="K1411"/>
  <c r="K1410"/>
  <c r="K1409"/>
  <c r="O1409" s="1"/>
  <c r="N1409"/>
  <c r="K1408"/>
  <c r="K1407"/>
  <c r="N1407"/>
  <c r="K1406"/>
  <c r="K1405"/>
  <c r="O1405" s="1"/>
  <c r="K1404"/>
  <c r="K1403"/>
  <c r="K1402"/>
  <c r="K1401"/>
  <c r="K1400"/>
  <c r="K1399"/>
  <c r="N1399"/>
  <c r="K1398"/>
  <c r="K1397"/>
  <c r="O1397" s="1"/>
  <c r="K1396"/>
  <c r="K1395"/>
  <c r="K1394"/>
  <c r="K1393"/>
  <c r="O1393" s="1"/>
  <c r="N1393"/>
  <c r="K1392"/>
  <c r="K1391"/>
  <c r="N1391"/>
  <c r="K1390"/>
  <c r="K1389"/>
  <c r="O1389" s="1"/>
  <c r="K1388"/>
  <c r="K1387"/>
  <c r="K1386"/>
  <c r="K1385"/>
  <c r="K1384"/>
  <c r="K1383"/>
  <c r="N1383"/>
  <c r="K1382"/>
  <c r="K1381"/>
  <c r="O1381" s="1"/>
  <c r="K1380"/>
  <c r="K1379"/>
  <c r="K1378"/>
  <c r="K1377"/>
  <c r="O1377" s="1"/>
  <c r="N1377"/>
  <c r="K1376"/>
  <c r="K1375"/>
  <c r="N1375"/>
  <c r="K1374"/>
  <c r="K1373"/>
  <c r="O1373" s="1"/>
  <c r="K1372"/>
  <c r="K1371"/>
  <c r="K1370"/>
  <c r="K1369"/>
  <c r="K1368"/>
  <c r="K1367"/>
  <c r="N1367"/>
  <c r="K1366"/>
  <c r="K1365"/>
  <c r="O1365" s="1"/>
  <c r="K1364"/>
  <c r="K1363"/>
  <c r="K1362"/>
  <c r="K1361"/>
  <c r="O1361" s="1"/>
  <c r="N1361"/>
  <c r="K1360"/>
  <c r="K1359"/>
  <c r="N1359"/>
  <c r="K1358"/>
  <c r="K1357"/>
  <c r="O1357" s="1"/>
  <c r="K1356"/>
  <c r="K1355"/>
  <c r="K1354"/>
  <c r="K1353"/>
  <c r="K1352"/>
  <c r="K1351"/>
  <c r="N1351"/>
  <c r="K1350"/>
  <c r="K1349"/>
  <c r="O1349" s="1"/>
  <c r="K1348"/>
  <c r="K1347"/>
  <c r="K1346"/>
  <c r="K1345"/>
  <c r="O1345" s="1"/>
  <c r="N1345"/>
  <c r="K1344"/>
  <c r="K1343"/>
  <c r="N1343"/>
  <c r="K1342"/>
  <c r="K1341"/>
  <c r="O1341" s="1"/>
  <c r="K1340"/>
  <c r="K1339"/>
  <c r="K1338"/>
  <c r="K1337"/>
  <c r="K1336"/>
  <c r="K1335"/>
  <c r="N1335"/>
  <c r="K1334"/>
  <c r="K1333"/>
  <c r="O1333" s="1"/>
  <c r="K1332"/>
  <c r="K1331"/>
  <c r="K1330"/>
  <c r="K1329"/>
  <c r="O1329" s="1"/>
  <c r="N1329"/>
  <c r="K1328"/>
  <c r="K1327"/>
  <c r="N1327"/>
  <c r="K1326"/>
  <c r="K1325"/>
  <c r="O1325" s="1"/>
  <c r="K1324"/>
  <c r="K1323"/>
  <c r="K1322"/>
  <c r="K1321"/>
  <c r="K1320"/>
  <c r="K1319"/>
  <c r="N1319"/>
  <c r="K1318"/>
  <c r="K1317"/>
  <c r="O1317" s="1"/>
  <c r="K1316"/>
  <c r="K1315"/>
  <c r="K1314"/>
  <c r="K1313"/>
  <c r="O1313" s="1"/>
  <c r="N1313"/>
  <c r="K1312"/>
  <c r="K1311"/>
  <c r="N1311"/>
  <c r="K1310"/>
  <c r="K1309"/>
  <c r="O1309" s="1"/>
  <c r="K1308"/>
  <c r="K1307"/>
  <c r="K1306"/>
  <c r="K1305"/>
  <c r="K1304"/>
  <c r="K1303"/>
  <c r="N1303"/>
  <c r="K1302"/>
  <c r="K1301"/>
  <c r="O1301" s="1"/>
  <c r="K1300"/>
  <c r="K1299"/>
  <c r="K1298"/>
  <c r="K1297"/>
  <c r="O1297" s="1"/>
  <c r="N1297"/>
  <c r="K1296"/>
  <c r="K1295"/>
  <c r="N1295"/>
  <c r="K1294"/>
  <c r="K1293"/>
  <c r="O1293" s="1"/>
  <c r="K1292"/>
  <c r="K1291"/>
  <c r="K1290"/>
  <c r="K1289"/>
  <c r="K1288"/>
  <c r="K1287"/>
  <c r="N1287"/>
  <c r="K1286"/>
  <c r="K1285"/>
  <c r="O1285" s="1"/>
  <c r="K1284"/>
  <c r="K1283"/>
  <c r="K1282"/>
  <c r="K1281"/>
  <c r="O1281" s="1"/>
  <c r="N1281"/>
  <c r="K1280"/>
  <c r="K1279"/>
  <c r="N1279"/>
  <c r="K1278"/>
  <c r="K1277"/>
  <c r="O1277" s="1"/>
  <c r="K1276"/>
  <c r="K1275"/>
  <c r="K1274"/>
  <c r="K1273"/>
  <c r="K1272"/>
  <c r="K1271"/>
  <c r="N1271"/>
  <c r="K1270"/>
  <c r="K1269"/>
  <c r="O1269" s="1"/>
  <c r="K1268"/>
  <c r="K1267"/>
  <c r="K1266"/>
  <c r="K1265"/>
  <c r="O1265" s="1"/>
  <c r="N1265"/>
  <c r="K1264"/>
  <c r="K1263"/>
  <c r="N1263"/>
  <c r="K1262"/>
  <c r="K1261"/>
  <c r="K1260"/>
  <c r="K1259"/>
  <c r="N1259"/>
  <c r="K1258"/>
  <c r="K1257"/>
  <c r="O1257" s="1"/>
  <c r="K1256"/>
  <c r="K1255"/>
  <c r="N1255"/>
  <c r="K1254"/>
  <c r="K1253"/>
  <c r="K1252"/>
  <c r="K1251"/>
  <c r="N1251" s="1"/>
  <c r="K1250"/>
  <c r="K1249"/>
  <c r="K1248"/>
  <c r="K1247"/>
  <c r="N1247"/>
  <c r="K1246"/>
  <c r="K1245"/>
  <c r="K1244"/>
  <c r="K1243"/>
  <c r="K1242"/>
  <c r="K1241"/>
  <c r="K1240"/>
  <c r="K1239"/>
  <c r="N1239"/>
  <c r="K1238"/>
  <c r="K1237"/>
  <c r="K1236"/>
  <c r="K1235"/>
  <c r="K1234"/>
  <c r="K1233"/>
  <c r="O1233" s="1"/>
  <c r="N1233"/>
  <c r="K1232"/>
  <c r="K1231"/>
  <c r="N1231"/>
  <c r="K1230"/>
  <c r="K1229"/>
  <c r="K1228"/>
  <c r="K1227"/>
  <c r="N1227"/>
  <c r="K1226"/>
  <c r="K1225"/>
  <c r="O1225" s="1"/>
  <c r="K1224"/>
  <c r="K1223"/>
  <c r="N1223"/>
  <c r="K1222"/>
  <c r="K1221"/>
  <c r="K1220"/>
  <c r="K1219"/>
  <c r="N1219" s="1"/>
  <c r="K1218"/>
  <c r="K1217"/>
  <c r="K1216"/>
  <c r="K1215"/>
  <c r="N1215"/>
  <c r="K1214"/>
  <c r="K1213"/>
  <c r="K1212"/>
  <c r="K1211"/>
  <c r="K1210"/>
  <c r="K1209"/>
  <c r="K1208"/>
  <c r="K1207"/>
  <c r="N1207"/>
  <c r="K1206"/>
  <c r="K1205"/>
  <c r="K1204"/>
  <c r="K1203"/>
  <c r="K1202"/>
  <c r="K1201"/>
  <c r="O1201" s="1"/>
  <c r="N1201"/>
  <c r="K1200"/>
  <c r="K1199"/>
  <c r="N1199"/>
  <c r="K1198"/>
  <c r="K1197"/>
  <c r="K1196"/>
  <c r="K1195"/>
  <c r="N1195"/>
  <c r="K1194"/>
  <c r="K1193"/>
  <c r="N1193" s="1"/>
  <c r="K1192"/>
  <c r="K1191"/>
  <c r="N1191"/>
  <c r="K1190"/>
  <c r="K1189"/>
  <c r="K1188"/>
  <c r="K1187"/>
  <c r="N1187" s="1"/>
  <c r="K1186"/>
  <c r="K1185"/>
  <c r="K1184"/>
  <c r="K1183"/>
  <c r="N1183"/>
  <c r="K1182"/>
  <c r="K1181"/>
  <c r="K1180"/>
  <c r="K1179"/>
  <c r="K1178"/>
  <c r="K1177"/>
  <c r="K1176"/>
  <c r="K1175"/>
  <c r="N1175"/>
  <c r="K1174"/>
  <c r="K1173"/>
  <c r="K1172"/>
  <c r="K1171"/>
  <c r="K1170"/>
  <c r="K1169"/>
  <c r="O1169" s="1"/>
  <c r="N1169"/>
  <c r="K1168"/>
  <c r="K1167"/>
  <c r="N1167"/>
  <c r="K1166"/>
  <c r="K1165"/>
  <c r="K1164"/>
  <c r="K1163"/>
  <c r="N1163"/>
  <c r="K1162"/>
  <c r="K1161"/>
  <c r="O1161" s="1"/>
  <c r="K1160"/>
  <c r="K1159"/>
  <c r="N1159"/>
  <c r="K1158"/>
  <c r="K1157"/>
  <c r="K1156"/>
  <c r="K1155"/>
  <c r="N1155" s="1"/>
  <c r="K1154"/>
  <c r="K1153"/>
  <c r="K1152"/>
  <c r="K1151"/>
  <c r="N1151"/>
  <c r="K1150"/>
  <c r="K1149"/>
  <c r="K1148"/>
  <c r="K1147"/>
  <c r="K1146"/>
  <c r="K1145"/>
  <c r="K1144"/>
  <c r="K1143"/>
  <c r="N1143"/>
  <c r="K1142"/>
  <c r="K1141"/>
  <c r="K1140"/>
  <c r="K1139"/>
  <c r="K1138"/>
  <c r="K1137"/>
  <c r="O1137" s="1"/>
  <c r="N1137"/>
  <c r="K1136"/>
  <c r="K1135"/>
  <c r="N1135"/>
  <c r="K1134"/>
  <c r="K1133"/>
  <c r="K1132"/>
  <c r="K1131"/>
  <c r="N1131"/>
  <c r="K1130"/>
  <c r="K1129"/>
  <c r="O1129" s="1"/>
  <c r="K1128"/>
  <c r="K1127"/>
  <c r="N1127"/>
  <c r="K1126"/>
  <c r="K1125"/>
  <c r="K1124"/>
  <c r="K1123"/>
  <c r="N1123" s="1"/>
  <c r="K1122"/>
  <c r="K1121"/>
  <c r="K1120"/>
  <c r="K1119"/>
  <c r="N1119"/>
  <c r="K1118"/>
  <c r="K1117"/>
  <c r="K1116"/>
  <c r="K1115"/>
  <c r="K1114"/>
  <c r="K1113"/>
  <c r="K1112"/>
  <c r="K1111"/>
  <c r="N1111"/>
  <c r="K1110"/>
  <c r="K1109"/>
  <c r="K1108"/>
  <c r="K1107"/>
  <c r="K1106"/>
  <c r="K1105"/>
  <c r="O1105" s="1"/>
  <c r="N1105"/>
  <c r="K1104"/>
  <c r="K1103"/>
  <c r="N1103"/>
  <c r="K1102"/>
  <c r="K1101"/>
  <c r="K1100"/>
  <c r="K1099"/>
  <c r="N1099"/>
  <c r="K1098"/>
  <c r="K1097"/>
  <c r="O1097" s="1"/>
  <c r="K1096"/>
  <c r="K1095"/>
  <c r="N1095"/>
  <c r="K1094"/>
  <c r="K1093"/>
  <c r="K1092"/>
  <c r="K1091"/>
  <c r="N1091" s="1"/>
  <c r="K1090"/>
  <c r="K1089"/>
  <c r="K1088"/>
  <c r="K1087"/>
  <c r="N1087"/>
  <c r="K1086"/>
  <c r="K1085"/>
  <c r="K1084"/>
  <c r="K1083"/>
  <c r="K1082"/>
  <c r="K1081"/>
  <c r="K1080"/>
  <c r="K1079"/>
  <c r="N1079"/>
  <c r="K1078"/>
  <c r="K1077"/>
  <c r="K1076"/>
  <c r="K1075"/>
  <c r="K1074"/>
  <c r="K1073"/>
  <c r="O1073" s="1"/>
  <c r="N1073"/>
  <c r="K1072"/>
  <c r="K1071"/>
  <c r="N1071"/>
  <c r="K1070"/>
  <c r="K1069"/>
  <c r="K1068"/>
  <c r="K1067"/>
  <c r="N1067"/>
  <c r="K1066"/>
  <c r="K1065"/>
  <c r="O1065" s="1"/>
  <c r="K1064"/>
  <c r="K1063"/>
  <c r="N1063"/>
  <c r="K1062"/>
  <c r="K1061"/>
  <c r="K1060"/>
  <c r="K1059"/>
  <c r="N1059" s="1"/>
  <c r="K1058"/>
  <c r="K1057"/>
  <c r="K1056"/>
  <c r="K1055"/>
  <c r="N1055"/>
  <c r="K1054"/>
  <c r="K1053"/>
  <c r="K1052"/>
  <c r="K1051"/>
  <c r="K1050"/>
  <c r="K1049"/>
  <c r="K1048"/>
  <c r="K1047"/>
  <c r="N1047"/>
  <c r="K1046"/>
  <c r="K1045"/>
  <c r="K1044"/>
  <c r="K1043"/>
  <c r="K1042"/>
  <c r="K1041"/>
  <c r="O1041" s="1"/>
  <c r="N1041"/>
  <c r="K1040"/>
  <c r="K1039"/>
  <c r="N1039"/>
  <c r="K1038"/>
  <c r="K1037"/>
  <c r="K1036"/>
  <c r="K1035"/>
  <c r="N1035"/>
  <c r="K1034"/>
  <c r="K1033"/>
  <c r="O1033" s="1"/>
  <c r="K1032"/>
  <c r="K1031"/>
  <c r="N1031"/>
  <c r="K1030"/>
  <c r="K1029"/>
  <c r="K1028"/>
  <c r="K1027"/>
  <c r="N1027" s="1"/>
  <c r="K1026"/>
  <c r="K1025"/>
  <c r="K1024"/>
  <c r="K1023"/>
  <c r="N1023"/>
  <c r="K1022"/>
  <c r="K1021"/>
  <c r="K1020"/>
  <c r="K1019"/>
  <c r="K1018"/>
  <c r="K1017"/>
  <c r="K1016"/>
  <c r="K1015"/>
  <c r="N1015"/>
  <c r="K1014"/>
  <c r="K1013"/>
  <c r="K1012"/>
  <c r="K1011"/>
  <c r="K1010"/>
  <c r="K1009"/>
  <c r="O1009" s="1"/>
  <c r="N1009"/>
  <c r="K1008"/>
  <c r="K1007"/>
  <c r="N1007"/>
  <c r="K1006"/>
  <c r="K1005"/>
  <c r="K1004"/>
  <c r="K1003"/>
  <c r="N1003"/>
  <c r="K1002"/>
  <c r="K1001"/>
  <c r="O1001" s="1"/>
  <c r="K1000"/>
  <c r="K999"/>
  <c r="N999"/>
  <c r="K998"/>
  <c r="K997"/>
  <c r="K996"/>
  <c r="K995"/>
  <c r="N995" s="1"/>
  <c r="K994"/>
  <c r="K993"/>
  <c r="K992"/>
  <c r="K991"/>
  <c r="N991"/>
  <c r="K990"/>
  <c r="K989"/>
  <c r="K988"/>
  <c r="K987"/>
  <c r="K986"/>
  <c r="K985"/>
  <c r="K984"/>
  <c r="K983"/>
  <c r="N983"/>
  <c r="K982"/>
  <c r="K981"/>
  <c r="K980"/>
  <c r="K979"/>
  <c r="K978"/>
  <c r="K977"/>
  <c r="O977" s="1"/>
  <c r="N977"/>
  <c r="K976"/>
  <c r="K975"/>
  <c r="N975"/>
  <c r="K974"/>
  <c r="K973"/>
  <c r="K972"/>
  <c r="K971"/>
  <c r="N971"/>
  <c r="K970"/>
  <c r="K969"/>
  <c r="O969" s="1"/>
  <c r="K968"/>
  <c r="K967"/>
  <c r="N967"/>
  <c r="K966"/>
  <c r="K965"/>
  <c r="K964"/>
  <c r="K963"/>
  <c r="N963" s="1"/>
  <c r="K962"/>
  <c r="K961"/>
  <c r="K960"/>
  <c r="K959"/>
  <c r="N959"/>
  <c r="K958"/>
  <c r="K957"/>
  <c r="K956"/>
  <c r="K955"/>
  <c r="K954"/>
  <c r="K953"/>
  <c r="K952"/>
  <c r="K951"/>
  <c r="N951"/>
  <c r="K950"/>
  <c r="K949"/>
  <c r="K948"/>
  <c r="K947"/>
  <c r="K946"/>
  <c r="K945"/>
  <c r="O945" s="1"/>
  <c r="N945"/>
  <c r="K944"/>
  <c r="K943"/>
  <c r="N943"/>
  <c r="K942"/>
  <c r="K941"/>
  <c r="K940"/>
  <c r="K939"/>
  <c r="N939"/>
  <c r="K938"/>
  <c r="K937"/>
  <c r="N937" s="1"/>
  <c r="K936"/>
  <c r="K935"/>
  <c r="N935"/>
  <c r="K934"/>
  <c r="K933"/>
  <c r="K932"/>
  <c r="K931"/>
  <c r="N931" s="1"/>
  <c r="K930"/>
  <c r="K929"/>
  <c r="K928"/>
  <c r="K927"/>
  <c r="N927"/>
  <c r="K926"/>
  <c r="K925"/>
  <c r="K924"/>
  <c r="K923"/>
  <c r="K922"/>
  <c r="K921"/>
  <c r="K920"/>
  <c r="K919"/>
  <c r="N919"/>
  <c r="K918"/>
  <c r="K917"/>
  <c r="K916"/>
  <c r="K915"/>
  <c r="K914"/>
  <c r="K913"/>
  <c r="O913" s="1"/>
  <c r="N913"/>
  <c r="K912"/>
  <c r="K911"/>
  <c r="N911"/>
  <c r="K910"/>
  <c r="K909"/>
  <c r="K908"/>
  <c r="K907"/>
  <c r="N907"/>
  <c r="K906"/>
  <c r="K905"/>
  <c r="O905" s="1"/>
  <c r="K904"/>
  <c r="K903"/>
  <c r="N903"/>
  <c r="K902"/>
  <c r="K901"/>
  <c r="K900"/>
  <c r="K899"/>
  <c r="N899" s="1"/>
  <c r="K898"/>
  <c r="K897"/>
  <c r="K896"/>
  <c r="K895"/>
  <c r="N895"/>
  <c r="K894"/>
  <c r="K893"/>
  <c r="K892"/>
  <c r="K891"/>
  <c r="K890"/>
  <c r="K889"/>
  <c r="K888"/>
  <c r="K887"/>
  <c r="N887"/>
  <c r="K886"/>
  <c r="K885"/>
  <c r="K884"/>
  <c r="K883"/>
  <c r="K882"/>
  <c r="K881"/>
  <c r="O881" s="1"/>
  <c r="N881"/>
  <c r="K880"/>
  <c r="K879"/>
  <c r="N879"/>
  <c r="K878"/>
  <c r="K877"/>
  <c r="K876"/>
  <c r="K875"/>
  <c r="N875"/>
  <c r="K874"/>
  <c r="K873"/>
  <c r="O873" s="1"/>
  <c r="K872"/>
  <c r="K871"/>
  <c r="N871"/>
  <c r="K870"/>
  <c r="K869"/>
  <c r="K868"/>
  <c r="K867"/>
  <c r="N867" s="1"/>
  <c r="K866"/>
  <c r="K865"/>
  <c r="K864"/>
  <c r="K863"/>
  <c r="N863"/>
  <c r="K862"/>
  <c r="K861"/>
  <c r="K860"/>
  <c r="K859"/>
  <c r="K858"/>
  <c r="K857"/>
  <c r="K856"/>
  <c r="K855"/>
  <c r="N855"/>
  <c r="K854"/>
  <c r="K853"/>
  <c r="K852"/>
  <c r="K851"/>
  <c r="K850"/>
  <c r="K849"/>
  <c r="O849" s="1"/>
  <c r="N849"/>
  <c r="K848"/>
  <c r="K847"/>
  <c r="N847"/>
  <c r="K846"/>
  <c r="K845"/>
  <c r="K844"/>
  <c r="K843"/>
  <c r="N843"/>
  <c r="K842"/>
  <c r="K841"/>
  <c r="O841" s="1"/>
  <c r="K840"/>
  <c r="K839"/>
  <c r="N839"/>
  <c r="K838"/>
  <c r="K837"/>
  <c r="K836"/>
  <c r="K835"/>
  <c r="N835" s="1"/>
  <c r="K834"/>
  <c r="K833"/>
  <c r="K832"/>
  <c r="K831"/>
  <c r="N831"/>
  <c r="K830"/>
  <c r="K829"/>
  <c r="K828"/>
  <c r="K827"/>
  <c r="K826"/>
  <c r="K825"/>
  <c r="K824"/>
  <c r="K823"/>
  <c r="N823"/>
  <c r="K822"/>
  <c r="K821"/>
  <c r="K820"/>
  <c r="K819"/>
  <c r="K818"/>
  <c r="K817"/>
  <c r="O817" s="1"/>
  <c r="N817"/>
  <c r="K816"/>
  <c r="K815"/>
  <c r="N815"/>
  <c r="K814"/>
  <c r="K813"/>
  <c r="K812"/>
  <c r="K811"/>
  <c r="N811"/>
  <c r="K810"/>
  <c r="K809"/>
  <c r="O809" s="1"/>
  <c r="K808"/>
  <c r="K807"/>
  <c r="N807"/>
  <c r="K806"/>
  <c r="K805"/>
  <c r="K804"/>
  <c r="K803"/>
  <c r="N803" s="1"/>
  <c r="K802"/>
  <c r="K801"/>
  <c r="K800"/>
  <c r="K799"/>
  <c r="N799"/>
  <c r="K798"/>
  <c r="K797"/>
  <c r="K796"/>
  <c r="K795"/>
  <c r="K794"/>
  <c r="K793"/>
  <c r="K792"/>
  <c r="K791"/>
  <c r="N791"/>
  <c r="K790"/>
  <c r="K789"/>
  <c r="K788"/>
  <c r="K787"/>
  <c r="K786"/>
  <c r="K785"/>
  <c r="O785" s="1"/>
  <c r="N785"/>
  <c r="K784"/>
  <c r="K783"/>
  <c r="N783"/>
  <c r="K782"/>
  <c r="K781"/>
  <c r="K780"/>
  <c r="K779"/>
  <c r="N779"/>
  <c r="K778"/>
  <c r="K777"/>
  <c r="O777" s="1"/>
  <c r="K776"/>
  <c r="K775"/>
  <c r="N775"/>
  <c r="K774"/>
  <c r="K773"/>
  <c r="K772"/>
  <c r="K771"/>
  <c r="N771" s="1"/>
  <c r="K770"/>
  <c r="K769"/>
  <c r="K768"/>
  <c r="K767"/>
  <c r="N767"/>
  <c r="K766"/>
  <c r="K765"/>
  <c r="K764"/>
  <c r="K763"/>
  <c r="K762"/>
  <c r="K761"/>
  <c r="K760"/>
  <c r="K759"/>
  <c r="N759"/>
  <c r="K758"/>
  <c r="K757"/>
  <c r="K756"/>
  <c r="K755"/>
  <c r="K754"/>
  <c r="K753"/>
  <c r="O753" s="1"/>
  <c r="N753"/>
  <c r="K752"/>
  <c r="K751"/>
  <c r="N751"/>
  <c r="K750"/>
  <c r="K749"/>
  <c r="K748"/>
  <c r="K747"/>
  <c r="N747"/>
  <c r="K746"/>
  <c r="K745"/>
  <c r="O745" s="1"/>
  <c r="K744"/>
  <c r="K743"/>
  <c r="N743"/>
  <c r="K742"/>
  <c r="K741"/>
  <c r="K740"/>
  <c r="K739"/>
  <c r="N739" s="1"/>
  <c r="K738"/>
  <c r="K737"/>
  <c r="K736"/>
  <c r="K735"/>
  <c r="N735"/>
  <c r="K734"/>
  <c r="K733"/>
  <c r="K732"/>
  <c r="K731"/>
  <c r="K730"/>
  <c r="K729"/>
  <c r="K728"/>
  <c r="K727"/>
  <c r="N727"/>
  <c r="K726"/>
  <c r="K725"/>
  <c r="K724"/>
  <c r="K723"/>
  <c r="K722"/>
  <c r="K721"/>
  <c r="N721"/>
  <c r="K720"/>
  <c r="K719"/>
  <c r="N719"/>
  <c r="K718"/>
  <c r="K717"/>
  <c r="K716"/>
  <c r="K715"/>
  <c r="N715"/>
  <c r="K714"/>
  <c r="K713"/>
  <c r="N713" s="1"/>
  <c r="K712"/>
  <c r="K711"/>
  <c r="N711"/>
  <c r="K710"/>
  <c r="K709"/>
  <c r="K708"/>
  <c r="K707"/>
  <c r="N707" s="1"/>
  <c r="K706"/>
  <c r="K705"/>
  <c r="K704"/>
  <c r="K703"/>
  <c r="N703"/>
  <c r="K702"/>
  <c r="K701"/>
  <c r="K700"/>
  <c r="K699"/>
  <c r="K698"/>
  <c r="K697"/>
  <c r="K696"/>
  <c r="K695"/>
  <c r="N695"/>
  <c r="K694"/>
  <c r="K693"/>
  <c r="K692"/>
  <c r="K691"/>
  <c r="K690"/>
  <c r="K689"/>
  <c r="N689"/>
  <c r="K688"/>
  <c r="K687"/>
  <c r="N687"/>
  <c r="K686"/>
  <c r="K685"/>
  <c r="K684"/>
  <c r="K683"/>
  <c r="N683"/>
  <c r="K682"/>
  <c r="K681"/>
  <c r="N681" s="1"/>
  <c r="K680"/>
  <c r="K679"/>
  <c r="N679"/>
  <c r="K678"/>
  <c r="K677"/>
  <c r="K676"/>
  <c r="K675"/>
  <c r="N675" s="1"/>
  <c r="K674"/>
  <c r="K673"/>
  <c r="K672"/>
  <c r="K671"/>
  <c r="N671"/>
  <c r="K670"/>
  <c r="K669"/>
  <c r="K668"/>
  <c r="K667"/>
  <c r="K666"/>
  <c r="K665"/>
  <c r="K664"/>
  <c r="K663"/>
  <c r="N663"/>
  <c r="K662"/>
  <c r="K661"/>
  <c r="K660"/>
  <c r="K659"/>
  <c r="K658"/>
  <c r="K657"/>
  <c r="O657" s="1"/>
  <c r="N657"/>
  <c r="K656"/>
  <c r="K655"/>
  <c r="N655"/>
  <c r="K654"/>
  <c r="K653"/>
  <c r="K652"/>
  <c r="K651"/>
  <c r="N651"/>
  <c r="K650"/>
  <c r="K649"/>
  <c r="O649" s="1"/>
  <c r="K648"/>
  <c r="K647"/>
  <c r="N647"/>
  <c r="K646"/>
  <c r="K645"/>
  <c r="K644"/>
  <c r="K643"/>
  <c r="N643" s="1"/>
  <c r="K642"/>
  <c r="K641"/>
  <c r="K640"/>
  <c r="K639"/>
  <c r="N639"/>
  <c r="K638"/>
  <c r="K637"/>
  <c r="K636"/>
  <c r="K635"/>
  <c r="K634"/>
  <c r="K633"/>
  <c r="K632"/>
  <c r="K631"/>
  <c r="N631"/>
  <c r="K630"/>
  <c r="K629"/>
  <c r="K628"/>
  <c r="K627"/>
  <c r="K626"/>
  <c r="K625"/>
  <c r="O625" s="1"/>
  <c r="N625"/>
  <c r="K624"/>
  <c r="K623"/>
  <c r="N623"/>
  <c r="K622"/>
  <c r="K621"/>
  <c r="K620"/>
  <c r="K619"/>
  <c r="N619"/>
  <c r="K618"/>
  <c r="K617"/>
  <c r="O617" s="1"/>
  <c r="K616"/>
  <c r="K615"/>
  <c r="N615"/>
  <c r="K614"/>
  <c r="K613"/>
  <c r="K612"/>
  <c r="K611"/>
  <c r="N611" s="1"/>
  <c r="K610"/>
  <c r="K609"/>
  <c r="K608"/>
  <c r="K607"/>
  <c r="N607"/>
  <c r="K606"/>
  <c r="K605"/>
  <c r="K604"/>
  <c r="K603"/>
  <c r="K602"/>
  <c r="K601"/>
  <c r="K600"/>
  <c r="K599"/>
  <c r="N599"/>
  <c r="K598"/>
  <c r="K597"/>
  <c r="K596"/>
  <c r="K595"/>
  <c r="K594"/>
  <c r="K593"/>
  <c r="N593"/>
  <c r="K592"/>
  <c r="K591"/>
  <c r="N591"/>
  <c r="K590"/>
  <c r="K589"/>
  <c r="K588"/>
  <c r="K587"/>
  <c r="N587"/>
  <c r="K586"/>
  <c r="K585"/>
  <c r="O585" s="1"/>
  <c r="K584"/>
  <c r="K583"/>
  <c r="N583"/>
  <c r="K582"/>
  <c r="K581"/>
  <c r="K580"/>
  <c r="K579"/>
  <c r="N579" s="1"/>
  <c r="K578"/>
  <c r="K577"/>
  <c r="K576"/>
  <c r="K575"/>
  <c r="N575"/>
  <c r="K574"/>
  <c r="K573"/>
  <c r="K572"/>
  <c r="K571"/>
  <c r="K570"/>
  <c r="K569"/>
  <c r="K568"/>
  <c r="K567"/>
  <c r="N567"/>
  <c r="K566"/>
  <c r="K565"/>
  <c r="K564"/>
  <c r="K563"/>
  <c r="K562"/>
  <c r="K561"/>
  <c r="O561" s="1"/>
  <c r="N561"/>
  <c r="K560"/>
  <c r="K559"/>
  <c r="N559"/>
  <c r="K558"/>
  <c r="K557"/>
  <c r="K556"/>
  <c r="K555"/>
  <c r="N555"/>
  <c r="K554"/>
  <c r="K553"/>
  <c r="O553" s="1"/>
  <c r="K552"/>
  <c r="K551"/>
  <c r="N551"/>
  <c r="K550"/>
  <c r="K549"/>
  <c r="K548"/>
  <c r="K547"/>
  <c r="N547" s="1"/>
  <c r="K546"/>
  <c r="K545"/>
  <c r="K544"/>
  <c r="K543"/>
  <c r="N543"/>
  <c r="K542"/>
  <c r="K541"/>
  <c r="K540"/>
  <c r="K539"/>
  <c r="K538"/>
  <c r="K537"/>
  <c r="K536"/>
  <c r="K535"/>
  <c r="N535"/>
  <c r="K534"/>
  <c r="K533"/>
  <c r="K532"/>
  <c r="K531"/>
  <c r="K530"/>
  <c r="K529"/>
  <c r="O529" s="1"/>
  <c r="N529"/>
  <c r="K528"/>
  <c r="K527"/>
  <c r="N527"/>
  <c r="K526"/>
  <c r="K525"/>
  <c r="K524"/>
  <c r="K523"/>
  <c r="N523"/>
  <c r="K522"/>
  <c r="K521"/>
  <c r="N521" s="1"/>
  <c r="K520"/>
  <c r="K519"/>
  <c r="N519"/>
  <c r="K518"/>
  <c r="K517"/>
  <c r="K516"/>
  <c r="K515"/>
  <c r="N515" s="1"/>
  <c r="K514"/>
  <c r="K513"/>
  <c r="K512"/>
  <c r="K511"/>
  <c r="N511"/>
  <c r="K510"/>
  <c r="K509"/>
  <c r="K508"/>
  <c r="K507"/>
  <c r="K506"/>
  <c r="K505"/>
  <c r="K504"/>
  <c r="K503"/>
  <c r="N503"/>
  <c r="K502"/>
  <c r="K501"/>
  <c r="N501" s="1"/>
  <c r="K500"/>
  <c r="K499"/>
  <c r="K498"/>
  <c r="K497"/>
  <c r="N497"/>
  <c r="K496"/>
  <c r="K495"/>
  <c r="N495"/>
  <c r="K494"/>
  <c r="K493"/>
  <c r="N493" s="1"/>
  <c r="K492"/>
  <c r="K491"/>
  <c r="K490"/>
  <c r="K489"/>
  <c r="K488"/>
  <c r="K487"/>
  <c r="N487"/>
  <c r="K486"/>
  <c r="K485"/>
  <c r="N485" s="1"/>
  <c r="K484"/>
  <c r="K483"/>
  <c r="K482"/>
  <c r="K481"/>
  <c r="N481"/>
  <c r="K480"/>
  <c r="K479"/>
  <c r="N479"/>
  <c r="K478"/>
  <c r="K477"/>
  <c r="N477" s="1"/>
  <c r="K476"/>
  <c r="K475"/>
  <c r="K474"/>
  <c r="K473"/>
  <c r="K472"/>
  <c r="K471"/>
  <c r="N471"/>
  <c r="K470"/>
  <c r="K469"/>
  <c r="N469" s="1"/>
  <c r="K468"/>
  <c r="K467"/>
  <c r="K466"/>
  <c r="K465"/>
  <c r="N465"/>
  <c r="K464"/>
  <c r="K463"/>
  <c r="N463"/>
  <c r="K462"/>
  <c r="K461"/>
  <c r="N461" s="1"/>
  <c r="K460"/>
  <c r="K459"/>
  <c r="K458"/>
  <c r="K457"/>
  <c r="K456"/>
  <c r="K455"/>
  <c r="N455"/>
  <c r="K454"/>
  <c r="K453"/>
  <c r="N453" s="1"/>
  <c r="K452"/>
  <c r="K451"/>
  <c r="K450"/>
  <c r="K449"/>
  <c r="O449" s="1"/>
  <c r="N449"/>
  <c r="K448"/>
  <c r="K447"/>
  <c r="N447"/>
  <c r="K446"/>
  <c r="K445"/>
  <c r="N445" s="1"/>
  <c r="K444"/>
  <c r="K443"/>
  <c r="K442"/>
  <c r="K441"/>
  <c r="K440"/>
  <c r="K439"/>
  <c r="N439"/>
  <c r="K438"/>
  <c r="K437"/>
  <c r="N437" s="1"/>
  <c r="K436"/>
  <c r="K435"/>
  <c r="K434"/>
  <c r="K433"/>
  <c r="N433"/>
  <c r="K432"/>
  <c r="K431"/>
  <c r="N431"/>
  <c r="K430"/>
  <c r="K429"/>
  <c r="N429" s="1"/>
  <c r="K428"/>
  <c r="K427"/>
  <c r="K426"/>
  <c r="K425"/>
  <c r="K424"/>
  <c r="K423"/>
  <c r="N423"/>
  <c r="K422"/>
  <c r="K421"/>
  <c r="N421" s="1"/>
  <c r="K420"/>
  <c r="K419"/>
  <c r="K418"/>
  <c r="K417"/>
  <c r="O417" s="1"/>
  <c r="N417"/>
  <c r="K416"/>
  <c r="K415"/>
  <c r="N415"/>
  <c r="K414"/>
  <c r="K413"/>
  <c r="N413" s="1"/>
  <c r="K412"/>
  <c r="K411"/>
  <c r="K410"/>
  <c r="K409"/>
  <c r="K408"/>
  <c r="K407"/>
  <c r="N407"/>
  <c r="K406"/>
  <c r="K405"/>
  <c r="N405" s="1"/>
  <c r="K404"/>
  <c r="K403"/>
  <c r="K402"/>
  <c r="K401"/>
  <c r="O401" s="1"/>
  <c r="N401"/>
  <c r="K400"/>
  <c r="K399"/>
  <c r="N399"/>
  <c r="K398"/>
  <c r="K397"/>
  <c r="N397" s="1"/>
  <c r="K396"/>
  <c r="K395"/>
  <c r="K394"/>
  <c r="K393"/>
  <c r="K392"/>
  <c r="K391"/>
  <c r="N391"/>
  <c r="K390"/>
  <c r="K389"/>
  <c r="N389" s="1"/>
  <c r="K388"/>
  <c r="K387"/>
  <c r="K386"/>
  <c r="K385"/>
  <c r="O385" s="1"/>
  <c r="N385"/>
  <c r="K384"/>
  <c r="K383"/>
  <c r="N383"/>
  <c r="K382"/>
  <c r="K381"/>
  <c r="N381" s="1"/>
  <c r="K380"/>
  <c r="K379"/>
  <c r="K378"/>
  <c r="K377"/>
  <c r="K376"/>
  <c r="K375"/>
  <c r="N375"/>
  <c r="K374"/>
  <c r="K373"/>
  <c r="N373" s="1"/>
  <c r="K372"/>
  <c r="K371"/>
  <c r="K370"/>
  <c r="K369"/>
  <c r="O369" s="1"/>
  <c r="N369"/>
  <c r="K368"/>
  <c r="K367"/>
  <c r="N367"/>
  <c r="K366"/>
  <c r="K365"/>
  <c r="N365" s="1"/>
  <c r="K364"/>
  <c r="K363"/>
  <c r="K362"/>
  <c r="K361"/>
  <c r="K360"/>
  <c r="K359"/>
  <c r="N359"/>
  <c r="K358"/>
  <c r="K357"/>
  <c r="N357" s="1"/>
  <c r="K356"/>
  <c r="K355"/>
  <c r="K354"/>
  <c r="K353"/>
  <c r="O353" s="1"/>
  <c r="N353"/>
  <c r="K352"/>
  <c r="K351"/>
  <c r="N351"/>
  <c r="K350"/>
  <c r="K349"/>
  <c r="N349" s="1"/>
  <c r="K348"/>
  <c r="K347"/>
  <c r="K346"/>
  <c r="K345"/>
  <c r="K344"/>
  <c r="K343"/>
  <c r="N343"/>
  <c r="K342"/>
  <c r="K341"/>
  <c r="N341" s="1"/>
  <c r="K340"/>
  <c r="K339"/>
  <c r="K338"/>
  <c r="K337"/>
  <c r="O337" s="1"/>
  <c r="N337"/>
  <c r="K336"/>
  <c r="N336" s="1"/>
  <c r="K335"/>
  <c r="N335"/>
  <c r="K334"/>
  <c r="N334" s="1"/>
  <c r="K333"/>
  <c r="K332"/>
  <c r="N332" s="1"/>
  <c r="K331"/>
  <c r="K330"/>
  <c r="O330" s="1"/>
  <c r="K329"/>
  <c r="N329"/>
  <c r="K328"/>
  <c r="N328" s="1"/>
  <c r="K327"/>
  <c r="N327"/>
  <c r="K326"/>
  <c r="N326" s="1"/>
  <c r="K325"/>
  <c r="K324"/>
  <c r="N324" s="1"/>
  <c r="K323"/>
  <c r="K322"/>
  <c r="K321"/>
  <c r="O321" s="1"/>
  <c r="N321"/>
  <c r="K320"/>
  <c r="N320" s="1"/>
  <c r="K319"/>
  <c r="N319"/>
  <c r="K318"/>
  <c r="N318" s="1"/>
  <c r="K317"/>
  <c r="K316"/>
  <c r="N316" s="1"/>
  <c r="K315"/>
  <c r="K314"/>
  <c r="O314" s="1"/>
  <c r="K313"/>
  <c r="N313"/>
  <c r="K312"/>
  <c r="N312" s="1"/>
  <c r="K311"/>
  <c r="N311"/>
  <c r="K310"/>
  <c r="N310" s="1"/>
  <c r="K309"/>
  <c r="K308"/>
  <c r="N308" s="1"/>
  <c r="K307"/>
  <c r="K306"/>
  <c r="O306" s="1"/>
  <c r="K305"/>
  <c r="N305"/>
  <c r="K304"/>
  <c r="N304" s="1"/>
  <c r="K303"/>
  <c r="N303"/>
  <c r="K302"/>
  <c r="N302" s="1"/>
  <c r="K301"/>
  <c r="K300"/>
  <c r="N300" s="1"/>
  <c r="K299"/>
  <c r="K298"/>
  <c r="O298" s="1"/>
  <c r="K297"/>
  <c r="N297"/>
  <c r="K296"/>
  <c r="N296" s="1"/>
  <c r="K295"/>
  <c r="N295"/>
  <c r="K294"/>
  <c r="N294" s="1"/>
  <c r="K293"/>
  <c r="K292"/>
  <c r="N292" s="1"/>
  <c r="K291"/>
  <c r="K290"/>
  <c r="K289"/>
  <c r="N289"/>
  <c r="K288"/>
  <c r="N288" s="1"/>
  <c r="K287"/>
  <c r="N287"/>
  <c r="K286"/>
  <c r="N286" s="1"/>
  <c r="K285"/>
  <c r="K284"/>
  <c r="N284" s="1"/>
  <c r="K283"/>
  <c r="K282"/>
  <c r="O282" s="1"/>
  <c r="K281"/>
  <c r="N281"/>
  <c r="K280"/>
  <c r="N280" s="1"/>
  <c r="K279"/>
  <c r="N279"/>
  <c r="K278"/>
  <c r="N278" s="1"/>
  <c r="K277"/>
  <c r="K276"/>
  <c r="N276" s="1"/>
  <c r="K275"/>
  <c r="K274"/>
  <c r="O274" s="1"/>
  <c r="K273"/>
  <c r="O273" s="1"/>
  <c r="N273"/>
  <c r="K272"/>
  <c r="N272" s="1"/>
  <c r="K271"/>
  <c r="N271"/>
  <c r="K270"/>
  <c r="N270" s="1"/>
  <c r="K269"/>
  <c r="K268"/>
  <c r="N268" s="1"/>
  <c r="K267"/>
  <c r="K266"/>
  <c r="O266" s="1"/>
  <c r="K265"/>
  <c r="N265"/>
  <c r="K264"/>
  <c r="N264" s="1"/>
  <c r="K263"/>
  <c r="N263"/>
  <c r="K262"/>
  <c r="N262" s="1"/>
  <c r="K261"/>
  <c r="K260"/>
  <c r="N260" s="1"/>
  <c r="K259"/>
  <c r="K258"/>
  <c r="K257"/>
  <c r="O257" s="1"/>
  <c r="N257"/>
  <c r="K256"/>
  <c r="N256" s="1"/>
  <c r="K255"/>
  <c r="N255"/>
  <c r="K254"/>
  <c r="N254" s="1"/>
  <c r="K253"/>
  <c r="K252"/>
  <c r="N252" s="1"/>
  <c r="K251"/>
  <c r="K250"/>
  <c r="O250" s="1"/>
  <c r="K249"/>
  <c r="N249"/>
  <c r="K248"/>
  <c r="N248" s="1"/>
  <c r="K247"/>
  <c r="N247"/>
  <c r="K246"/>
  <c r="N246" s="1"/>
  <c r="K245"/>
  <c r="K244"/>
  <c r="N244" s="1"/>
  <c r="K243"/>
  <c r="K242"/>
  <c r="O242" s="1"/>
  <c r="K241"/>
  <c r="O241" s="1"/>
  <c r="N241"/>
  <c r="K240"/>
  <c r="N240" s="1"/>
  <c r="K239"/>
  <c r="N239"/>
  <c r="K238"/>
  <c r="N238" s="1"/>
  <c r="K237"/>
  <c r="K236"/>
  <c r="N236" s="1"/>
  <c r="K235"/>
  <c r="K234"/>
  <c r="O234" s="1"/>
  <c r="K233"/>
  <c r="N233"/>
  <c r="K232"/>
  <c r="N232" s="1"/>
  <c r="K231"/>
  <c r="N231"/>
  <c r="K230"/>
  <c r="N230" s="1"/>
  <c r="K229"/>
  <c r="K228"/>
  <c r="N228" s="1"/>
  <c r="K227"/>
  <c r="K226"/>
  <c r="O226" s="1"/>
  <c r="K225"/>
  <c r="O225" s="1"/>
  <c r="N225"/>
  <c r="K224"/>
  <c r="N224" s="1"/>
  <c r="K223"/>
  <c r="N223"/>
  <c r="K222"/>
  <c r="N222" s="1"/>
  <c r="K221"/>
  <c r="K220"/>
  <c r="N220" s="1"/>
  <c r="K219"/>
  <c r="K218"/>
  <c r="N218" s="1"/>
  <c r="K217"/>
  <c r="N217"/>
  <c r="K216"/>
  <c r="N216" s="1"/>
  <c r="K215"/>
  <c r="N215"/>
  <c r="K214"/>
  <c r="N214" s="1"/>
  <c r="K213"/>
  <c r="K212"/>
  <c r="N212" s="1"/>
  <c r="K211"/>
  <c r="K210"/>
  <c r="O210" s="1"/>
  <c r="K209"/>
  <c r="O209" s="1"/>
  <c r="N209"/>
  <c r="K208"/>
  <c r="N208" s="1"/>
  <c r="K207"/>
  <c r="N207"/>
  <c r="K206"/>
  <c r="N206" s="1"/>
  <c r="K205"/>
  <c r="K204"/>
  <c r="N204" s="1"/>
  <c r="K203"/>
  <c r="K202"/>
  <c r="O202" s="1"/>
  <c r="K201"/>
  <c r="N201"/>
  <c r="K200"/>
  <c r="N200" s="1"/>
  <c r="K199"/>
  <c r="N199"/>
  <c r="K198"/>
  <c r="N198" s="1"/>
  <c r="K197"/>
  <c r="K196"/>
  <c r="N196" s="1"/>
  <c r="K195"/>
  <c r="K194"/>
  <c r="O194" s="1"/>
  <c r="K193"/>
  <c r="O193" s="1"/>
  <c r="N193"/>
  <c r="K192"/>
  <c r="N192" s="1"/>
  <c r="K191"/>
  <c r="N191"/>
  <c r="K190"/>
  <c r="N190" s="1"/>
  <c r="K189"/>
  <c r="K188"/>
  <c r="K187"/>
  <c r="K186"/>
  <c r="K185"/>
  <c r="N185"/>
  <c r="K184"/>
  <c r="K183"/>
  <c r="N183"/>
  <c r="K182"/>
  <c r="K181"/>
  <c r="K180"/>
  <c r="K179"/>
  <c r="K178"/>
  <c r="K177"/>
  <c r="O177" s="1"/>
  <c r="N177"/>
  <c r="K176"/>
  <c r="K175"/>
  <c r="N175"/>
  <c r="K174"/>
  <c r="K173"/>
  <c r="K172"/>
  <c r="K171"/>
  <c r="K170"/>
  <c r="K169"/>
  <c r="N169"/>
  <c r="K168"/>
  <c r="K167"/>
  <c r="N167"/>
  <c r="K166"/>
  <c r="K165"/>
  <c r="K164"/>
  <c r="K163"/>
  <c r="K162"/>
  <c r="K161"/>
  <c r="O161" s="1"/>
  <c r="N161"/>
  <c r="K160"/>
  <c r="K159"/>
  <c r="N159"/>
  <c r="K158"/>
  <c r="K157"/>
  <c r="K156"/>
  <c r="K155"/>
  <c r="K154"/>
  <c r="K153"/>
  <c r="N153"/>
  <c r="K152"/>
  <c r="K151"/>
  <c r="N151"/>
  <c r="K150"/>
  <c r="K149"/>
  <c r="K148"/>
  <c r="K147"/>
  <c r="K146"/>
  <c r="K145"/>
  <c r="O145" s="1"/>
  <c r="N145"/>
  <c r="K144"/>
  <c r="K143"/>
  <c r="N143"/>
  <c r="K142"/>
  <c r="K141"/>
  <c r="K140"/>
  <c r="K139"/>
  <c r="K138"/>
  <c r="K137"/>
  <c r="N137"/>
  <c r="K136"/>
  <c r="K135"/>
  <c r="N135"/>
  <c r="K134"/>
  <c r="K133"/>
  <c r="K132"/>
  <c r="K131"/>
  <c r="K130"/>
  <c r="K129"/>
  <c r="O129" s="1"/>
  <c r="N129"/>
  <c r="K128"/>
  <c r="K127"/>
  <c r="N127"/>
  <c r="K126"/>
  <c r="K125"/>
  <c r="K124"/>
  <c r="K123"/>
  <c r="K122"/>
  <c r="K121"/>
  <c r="N121"/>
  <c r="K120"/>
  <c r="K119"/>
  <c r="N119"/>
  <c r="K118"/>
  <c r="K117"/>
  <c r="K116"/>
  <c r="K115"/>
  <c r="K114"/>
  <c r="K113"/>
  <c r="O113" s="1"/>
  <c r="N113"/>
  <c r="K112"/>
  <c r="K111"/>
  <c r="N111"/>
  <c r="K110"/>
  <c r="K109"/>
  <c r="K108"/>
  <c r="K107"/>
  <c r="K106"/>
  <c r="K105"/>
  <c r="N105"/>
  <c r="K104"/>
  <c r="K103"/>
  <c r="N103"/>
  <c r="K102"/>
  <c r="K101"/>
  <c r="K100"/>
  <c r="K99"/>
  <c r="K98"/>
  <c r="K97"/>
  <c r="O97" s="1"/>
  <c r="N97"/>
  <c r="K96"/>
  <c r="K95"/>
  <c r="N95"/>
  <c r="K94"/>
  <c r="K93"/>
  <c r="K92"/>
  <c r="K91"/>
  <c r="K90"/>
  <c r="K89"/>
  <c r="N89"/>
  <c r="K88"/>
  <c r="K87"/>
  <c r="N87"/>
  <c r="K86"/>
  <c r="K85"/>
  <c r="K84"/>
  <c r="K83"/>
  <c r="K82"/>
  <c r="K81"/>
  <c r="O81" s="1"/>
  <c r="N81"/>
  <c r="K80"/>
  <c r="K79"/>
  <c r="N79"/>
  <c r="K78"/>
  <c r="K77"/>
  <c r="K76"/>
  <c r="K75"/>
  <c r="K74"/>
  <c r="K73"/>
  <c r="N73"/>
  <c r="K72"/>
  <c r="K71"/>
  <c r="N71"/>
  <c r="K70"/>
  <c r="K69"/>
  <c r="K68"/>
  <c r="K67"/>
  <c r="K66"/>
  <c r="K65"/>
  <c r="O65" s="1"/>
  <c r="N65"/>
  <c r="K64"/>
  <c r="K63"/>
  <c r="N63"/>
  <c r="K62"/>
  <c r="K61"/>
  <c r="K60"/>
  <c r="K59"/>
  <c r="K58"/>
  <c r="K57"/>
  <c r="N57"/>
  <c r="K56"/>
  <c r="K55"/>
  <c r="N55"/>
  <c r="K54"/>
  <c r="K53"/>
  <c r="K52"/>
  <c r="K51"/>
  <c r="K50"/>
  <c r="K49"/>
  <c r="O49" s="1"/>
  <c r="N49"/>
  <c r="K48"/>
  <c r="K47"/>
  <c r="N47"/>
  <c r="K46"/>
  <c r="K45"/>
  <c r="K44"/>
  <c r="K43"/>
  <c r="K42"/>
  <c r="K41"/>
  <c r="N41"/>
  <c r="K40"/>
  <c r="K39"/>
  <c r="N39"/>
  <c r="K38"/>
  <c r="K37"/>
  <c r="K36"/>
  <c r="K35"/>
  <c r="K34"/>
  <c r="K33"/>
  <c r="O33" s="1"/>
  <c r="N33"/>
  <c r="K32"/>
  <c r="K7"/>
  <c r="N7"/>
  <c r="J1565"/>
  <c r="J1564"/>
  <c r="M1564" s="1"/>
  <c r="J1563"/>
  <c r="J1562"/>
  <c r="J1561"/>
  <c r="J1560"/>
  <c r="M1560" s="1"/>
  <c r="J1559"/>
  <c r="J1558"/>
  <c r="J1557"/>
  <c r="J1556"/>
  <c r="J1555"/>
  <c r="M1555" s="1"/>
  <c r="J1554"/>
  <c r="J1553"/>
  <c r="M1553" s="1"/>
  <c r="J1552"/>
  <c r="J1551"/>
  <c r="M1551" s="1"/>
  <c r="J1550"/>
  <c r="J1549"/>
  <c r="J1548"/>
  <c r="M1548" s="1"/>
  <c r="J1547"/>
  <c r="J1546"/>
  <c r="M1546" s="1"/>
  <c r="J1545"/>
  <c r="J1544"/>
  <c r="M1544" s="1"/>
  <c r="J1543"/>
  <c r="J1542"/>
  <c r="M1542" s="1"/>
  <c r="J1541"/>
  <c r="J1540"/>
  <c r="J1539"/>
  <c r="M1539" s="1"/>
  <c r="J1538"/>
  <c r="J1537"/>
  <c r="M1537" s="1"/>
  <c r="J1536"/>
  <c r="J1535"/>
  <c r="J1534"/>
  <c r="M1534" s="1"/>
  <c r="J1533"/>
  <c r="J1532"/>
  <c r="M1532" s="1"/>
  <c r="J1531"/>
  <c r="J1530"/>
  <c r="M1530" s="1"/>
  <c r="J1529"/>
  <c r="J1528"/>
  <c r="J1527"/>
  <c r="M1527" s="1"/>
  <c r="J1526"/>
  <c r="J1525"/>
  <c r="J1524"/>
  <c r="M1524" s="1"/>
  <c r="J1523"/>
  <c r="J1522"/>
  <c r="J1521"/>
  <c r="J1520"/>
  <c r="J1519"/>
  <c r="J1518"/>
  <c r="J1517"/>
  <c r="J1516"/>
  <c r="M1516" s="1"/>
  <c r="J1515"/>
  <c r="J1514"/>
  <c r="J1513"/>
  <c r="J1512"/>
  <c r="M1512" s="1"/>
  <c r="J1511"/>
  <c r="J1510"/>
  <c r="J1509"/>
  <c r="J1508"/>
  <c r="M1508" s="1"/>
  <c r="J1507"/>
  <c r="J1506"/>
  <c r="J1505"/>
  <c r="J1504"/>
  <c r="M1504" s="1"/>
  <c r="J1503"/>
  <c r="J1502"/>
  <c r="J1501"/>
  <c r="J1500"/>
  <c r="M1500" s="1"/>
  <c r="J1499"/>
  <c r="J1498"/>
  <c r="P1498" s="1"/>
  <c r="J1497"/>
  <c r="J1496"/>
  <c r="M1496" s="1"/>
  <c r="J1495"/>
  <c r="J1494"/>
  <c r="J1493"/>
  <c r="J1492"/>
  <c r="M1492" s="1"/>
  <c r="J1491"/>
  <c r="J1490"/>
  <c r="J1489"/>
  <c r="J1488"/>
  <c r="M1488" s="1"/>
  <c r="J1487"/>
  <c r="J1486"/>
  <c r="J1485"/>
  <c r="J1484"/>
  <c r="M1484" s="1"/>
  <c r="J1483"/>
  <c r="J1482"/>
  <c r="J1481"/>
  <c r="J1480"/>
  <c r="M1480" s="1"/>
  <c r="J1479"/>
  <c r="J1478"/>
  <c r="J1477"/>
  <c r="J1476"/>
  <c r="M1476" s="1"/>
  <c r="J1475"/>
  <c r="J1474"/>
  <c r="J1473"/>
  <c r="J1472"/>
  <c r="M1472" s="1"/>
  <c r="J1471"/>
  <c r="J1470"/>
  <c r="J1469"/>
  <c r="J1468"/>
  <c r="M1468" s="1"/>
  <c r="J1467"/>
  <c r="J1466"/>
  <c r="J1465"/>
  <c r="J1464"/>
  <c r="J1463"/>
  <c r="M1463" s="1"/>
  <c r="J1462"/>
  <c r="J1461"/>
  <c r="J1460"/>
  <c r="J1459"/>
  <c r="M1459" s="1"/>
  <c r="J1458"/>
  <c r="J1457"/>
  <c r="J1456"/>
  <c r="J1455"/>
  <c r="M1455" s="1"/>
  <c r="J1454"/>
  <c r="J1453"/>
  <c r="J1452"/>
  <c r="J1451"/>
  <c r="M1451" s="1"/>
  <c r="J1450"/>
  <c r="J1449"/>
  <c r="J1448"/>
  <c r="J1447"/>
  <c r="M1447" s="1"/>
  <c r="J1446"/>
  <c r="M1446" s="1"/>
  <c r="J1445"/>
  <c r="J1444"/>
  <c r="M1444" s="1"/>
  <c r="J1443"/>
  <c r="J1442"/>
  <c r="J1441"/>
  <c r="M1441" s="1"/>
  <c r="J1440"/>
  <c r="J1439"/>
  <c r="M1439" s="1"/>
  <c r="J1438"/>
  <c r="M1438" s="1"/>
  <c r="J1437"/>
  <c r="J1436"/>
  <c r="M1436" s="1"/>
  <c r="J1435"/>
  <c r="J1434"/>
  <c r="P1434" s="1"/>
  <c r="J1433"/>
  <c r="J1432"/>
  <c r="J1431"/>
  <c r="M1431" s="1"/>
  <c r="J1430"/>
  <c r="M1430" s="1"/>
  <c r="J1429"/>
  <c r="J1428"/>
  <c r="M1428" s="1"/>
  <c r="J1427"/>
  <c r="J1426"/>
  <c r="J1425"/>
  <c r="M1425" s="1"/>
  <c r="J1424"/>
  <c r="J1423"/>
  <c r="M1423" s="1"/>
  <c r="J1422"/>
  <c r="M1422" s="1"/>
  <c r="J1421"/>
  <c r="J1420"/>
  <c r="M1420" s="1"/>
  <c r="J1419"/>
  <c r="J1418"/>
  <c r="J1417"/>
  <c r="J1416"/>
  <c r="J1415"/>
  <c r="M1415" s="1"/>
  <c r="J1414"/>
  <c r="M1414" s="1"/>
  <c r="J1413"/>
  <c r="J1412"/>
  <c r="M1412" s="1"/>
  <c r="J1411"/>
  <c r="J1410"/>
  <c r="J1409"/>
  <c r="M1409" s="1"/>
  <c r="J1408"/>
  <c r="J1407"/>
  <c r="M1407" s="1"/>
  <c r="J1406"/>
  <c r="M1406" s="1"/>
  <c r="J1405"/>
  <c r="J1404"/>
  <c r="M1404" s="1"/>
  <c r="J1403"/>
  <c r="J1402"/>
  <c r="P1402" s="1"/>
  <c r="J1401"/>
  <c r="J1400"/>
  <c r="J1399"/>
  <c r="M1399" s="1"/>
  <c r="J1398"/>
  <c r="M1398" s="1"/>
  <c r="J1397"/>
  <c r="J1396"/>
  <c r="M1396" s="1"/>
  <c r="J1395"/>
  <c r="J1394"/>
  <c r="J1393"/>
  <c r="M1393" s="1"/>
  <c r="J1392"/>
  <c r="J1391"/>
  <c r="M1391" s="1"/>
  <c r="J1390"/>
  <c r="M1390" s="1"/>
  <c r="J1389"/>
  <c r="J1388"/>
  <c r="M1388" s="1"/>
  <c r="J1387"/>
  <c r="J1386"/>
  <c r="J1385"/>
  <c r="J1384"/>
  <c r="J1383"/>
  <c r="M1383" s="1"/>
  <c r="J1382"/>
  <c r="M1382" s="1"/>
  <c r="J1381"/>
  <c r="J1380"/>
  <c r="M1380" s="1"/>
  <c r="J1379"/>
  <c r="J1378"/>
  <c r="J1377"/>
  <c r="M1377" s="1"/>
  <c r="J1376"/>
  <c r="J1375"/>
  <c r="M1375" s="1"/>
  <c r="J1374"/>
  <c r="M1374" s="1"/>
  <c r="J1373"/>
  <c r="J1372"/>
  <c r="M1372" s="1"/>
  <c r="J1371"/>
  <c r="J1370"/>
  <c r="P1370" s="1"/>
  <c r="J1369"/>
  <c r="J1368"/>
  <c r="J1367"/>
  <c r="M1367" s="1"/>
  <c r="J1366"/>
  <c r="M1366" s="1"/>
  <c r="J1365"/>
  <c r="J1364"/>
  <c r="M1364" s="1"/>
  <c r="J1363"/>
  <c r="J1362"/>
  <c r="J1361"/>
  <c r="M1361" s="1"/>
  <c r="J1360"/>
  <c r="J1359"/>
  <c r="M1359" s="1"/>
  <c r="J1358"/>
  <c r="M1358" s="1"/>
  <c r="J1357"/>
  <c r="J1356"/>
  <c r="M1356" s="1"/>
  <c r="J1355"/>
  <c r="J1354"/>
  <c r="J1353"/>
  <c r="J1352"/>
  <c r="J1351"/>
  <c r="M1351" s="1"/>
  <c r="J1350"/>
  <c r="M1350" s="1"/>
  <c r="J1349"/>
  <c r="J1348"/>
  <c r="M1348" s="1"/>
  <c r="J1347"/>
  <c r="J1346"/>
  <c r="J1345"/>
  <c r="M1345" s="1"/>
  <c r="J1344"/>
  <c r="J1343"/>
  <c r="M1343" s="1"/>
  <c r="J1342"/>
  <c r="M1342" s="1"/>
  <c r="J1341"/>
  <c r="J1340"/>
  <c r="M1340" s="1"/>
  <c r="J1339"/>
  <c r="J1338"/>
  <c r="P1338" s="1"/>
  <c r="J1337"/>
  <c r="J1336"/>
  <c r="J1335"/>
  <c r="J1334"/>
  <c r="J1333"/>
  <c r="J1332"/>
  <c r="M1332" s="1"/>
  <c r="J1331"/>
  <c r="M1331" s="1"/>
  <c r="J1330"/>
  <c r="J1329"/>
  <c r="M1329" s="1"/>
  <c r="J1328"/>
  <c r="J1327"/>
  <c r="J1326"/>
  <c r="J1325"/>
  <c r="J1324"/>
  <c r="M1324" s="1"/>
  <c r="J1323"/>
  <c r="M1323" s="1"/>
  <c r="J1322"/>
  <c r="M1322" s="1"/>
  <c r="J1321"/>
  <c r="J1320"/>
  <c r="J1319"/>
  <c r="J1318"/>
  <c r="J1317"/>
  <c r="J1316"/>
  <c r="M1316" s="1"/>
  <c r="J1315"/>
  <c r="M1315" s="1"/>
  <c r="J1314"/>
  <c r="J1313"/>
  <c r="M1313" s="1"/>
  <c r="J1312"/>
  <c r="J1311"/>
  <c r="J1310"/>
  <c r="J1309"/>
  <c r="J1308"/>
  <c r="M1308" s="1"/>
  <c r="J1307"/>
  <c r="M1307" s="1"/>
  <c r="J1306"/>
  <c r="M1306" s="1"/>
  <c r="J1305"/>
  <c r="J1304"/>
  <c r="J1303"/>
  <c r="J1302"/>
  <c r="J1301"/>
  <c r="J1300"/>
  <c r="M1300" s="1"/>
  <c r="J1299"/>
  <c r="M1299" s="1"/>
  <c r="J1298"/>
  <c r="J1297"/>
  <c r="M1297" s="1"/>
  <c r="J1296"/>
  <c r="J1295"/>
  <c r="J1294"/>
  <c r="J1293"/>
  <c r="J1292"/>
  <c r="M1292" s="1"/>
  <c r="J1291"/>
  <c r="M1291" s="1"/>
  <c r="J1290"/>
  <c r="M1290" s="1"/>
  <c r="J1289"/>
  <c r="J1288"/>
  <c r="J1287"/>
  <c r="J1286"/>
  <c r="J1285"/>
  <c r="J1284"/>
  <c r="M1284" s="1"/>
  <c r="J1283"/>
  <c r="M1283" s="1"/>
  <c r="J1282"/>
  <c r="J1281"/>
  <c r="M1281" s="1"/>
  <c r="J1280"/>
  <c r="J1279"/>
  <c r="J1278"/>
  <c r="J1277"/>
  <c r="J1276"/>
  <c r="M1276" s="1"/>
  <c r="J1275"/>
  <c r="M1275" s="1"/>
  <c r="J1274"/>
  <c r="M1274" s="1"/>
  <c r="J1273"/>
  <c r="J1272"/>
  <c r="J1271"/>
  <c r="J1270"/>
  <c r="J1269"/>
  <c r="J1268"/>
  <c r="M1268" s="1"/>
  <c r="J1267"/>
  <c r="M1267" s="1"/>
  <c r="J1266"/>
  <c r="J1265"/>
  <c r="M1265" s="1"/>
  <c r="J1264"/>
  <c r="J1263"/>
  <c r="J1262"/>
  <c r="J1261"/>
  <c r="M1261" s="1"/>
  <c r="J1260"/>
  <c r="M1260" s="1"/>
  <c r="J1259"/>
  <c r="J1258"/>
  <c r="J1257"/>
  <c r="J1256"/>
  <c r="J1255"/>
  <c r="J1254"/>
  <c r="J1253"/>
  <c r="J1252"/>
  <c r="J1251"/>
  <c r="J1250"/>
  <c r="J1249"/>
  <c r="J1248"/>
  <c r="J1247"/>
  <c r="J1246"/>
  <c r="J1245"/>
  <c r="J1244"/>
  <c r="J1243"/>
  <c r="J1242"/>
  <c r="M1242" s="1"/>
  <c r="J1241"/>
  <c r="M1241" s="1"/>
  <c r="J1240"/>
  <c r="M1240" s="1"/>
  <c r="J1239"/>
  <c r="M1239" s="1"/>
  <c r="J1238"/>
  <c r="M1238" s="1"/>
  <c r="J1237"/>
  <c r="M1237" s="1"/>
  <c r="J1236"/>
  <c r="M1236" s="1"/>
  <c r="J1235"/>
  <c r="M1235" s="1"/>
  <c r="J1234"/>
  <c r="J1233"/>
  <c r="J1232"/>
  <c r="J1231"/>
  <c r="J1230"/>
  <c r="J1229"/>
  <c r="J1228"/>
  <c r="J1227"/>
  <c r="J1226"/>
  <c r="J1225"/>
  <c r="J1224"/>
  <c r="J1223"/>
  <c r="J1222"/>
  <c r="J1221"/>
  <c r="J1220"/>
  <c r="J1219"/>
  <c r="J1218"/>
  <c r="J1217"/>
  <c r="J1216"/>
  <c r="J1215"/>
  <c r="J1214"/>
  <c r="J1213"/>
  <c r="J1212"/>
  <c r="J1211"/>
  <c r="J1210"/>
  <c r="J1209"/>
  <c r="J1208"/>
  <c r="J1207"/>
  <c r="J1206"/>
  <c r="J1205"/>
  <c r="J1204"/>
  <c r="J1203"/>
  <c r="J1202"/>
  <c r="J1201"/>
  <c r="J1200"/>
  <c r="J1199"/>
  <c r="J1198"/>
  <c r="J1197"/>
  <c r="J1196"/>
  <c r="J1195"/>
  <c r="J1194"/>
  <c r="J1193"/>
  <c r="J1192"/>
  <c r="M1192" s="1"/>
  <c r="J1191"/>
  <c r="M1191" s="1"/>
  <c r="J1190"/>
  <c r="J1189"/>
  <c r="J1188"/>
  <c r="J1187"/>
  <c r="M1187" s="1"/>
  <c r="J1186"/>
  <c r="J1185"/>
  <c r="M1185" s="1"/>
  <c r="J1184"/>
  <c r="M1184" s="1"/>
  <c r="J1183"/>
  <c r="M1183" s="1"/>
  <c r="J1182"/>
  <c r="M1182" s="1"/>
  <c r="J1181"/>
  <c r="M1181" s="1"/>
  <c r="J1180"/>
  <c r="M1180" s="1"/>
  <c r="J1179"/>
  <c r="M1179" s="1"/>
  <c r="J1178"/>
  <c r="M1178" s="1"/>
  <c r="J1177"/>
  <c r="M1177" s="1"/>
  <c r="J1176"/>
  <c r="M1176" s="1"/>
  <c r="J1175"/>
  <c r="M1175" s="1"/>
  <c r="J1174"/>
  <c r="M1174" s="1"/>
  <c r="J1173"/>
  <c r="M1173" s="1"/>
  <c r="J1172"/>
  <c r="M1172" s="1"/>
  <c r="J1171"/>
  <c r="M1171" s="1"/>
  <c r="J1170"/>
  <c r="J1169"/>
  <c r="M1169" s="1"/>
  <c r="J1168"/>
  <c r="M1168" s="1"/>
  <c r="J1167"/>
  <c r="M1167" s="1"/>
  <c r="J1166"/>
  <c r="M1166" s="1"/>
  <c r="J1165"/>
  <c r="M1165" s="1"/>
  <c r="J1164"/>
  <c r="M1164" s="1"/>
  <c r="J1163"/>
  <c r="M1163" s="1"/>
  <c r="J1162"/>
  <c r="M1162" s="1"/>
  <c r="J1161"/>
  <c r="M1161" s="1"/>
  <c r="J1160"/>
  <c r="M1160" s="1"/>
  <c r="J1159"/>
  <c r="M1159" s="1"/>
  <c r="J1158"/>
  <c r="M1158" s="1"/>
  <c r="J1157"/>
  <c r="M1157" s="1"/>
  <c r="J1156"/>
  <c r="M1156" s="1"/>
  <c r="J1155"/>
  <c r="M1155" s="1"/>
  <c r="J1154"/>
  <c r="J1153"/>
  <c r="M1153" s="1"/>
  <c r="J1152"/>
  <c r="M1152" s="1"/>
  <c r="J1151"/>
  <c r="J1150"/>
  <c r="M1150" s="1"/>
  <c r="J1149"/>
  <c r="J1148"/>
  <c r="M1148" s="1"/>
  <c r="J1147"/>
  <c r="M1147" s="1"/>
  <c r="J1146"/>
  <c r="M1146" s="1"/>
  <c r="J1145"/>
  <c r="J1144"/>
  <c r="M1144" s="1"/>
  <c r="J1143"/>
  <c r="M1143" s="1"/>
  <c r="J1142"/>
  <c r="M1142" s="1"/>
  <c r="J1141"/>
  <c r="J1140"/>
  <c r="M1140" s="1"/>
  <c r="J1139"/>
  <c r="M1139" s="1"/>
  <c r="J1138"/>
  <c r="J1137"/>
  <c r="M1137" s="1"/>
  <c r="J1136"/>
  <c r="M1136" s="1"/>
  <c r="J1135"/>
  <c r="M1135" s="1"/>
  <c r="J1134"/>
  <c r="M1134" s="1"/>
  <c r="J1133"/>
  <c r="M1133" s="1"/>
  <c r="J1132"/>
  <c r="M1132" s="1"/>
  <c r="J1131"/>
  <c r="M1131" s="1"/>
  <c r="J1130"/>
  <c r="M1130" s="1"/>
  <c r="J1129"/>
  <c r="M1129" s="1"/>
  <c r="J1128"/>
  <c r="M1128" s="1"/>
  <c r="J1127"/>
  <c r="M1127" s="1"/>
  <c r="J1126"/>
  <c r="M1126" s="1"/>
  <c r="J1125"/>
  <c r="M1125" s="1"/>
  <c r="J1124"/>
  <c r="M1124" s="1"/>
  <c r="J1123"/>
  <c r="M1123" s="1"/>
  <c r="J1122"/>
  <c r="J1121"/>
  <c r="M1121" s="1"/>
  <c r="J1120"/>
  <c r="M1120" s="1"/>
  <c r="J1119"/>
  <c r="M1119" s="1"/>
  <c r="J1118"/>
  <c r="M1118" s="1"/>
  <c r="J1117"/>
  <c r="M1117" s="1"/>
  <c r="J1116"/>
  <c r="M1116" s="1"/>
  <c r="J1115"/>
  <c r="M1115" s="1"/>
  <c r="J1114"/>
  <c r="M1114" s="1"/>
  <c r="J1113"/>
  <c r="M1113" s="1"/>
  <c r="J1112"/>
  <c r="M1112" s="1"/>
  <c r="J1111"/>
  <c r="M1111" s="1"/>
  <c r="J1110"/>
  <c r="M1110" s="1"/>
  <c r="J1109"/>
  <c r="M1109" s="1"/>
  <c r="J1108"/>
  <c r="M1108" s="1"/>
  <c r="J1107"/>
  <c r="M1107" s="1"/>
  <c r="J1106"/>
  <c r="J1105"/>
  <c r="M1105" s="1"/>
  <c r="J1104"/>
  <c r="M1104" s="1"/>
  <c r="J1103"/>
  <c r="M1103" s="1"/>
  <c r="J1102"/>
  <c r="M1102" s="1"/>
  <c r="J1101"/>
  <c r="M1101" s="1"/>
  <c r="J1100"/>
  <c r="M1100" s="1"/>
  <c r="J1099"/>
  <c r="M1099" s="1"/>
  <c r="J1098"/>
  <c r="M1098" s="1"/>
  <c r="J1097"/>
  <c r="M1097" s="1"/>
  <c r="J1096"/>
  <c r="M1096" s="1"/>
  <c r="J1095"/>
  <c r="M1095" s="1"/>
  <c r="J1094"/>
  <c r="M1094" s="1"/>
  <c r="J1093"/>
  <c r="M1093" s="1"/>
  <c r="J1092"/>
  <c r="M1092" s="1"/>
  <c r="J1091"/>
  <c r="M1091" s="1"/>
  <c r="J1090"/>
  <c r="J1089"/>
  <c r="M1089" s="1"/>
  <c r="J1088"/>
  <c r="M1088" s="1"/>
  <c r="J1087"/>
  <c r="M1087" s="1"/>
  <c r="J1086"/>
  <c r="M1086" s="1"/>
  <c r="J1085"/>
  <c r="M1085" s="1"/>
  <c r="J1084"/>
  <c r="M1084" s="1"/>
  <c r="J1083"/>
  <c r="M1083" s="1"/>
  <c r="J1082"/>
  <c r="M1082" s="1"/>
  <c r="J1081"/>
  <c r="M1081" s="1"/>
  <c r="J1080"/>
  <c r="M1080" s="1"/>
  <c r="J1079"/>
  <c r="M1079" s="1"/>
  <c r="J1078"/>
  <c r="M1078" s="1"/>
  <c r="J1077"/>
  <c r="M1077" s="1"/>
  <c r="J1076"/>
  <c r="M1076" s="1"/>
  <c r="J1075"/>
  <c r="M1075" s="1"/>
  <c r="J1074"/>
  <c r="J1073"/>
  <c r="M1073" s="1"/>
  <c r="J1072"/>
  <c r="M1072" s="1"/>
  <c r="J1071"/>
  <c r="M1071" s="1"/>
  <c r="J1070"/>
  <c r="M1070" s="1"/>
  <c r="J1069"/>
  <c r="M1069" s="1"/>
  <c r="J1068"/>
  <c r="M1068" s="1"/>
  <c r="J1067"/>
  <c r="M1067" s="1"/>
  <c r="J1066"/>
  <c r="M1066" s="1"/>
  <c r="J1065"/>
  <c r="M1065" s="1"/>
  <c r="J1064"/>
  <c r="M1064" s="1"/>
  <c r="J1063"/>
  <c r="M1063" s="1"/>
  <c r="J1062"/>
  <c r="M1062" s="1"/>
  <c r="J1061"/>
  <c r="M1061" s="1"/>
  <c r="J1060"/>
  <c r="M1060" s="1"/>
  <c r="J1059"/>
  <c r="M1059" s="1"/>
  <c r="J1058"/>
  <c r="J1057"/>
  <c r="M1057" s="1"/>
  <c r="J1056"/>
  <c r="M1056" s="1"/>
  <c r="J1055"/>
  <c r="M1055" s="1"/>
  <c r="J1054"/>
  <c r="M1054" s="1"/>
  <c r="J1053"/>
  <c r="J1052"/>
  <c r="J1051"/>
  <c r="J1050"/>
  <c r="J1049"/>
  <c r="J1048"/>
  <c r="J1047"/>
  <c r="J1046"/>
  <c r="J1045"/>
  <c r="J1044"/>
  <c r="J1043"/>
  <c r="J1042"/>
  <c r="J1041"/>
  <c r="J1040"/>
  <c r="J1039"/>
  <c r="J1038"/>
  <c r="J1037"/>
  <c r="J1036"/>
  <c r="J1035"/>
  <c r="J1034"/>
  <c r="J1033"/>
  <c r="J1032"/>
  <c r="J1031"/>
  <c r="J1030"/>
  <c r="J1029"/>
  <c r="J1028"/>
  <c r="J1027"/>
  <c r="J1026"/>
  <c r="J1025"/>
  <c r="J1024"/>
  <c r="J1023"/>
  <c r="J1022"/>
  <c r="J1021"/>
  <c r="J1020"/>
  <c r="J1019"/>
  <c r="J1018"/>
  <c r="J1017"/>
  <c r="J1016"/>
  <c r="J1015"/>
  <c r="J1014"/>
  <c r="J1013"/>
  <c r="M1013" s="1"/>
  <c r="J1012"/>
  <c r="M1012" s="1"/>
  <c r="J1011"/>
  <c r="M1011" s="1"/>
  <c r="J1010"/>
  <c r="J1009"/>
  <c r="M1009" s="1"/>
  <c r="J1008"/>
  <c r="M1008" s="1"/>
  <c r="J1007"/>
  <c r="M1007" s="1"/>
  <c r="J1006"/>
  <c r="M1006" s="1"/>
  <c r="J1005"/>
  <c r="M1005" s="1"/>
  <c r="J1004"/>
  <c r="M1004" s="1"/>
  <c r="J1003"/>
  <c r="M1003" s="1"/>
  <c r="J1002"/>
  <c r="M1002" s="1"/>
  <c r="J1001"/>
  <c r="M1001" s="1"/>
  <c r="J1000"/>
  <c r="M1000" s="1"/>
  <c r="J999"/>
  <c r="M999" s="1"/>
  <c r="J998"/>
  <c r="M998" s="1"/>
  <c r="J997"/>
  <c r="M997" s="1"/>
  <c r="J996"/>
  <c r="M996" s="1"/>
  <c r="J995"/>
  <c r="M995" s="1"/>
  <c r="J994"/>
  <c r="J993"/>
  <c r="M993" s="1"/>
  <c r="J992"/>
  <c r="M992" s="1"/>
  <c r="J991"/>
  <c r="M991" s="1"/>
  <c r="J990"/>
  <c r="M990" s="1"/>
  <c r="J989"/>
  <c r="M989" s="1"/>
  <c r="J988"/>
  <c r="M988" s="1"/>
  <c r="J987"/>
  <c r="M987" s="1"/>
  <c r="J986"/>
  <c r="M986" s="1"/>
  <c r="J985"/>
  <c r="M985" s="1"/>
  <c r="J984"/>
  <c r="M984" s="1"/>
  <c r="J983"/>
  <c r="M983" s="1"/>
  <c r="J982"/>
  <c r="M982" s="1"/>
  <c r="J981"/>
  <c r="M981" s="1"/>
  <c r="J980"/>
  <c r="M980" s="1"/>
  <c r="J979"/>
  <c r="M979" s="1"/>
  <c r="J978"/>
  <c r="J977"/>
  <c r="M977" s="1"/>
  <c r="J976"/>
  <c r="M976" s="1"/>
  <c r="J975"/>
  <c r="M975" s="1"/>
  <c r="J974"/>
  <c r="M974" s="1"/>
  <c r="J973"/>
  <c r="M973" s="1"/>
  <c r="J972"/>
  <c r="M972" s="1"/>
  <c r="J971"/>
  <c r="M971" s="1"/>
  <c r="J970"/>
  <c r="M970" s="1"/>
  <c r="J969"/>
  <c r="M969" s="1"/>
  <c r="J968"/>
  <c r="M968" s="1"/>
  <c r="J967"/>
  <c r="M967" s="1"/>
  <c r="J966"/>
  <c r="M966" s="1"/>
  <c r="J965"/>
  <c r="M965" s="1"/>
  <c r="J964"/>
  <c r="M964" s="1"/>
  <c r="J963"/>
  <c r="M963" s="1"/>
  <c r="J962"/>
  <c r="J961"/>
  <c r="M961" s="1"/>
  <c r="J960"/>
  <c r="M960" s="1"/>
  <c r="J959"/>
  <c r="M959" s="1"/>
  <c r="J958"/>
  <c r="M958" s="1"/>
  <c r="J957"/>
  <c r="M957" s="1"/>
  <c r="J956"/>
  <c r="M956" s="1"/>
  <c r="J955"/>
  <c r="M955" s="1"/>
  <c r="J954"/>
  <c r="M954" s="1"/>
  <c r="J953"/>
  <c r="M953" s="1"/>
  <c r="J952"/>
  <c r="M952" s="1"/>
  <c r="J951"/>
  <c r="M951" s="1"/>
  <c r="J950"/>
  <c r="M950" s="1"/>
  <c r="J949"/>
  <c r="M949" s="1"/>
  <c r="J948"/>
  <c r="M948" s="1"/>
  <c r="J947"/>
  <c r="M947" s="1"/>
  <c r="J946"/>
  <c r="J945"/>
  <c r="M945" s="1"/>
  <c r="J944"/>
  <c r="M944" s="1"/>
  <c r="J943"/>
  <c r="M943" s="1"/>
  <c r="J942"/>
  <c r="M942" s="1"/>
  <c r="J941"/>
  <c r="M941" s="1"/>
  <c r="J940"/>
  <c r="M940" s="1"/>
  <c r="J939"/>
  <c r="M939" s="1"/>
  <c r="J938"/>
  <c r="M938" s="1"/>
  <c r="J937"/>
  <c r="M937" s="1"/>
  <c r="J936"/>
  <c r="M936" s="1"/>
  <c r="J935"/>
  <c r="M935" s="1"/>
  <c r="J934"/>
  <c r="M934" s="1"/>
  <c r="J933"/>
  <c r="M933" s="1"/>
  <c r="J932"/>
  <c r="M932" s="1"/>
  <c r="J931"/>
  <c r="M931" s="1"/>
  <c r="J930"/>
  <c r="J929"/>
  <c r="M929" s="1"/>
  <c r="J928"/>
  <c r="M928" s="1"/>
  <c r="J927"/>
  <c r="M927" s="1"/>
  <c r="J926"/>
  <c r="M926" s="1"/>
  <c r="J925"/>
  <c r="M925" s="1"/>
  <c r="J924"/>
  <c r="M924" s="1"/>
  <c r="J923"/>
  <c r="M923" s="1"/>
  <c r="J922"/>
  <c r="M922" s="1"/>
  <c r="J921"/>
  <c r="M921" s="1"/>
  <c r="J920"/>
  <c r="M920" s="1"/>
  <c r="J919"/>
  <c r="M919" s="1"/>
  <c r="J918"/>
  <c r="M918" s="1"/>
  <c r="J917"/>
  <c r="M917" s="1"/>
  <c r="J916"/>
  <c r="M916" s="1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M895" s="1"/>
  <c r="J894"/>
  <c r="M894" s="1"/>
  <c r="J893"/>
  <c r="M893" s="1"/>
  <c r="J892"/>
  <c r="M892" s="1"/>
  <c r="J891"/>
  <c r="M891" s="1"/>
  <c r="J890"/>
  <c r="M890" s="1"/>
  <c r="J889"/>
  <c r="M889" s="1"/>
  <c r="J888"/>
  <c r="M888" s="1"/>
  <c r="J887"/>
  <c r="M887" s="1"/>
  <c r="J886"/>
  <c r="M886" s="1"/>
  <c r="J885"/>
  <c r="M885" s="1"/>
  <c r="J884"/>
  <c r="M884" s="1"/>
  <c r="J883"/>
  <c r="M883" s="1"/>
  <c r="J882"/>
  <c r="J881"/>
  <c r="M881" s="1"/>
  <c r="J880"/>
  <c r="M880" s="1"/>
  <c r="J879"/>
  <c r="M879" s="1"/>
  <c r="J878"/>
  <c r="M878" s="1"/>
  <c r="J877"/>
  <c r="M877" s="1"/>
  <c r="J876"/>
  <c r="J875"/>
  <c r="M875" s="1"/>
  <c r="J874"/>
  <c r="J873"/>
  <c r="J872"/>
  <c r="J871"/>
  <c r="J870"/>
  <c r="J869"/>
  <c r="J868"/>
  <c r="J867"/>
  <c r="M867" s="1"/>
  <c r="J866"/>
  <c r="J865"/>
  <c r="M865" s="1"/>
  <c r="J864"/>
  <c r="M864" s="1"/>
  <c r="J863"/>
  <c r="M863" s="1"/>
  <c r="J862"/>
  <c r="M862" s="1"/>
  <c r="J861"/>
  <c r="M861" s="1"/>
  <c r="J860"/>
  <c r="M860" s="1"/>
  <c r="J859"/>
  <c r="M859" s="1"/>
  <c r="J858"/>
  <c r="M858" s="1"/>
  <c r="J857"/>
  <c r="M857" s="1"/>
  <c r="J856"/>
  <c r="M856" s="1"/>
  <c r="J855"/>
  <c r="M855" s="1"/>
  <c r="J854"/>
  <c r="M854" s="1"/>
  <c r="J853"/>
  <c r="M853" s="1"/>
  <c r="J852"/>
  <c r="M852" s="1"/>
  <c r="J851"/>
  <c r="M851" s="1"/>
  <c r="J850"/>
  <c r="J849"/>
  <c r="J848"/>
  <c r="J847"/>
  <c r="J846"/>
  <c r="M846" s="1"/>
  <c r="J845"/>
  <c r="J844"/>
  <c r="M844" s="1"/>
  <c r="J843"/>
  <c r="M843" s="1"/>
  <c r="J842"/>
  <c r="M842" s="1"/>
  <c r="J841"/>
  <c r="M841" s="1"/>
  <c r="J840"/>
  <c r="M840" s="1"/>
  <c r="J839"/>
  <c r="M839" s="1"/>
  <c r="J838"/>
  <c r="M838" s="1"/>
  <c r="J837"/>
  <c r="M837" s="1"/>
  <c r="J836"/>
  <c r="M836" s="1"/>
  <c r="J835"/>
  <c r="M835" s="1"/>
  <c r="J834"/>
  <c r="J833"/>
  <c r="M833" s="1"/>
  <c r="J832"/>
  <c r="M832" s="1"/>
  <c r="J831"/>
  <c r="J830"/>
  <c r="M830" s="1"/>
  <c r="J829"/>
  <c r="M829" s="1"/>
  <c r="J828"/>
  <c r="M828" s="1"/>
  <c r="J827"/>
  <c r="M827" s="1"/>
  <c r="J826"/>
  <c r="P826" s="1"/>
  <c r="J825"/>
  <c r="M825" s="1"/>
  <c r="J824"/>
  <c r="J823"/>
  <c r="M823" s="1"/>
  <c r="J822"/>
  <c r="M822" s="1"/>
  <c r="J821"/>
  <c r="M821" s="1"/>
  <c r="J820"/>
  <c r="M820" s="1"/>
  <c r="J819"/>
  <c r="M819" s="1"/>
  <c r="J818"/>
  <c r="J817"/>
  <c r="J816"/>
  <c r="M816" s="1"/>
  <c r="J815"/>
  <c r="M815" s="1"/>
  <c r="J814"/>
  <c r="M814" s="1"/>
  <c r="J813"/>
  <c r="J812"/>
  <c r="M812" s="1"/>
  <c r="J811"/>
  <c r="M811" s="1"/>
  <c r="J810"/>
  <c r="M810" s="1"/>
  <c r="J809"/>
  <c r="M809" s="1"/>
  <c r="J808"/>
  <c r="M808" s="1"/>
  <c r="J807"/>
  <c r="M807" s="1"/>
  <c r="J806"/>
  <c r="M806" s="1"/>
  <c r="J805"/>
  <c r="M805" s="1"/>
  <c r="J804"/>
  <c r="M804" s="1"/>
  <c r="J803"/>
  <c r="M803" s="1"/>
  <c r="J802"/>
  <c r="J801"/>
  <c r="M801" s="1"/>
  <c r="J800"/>
  <c r="M800" s="1"/>
  <c r="J799"/>
  <c r="J798"/>
  <c r="J797"/>
  <c r="J796"/>
  <c r="J795"/>
  <c r="M795" s="1"/>
  <c r="J794"/>
  <c r="M794" s="1"/>
  <c r="J793"/>
  <c r="M793" s="1"/>
  <c r="J792"/>
  <c r="M792" s="1"/>
  <c r="J791"/>
  <c r="M791" s="1"/>
  <c r="J790"/>
  <c r="M790" s="1"/>
  <c r="J789"/>
  <c r="M789" s="1"/>
  <c r="J788"/>
  <c r="M788" s="1"/>
  <c r="J787"/>
  <c r="M787" s="1"/>
  <c r="J786"/>
  <c r="J785"/>
  <c r="J784"/>
  <c r="M784" s="1"/>
  <c r="J783"/>
  <c r="M783" s="1"/>
  <c r="J782"/>
  <c r="M782" s="1"/>
  <c r="J781"/>
  <c r="M781" s="1"/>
  <c r="J780"/>
  <c r="J779"/>
  <c r="M779" s="1"/>
  <c r="J778"/>
  <c r="M778" s="1"/>
  <c r="J777"/>
  <c r="M777" s="1"/>
  <c r="J776"/>
  <c r="M776" s="1"/>
  <c r="J775"/>
  <c r="J774"/>
  <c r="M774" s="1"/>
  <c r="J773"/>
  <c r="M773" s="1"/>
  <c r="J772"/>
  <c r="M772" s="1"/>
  <c r="J771"/>
  <c r="M771" s="1"/>
  <c r="J770"/>
  <c r="J769"/>
  <c r="M769" s="1"/>
  <c r="J768"/>
  <c r="M768" s="1"/>
  <c r="J767"/>
  <c r="M767" s="1"/>
  <c r="J766"/>
  <c r="M766" s="1"/>
  <c r="J765"/>
  <c r="M765" s="1"/>
  <c r="J764"/>
  <c r="M764" s="1"/>
  <c r="J763"/>
  <c r="M763" s="1"/>
  <c r="J762"/>
  <c r="M762" s="1"/>
  <c r="J761"/>
  <c r="M761" s="1"/>
  <c r="J760"/>
  <c r="M760" s="1"/>
  <c r="J759"/>
  <c r="M759" s="1"/>
  <c r="J758"/>
  <c r="M758" s="1"/>
  <c r="J757"/>
  <c r="M757" s="1"/>
  <c r="J756"/>
  <c r="M756" s="1"/>
  <c r="J755"/>
  <c r="M755" s="1"/>
  <c r="J754"/>
  <c r="J753"/>
  <c r="J752"/>
  <c r="J751"/>
  <c r="M751" s="1"/>
  <c r="J750"/>
  <c r="M750" s="1"/>
  <c r="J749"/>
  <c r="M749" s="1"/>
  <c r="J748"/>
  <c r="M748" s="1"/>
  <c r="J747"/>
  <c r="M747" s="1"/>
  <c r="J746"/>
  <c r="M746" s="1"/>
  <c r="J745"/>
  <c r="M745" s="1"/>
  <c r="J744"/>
  <c r="M744" s="1"/>
  <c r="J743"/>
  <c r="M743" s="1"/>
  <c r="J742"/>
  <c r="M742" s="1"/>
  <c r="J741"/>
  <c r="M741" s="1"/>
  <c r="J740"/>
  <c r="M740" s="1"/>
  <c r="J739"/>
  <c r="M739" s="1"/>
  <c r="J738"/>
  <c r="J737"/>
  <c r="M737" s="1"/>
  <c r="J736"/>
  <c r="J735"/>
  <c r="J734"/>
  <c r="M734" s="1"/>
  <c r="J733"/>
  <c r="J732"/>
  <c r="J731"/>
  <c r="M731" s="1"/>
  <c r="J730"/>
  <c r="M730" s="1"/>
  <c r="J729"/>
  <c r="M729" s="1"/>
  <c r="J728"/>
  <c r="M728" s="1"/>
  <c r="J727"/>
  <c r="J726"/>
  <c r="J725"/>
  <c r="J724"/>
  <c r="M724" s="1"/>
  <c r="J723"/>
  <c r="M723" s="1"/>
  <c r="J722"/>
  <c r="J721"/>
  <c r="J720"/>
  <c r="J719"/>
  <c r="M719" s="1"/>
  <c r="J718"/>
  <c r="M718" s="1"/>
  <c r="J717"/>
  <c r="J716"/>
  <c r="J715"/>
  <c r="J714"/>
  <c r="J713"/>
  <c r="M713" s="1"/>
  <c r="J712"/>
  <c r="M712" s="1"/>
  <c r="J711"/>
  <c r="M711" s="1"/>
  <c r="J710"/>
  <c r="M710" s="1"/>
  <c r="J709"/>
  <c r="J708"/>
  <c r="M708" s="1"/>
  <c r="J707"/>
  <c r="M707" s="1"/>
  <c r="J706"/>
  <c r="J705"/>
  <c r="J704"/>
  <c r="M704" s="1"/>
  <c r="J703"/>
  <c r="J702"/>
  <c r="M702" s="1"/>
  <c r="J701"/>
  <c r="M701" s="1"/>
  <c r="J700"/>
  <c r="M700" s="1"/>
  <c r="J699"/>
  <c r="M699" s="1"/>
  <c r="J698"/>
  <c r="M698" s="1"/>
  <c r="J697"/>
  <c r="M697" s="1"/>
  <c r="J696"/>
  <c r="M696" s="1"/>
  <c r="J695"/>
  <c r="M695" s="1"/>
  <c r="J694"/>
  <c r="M694" s="1"/>
  <c r="J693"/>
  <c r="M693" s="1"/>
  <c r="J692"/>
  <c r="M692" s="1"/>
  <c r="J691"/>
  <c r="M691" s="1"/>
  <c r="J690"/>
  <c r="J689"/>
  <c r="J688"/>
  <c r="M688" s="1"/>
  <c r="J687"/>
  <c r="M687" s="1"/>
  <c r="J686"/>
  <c r="M686" s="1"/>
  <c r="J685"/>
  <c r="M685" s="1"/>
  <c r="J684"/>
  <c r="M684" s="1"/>
  <c r="J683"/>
  <c r="M683" s="1"/>
  <c r="J682"/>
  <c r="J681"/>
  <c r="J680"/>
  <c r="J679"/>
  <c r="J678"/>
  <c r="M678" s="1"/>
  <c r="J677"/>
  <c r="M677" s="1"/>
  <c r="J676"/>
  <c r="M676" s="1"/>
  <c r="J675"/>
  <c r="M675" s="1"/>
  <c r="J674"/>
  <c r="J673"/>
  <c r="M673" s="1"/>
  <c r="J672"/>
  <c r="M672" s="1"/>
  <c r="J671"/>
  <c r="M671" s="1"/>
  <c r="J670"/>
  <c r="M670" s="1"/>
  <c r="J669"/>
  <c r="M669" s="1"/>
  <c r="J668"/>
  <c r="M668" s="1"/>
  <c r="J667"/>
  <c r="J666"/>
  <c r="M666" s="1"/>
  <c r="J665"/>
  <c r="M665" s="1"/>
  <c r="J664"/>
  <c r="J663"/>
  <c r="M663" s="1"/>
  <c r="J662"/>
  <c r="J661"/>
  <c r="J660"/>
  <c r="J659"/>
  <c r="J658"/>
  <c r="J657"/>
  <c r="J656"/>
  <c r="J655"/>
  <c r="J654"/>
  <c r="J653"/>
  <c r="J652"/>
  <c r="M652" s="1"/>
  <c r="J651"/>
  <c r="M651" s="1"/>
  <c r="J650"/>
  <c r="M650" s="1"/>
  <c r="J649"/>
  <c r="M649" s="1"/>
  <c r="J648"/>
  <c r="M648" s="1"/>
  <c r="J647"/>
  <c r="M647" s="1"/>
  <c r="J646"/>
  <c r="M646" s="1"/>
  <c r="J645"/>
  <c r="M645" s="1"/>
  <c r="J644"/>
  <c r="M644" s="1"/>
  <c r="J643"/>
  <c r="M643" s="1"/>
  <c r="J642"/>
  <c r="J641"/>
  <c r="M641" s="1"/>
  <c r="J640"/>
  <c r="M640" s="1"/>
  <c r="J639"/>
  <c r="M639" s="1"/>
  <c r="J638"/>
  <c r="M638" s="1"/>
  <c r="J637"/>
  <c r="J636"/>
  <c r="J635"/>
  <c r="M635" s="1"/>
  <c r="J634"/>
  <c r="M634" s="1"/>
  <c r="J633"/>
  <c r="M633" s="1"/>
  <c r="J632"/>
  <c r="J631"/>
  <c r="J630"/>
  <c r="M630" s="1"/>
  <c r="J629"/>
  <c r="J628"/>
  <c r="M628" s="1"/>
  <c r="J627"/>
  <c r="M627" s="1"/>
  <c r="J626"/>
  <c r="J625"/>
  <c r="J624"/>
  <c r="M624" s="1"/>
  <c r="J623"/>
  <c r="J622"/>
  <c r="M622" s="1"/>
  <c r="J621"/>
  <c r="J620"/>
  <c r="M620" s="1"/>
  <c r="J619"/>
  <c r="J618"/>
  <c r="M618" s="1"/>
  <c r="J617"/>
  <c r="M617" s="1"/>
  <c r="J616"/>
  <c r="M616" s="1"/>
  <c r="J615"/>
  <c r="M615" s="1"/>
  <c r="J614"/>
  <c r="J613"/>
  <c r="M613" s="1"/>
  <c r="J612"/>
  <c r="J611"/>
  <c r="M611" s="1"/>
  <c r="J610"/>
  <c r="J609"/>
  <c r="J608"/>
  <c r="J607"/>
  <c r="M607" s="1"/>
  <c r="J606"/>
  <c r="J605"/>
  <c r="M605" s="1"/>
  <c r="J604"/>
  <c r="J603"/>
  <c r="M603" s="1"/>
  <c r="J602"/>
  <c r="P602" s="1"/>
  <c r="J601"/>
  <c r="M601" s="1"/>
  <c r="J600"/>
  <c r="M600" s="1"/>
  <c r="J599"/>
  <c r="M599" s="1"/>
  <c r="J598"/>
  <c r="M598" s="1"/>
  <c r="J597"/>
  <c r="M597" s="1"/>
  <c r="J596"/>
  <c r="M596" s="1"/>
  <c r="J595"/>
  <c r="M595" s="1"/>
  <c r="J594"/>
  <c r="J593"/>
  <c r="J592"/>
  <c r="M592" s="1"/>
  <c r="J591"/>
  <c r="J590"/>
  <c r="M590" s="1"/>
  <c r="J589"/>
  <c r="J588"/>
  <c r="M588" s="1"/>
  <c r="J587"/>
  <c r="M587" s="1"/>
  <c r="J586"/>
  <c r="J585"/>
  <c r="M585" s="1"/>
  <c r="J584"/>
  <c r="J583"/>
  <c r="M583" s="1"/>
  <c r="J582"/>
  <c r="M582" s="1"/>
  <c r="J581"/>
  <c r="M581" s="1"/>
  <c r="J580"/>
  <c r="J579"/>
  <c r="M579" s="1"/>
  <c r="J578"/>
  <c r="J577"/>
  <c r="M577" s="1"/>
  <c r="J576"/>
  <c r="M576" s="1"/>
  <c r="J575"/>
  <c r="M575" s="1"/>
  <c r="J574"/>
  <c r="M574" s="1"/>
  <c r="J573"/>
  <c r="M573" s="1"/>
  <c r="J572"/>
  <c r="M572" s="1"/>
  <c r="J571"/>
  <c r="M571" s="1"/>
  <c r="J570"/>
  <c r="M570" s="1"/>
  <c r="J569"/>
  <c r="J568"/>
  <c r="J567"/>
  <c r="M567" s="1"/>
  <c r="J566"/>
  <c r="M566" s="1"/>
  <c r="J565"/>
  <c r="M565" s="1"/>
  <c r="J564"/>
  <c r="M564" s="1"/>
  <c r="J563"/>
  <c r="M563" s="1"/>
  <c r="J562"/>
  <c r="J561"/>
  <c r="J560"/>
  <c r="M560" s="1"/>
  <c r="J559"/>
  <c r="M559" s="1"/>
  <c r="J558"/>
  <c r="M558" s="1"/>
  <c r="J557"/>
  <c r="M557" s="1"/>
  <c r="J556"/>
  <c r="M556" s="1"/>
  <c r="J555"/>
  <c r="J554"/>
  <c r="J553"/>
  <c r="J552"/>
  <c r="M552" s="1"/>
  <c r="J551"/>
  <c r="M551" s="1"/>
  <c r="J550"/>
  <c r="M550" s="1"/>
  <c r="J549"/>
  <c r="M549" s="1"/>
  <c r="J548"/>
  <c r="J547"/>
  <c r="M547" s="1"/>
  <c r="J546"/>
  <c r="J545"/>
  <c r="M545" s="1"/>
  <c r="J544"/>
  <c r="M544" s="1"/>
  <c r="J543"/>
  <c r="M543" s="1"/>
  <c r="J542"/>
  <c r="M542" s="1"/>
  <c r="J541"/>
  <c r="M541" s="1"/>
  <c r="J540"/>
  <c r="M540" s="1"/>
  <c r="J539"/>
  <c r="M539" s="1"/>
  <c r="J538"/>
  <c r="J537"/>
  <c r="M537" s="1"/>
  <c r="J536"/>
  <c r="J535"/>
  <c r="M535" s="1"/>
  <c r="J534"/>
  <c r="M534" s="1"/>
  <c r="J533"/>
  <c r="M533" s="1"/>
  <c r="J532"/>
  <c r="M532" s="1"/>
  <c r="J531"/>
  <c r="J530"/>
  <c r="J529"/>
  <c r="J528"/>
  <c r="J527"/>
  <c r="M527" s="1"/>
  <c r="J526"/>
  <c r="M526" s="1"/>
  <c r="J525"/>
  <c r="J524"/>
  <c r="M524" s="1"/>
  <c r="J523"/>
  <c r="M523" s="1"/>
  <c r="J522"/>
  <c r="M522" s="1"/>
  <c r="J521"/>
  <c r="M521" s="1"/>
  <c r="J520"/>
  <c r="J519"/>
  <c r="M519" s="1"/>
  <c r="J518"/>
  <c r="M518" s="1"/>
  <c r="J517"/>
  <c r="M517" s="1"/>
  <c r="J516"/>
  <c r="M516" s="1"/>
  <c r="J515"/>
  <c r="J514"/>
  <c r="J513"/>
  <c r="M513" s="1"/>
  <c r="J512"/>
  <c r="M512" s="1"/>
  <c r="J511"/>
  <c r="J510"/>
  <c r="M510" s="1"/>
  <c r="J509"/>
  <c r="J508"/>
  <c r="M508" s="1"/>
  <c r="J507"/>
  <c r="J506"/>
  <c r="M506" s="1"/>
  <c r="J505"/>
  <c r="M505" s="1"/>
  <c r="J504"/>
  <c r="M504" s="1"/>
  <c r="J503"/>
  <c r="J502"/>
  <c r="M502" s="1"/>
  <c r="J501"/>
  <c r="J500"/>
  <c r="M500" s="1"/>
  <c r="J499"/>
  <c r="M499" s="1"/>
  <c r="J498"/>
  <c r="J497"/>
  <c r="M497" s="1"/>
  <c r="J496"/>
  <c r="J495"/>
  <c r="M495" s="1"/>
  <c r="J494"/>
  <c r="M494" s="1"/>
  <c r="J493"/>
  <c r="M493" s="1"/>
  <c r="J492"/>
  <c r="M492" s="1"/>
  <c r="J491"/>
  <c r="M491" s="1"/>
  <c r="J490"/>
  <c r="M490" s="1"/>
  <c r="J489"/>
  <c r="J488"/>
  <c r="M488" s="1"/>
  <c r="J487"/>
  <c r="M487" s="1"/>
  <c r="J486"/>
  <c r="M486" s="1"/>
  <c r="J485"/>
  <c r="M485" s="1"/>
  <c r="J484"/>
  <c r="M484" s="1"/>
  <c r="J483"/>
  <c r="M483" s="1"/>
  <c r="J482"/>
  <c r="M482" s="1"/>
  <c r="J481"/>
  <c r="J480"/>
  <c r="M480" s="1"/>
  <c r="J479"/>
  <c r="M479" s="1"/>
  <c r="J478"/>
  <c r="M478" s="1"/>
  <c r="J477"/>
  <c r="M477" s="1"/>
  <c r="J476"/>
  <c r="M476" s="1"/>
  <c r="J475"/>
  <c r="M475" s="1"/>
  <c r="J474"/>
  <c r="J473"/>
  <c r="M473" s="1"/>
  <c r="J472"/>
  <c r="M472" s="1"/>
  <c r="J471"/>
  <c r="M471" s="1"/>
  <c r="J470"/>
  <c r="M470" s="1"/>
  <c r="J469"/>
  <c r="M469" s="1"/>
  <c r="J468"/>
  <c r="M468" s="1"/>
  <c r="J467"/>
  <c r="M467" s="1"/>
  <c r="J466"/>
  <c r="M466" s="1"/>
  <c r="J465"/>
  <c r="M465" s="1"/>
  <c r="J464"/>
  <c r="M464" s="1"/>
  <c r="J463"/>
  <c r="M463" s="1"/>
  <c r="J462"/>
  <c r="M462" s="1"/>
  <c r="J461"/>
  <c r="M461" s="1"/>
  <c r="J460"/>
  <c r="M460" s="1"/>
  <c r="J459"/>
  <c r="M459" s="1"/>
  <c r="J458"/>
  <c r="M458" s="1"/>
  <c r="J457"/>
  <c r="M457" s="1"/>
  <c r="J456"/>
  <c r="J455"/>
  <c r="M455" s="1"/>
  <c r="J454"/>
  <c r="M454" s="1"/>
  <c r="J453"/>
  <c r="M453" s="1"/>
  <c r="J452"/>
  <c r="M452" s="1"/>
  <c r="J451"/>
  <c r="M451" s="1"/>
  <c r="J450"/>
  <c r="M450" s="1"/>
  <c r="J449"/>
  <c r="J448"/>
  <c r="M448" s="1"/>
  <c r="J447"/>
  <c r="M447" s="1"/>
  <c r="J446"/>
  <c r="J445"/>
  <c r="M445" s="1"/>
  <c r="J444"/>
  <c r="J443"/>
  <c r="J442"/>
  <c r="M442" s="1"/>
  <c r="J441"/>
  <c r="M441" s="1"/>
  <c r="J440"/>
  <c r="M440" s="1"/>
  <c r="J439"/>
  <c r="M439" s="1"/>
  <c r="J438"/>
  <c r="J437"/>
  <c r="M437" s="1"/>
  <c r="J436"/>
  <c r="J435"/>
  <c r="M435" s="1"/>
  <c r="J434"/>
  <c r="M434" s="1"/>
  <c r="J433"/>
  <c r="M433" s="1"/>
  <c r="J432"/>
  <c r="J431"/>
  <c r="J430"/>
  <c r="M430" s="1"/>
  <c r="J429"/>
  <c r="M429" s="1"/>
  <c r="J428"/>
  <c r="J427"/>
  <c r="M427" s="1"/>
  <c r="J426"/>
  <c r="M426" s="1"/>
  <c r="J425"/>
  <c r="J424"/>
  <c r="M424" s="1"/>
  <c r="J423"/>
  <c r="M423" s="1"/>
  <c r="J422"/>
  <c r="M422" s="1"/>
  <c r="J421"/>
  <c r="M421" s="1"/>
  <c r="J420"/>
  <c r="M420" s="1"/>
  <c r="J419"/>
  <c r="M419" s="1"/>
  <c r="J418"/>
  <c r="M418" s="1"/>
  <c r="J417"/>
  <c r="J416"/>
  <c r="M416" s="1"/>
  <c r="J415"/>
  <c r="M415" s="1"/>
  <c r="J414"/>
  <c r="M414" s="1"/>
  <c r="J413"/>
  <c r="M413" s="1"/>
  <c r="J412"/>
  <c r="J411"/>
  <c r="M411" s="1"/>
  <c r="J410"/>
  <c r="P410" s="1"/>
  <c r="J409"/>
  <c r="M409" s="1"/>
  <c r="J408"/>
  <c r="M408" s="1"/>
  <c r="J407"/>
  <c r="M407" s="1"/>
  <c r="J406"/>
  <c r="M406" s="1"/>
  <c r="J405"/>
  <c r="J404"/>
  <c r="M404" s="1"/>
  <c r="J403"/>
  <c r="M403" s="1"/>
  <c r="J402"/>
  <c r="M402" s="1"/>
  <c r="J401"/>
  <c r="M401" s="1"/>
  <c r="J400"/>
  <c r="J399"/>
  <c r="M399" s="1"/>
  <c r="J398"/>
  <c r="M398" s="1"/>
  <c r="J397"/>
  <c r="J396"/>
  <c r="M396" s="1"/>
  <c r="J395"/>
  <c r="M395" s="1"/>
  <c r="J394"/>
  <c r="M394" s="1"/>
  <c r="J393"/>
  <c r="M393" s="1"/>
  <c r="J392"/>
  <c r="M392" s="1"/>
  <c r="J391"/>
  <c r="M391" s="1"/>
  <c r="J390"/>
  <c r="M390" s="1"/>
  <c r="J389"/>
  <c r="M389" s="1"/>
  <c r="J388"/>
  <c r="M388" s="1"/>
  <c r="J387"/>
  <c r="M387" s="1"/>
  <c r="J386"/>
  <c r="M386" s="1"/>
  <c r="J385"/>
  <c r="J384"/>
  <c r="M384" s="1"/>
  <c r="J383"/>
  <c r="M383" s="1"/>
  <c r="J382"/>
  <c r="M382" s="1"/>
  <c r="J381"/>
  <c r="J380"/>
  <c r="M380" s="1"/>
  <c r="J379"/>
  <c r="J378"/>
  <c r="M378" s="1"/>
  <c r="J377"/>
  <c r="M377" s="1"/>
  <c r="J376"/>
  <c r="M376" s="1"/>
  <c r="J375"/>
  <c r="M375" s="1"/>
  <c r="J374"/>
  <c r="J373"/>
  <c r="J372"/>
  <c r="J371"/>
  <c r="M371" s="1"/>
  <c r="J370"/>
  <c r="M370" s="1"/>
  <c r="J369"/>
  <c r="M369" s="1"/>
  <c r="J368"/>
  <c r="M368" s="1"/>
  <c r="J367"/>
  <c r="M367" s="1"/>
  <c r="J366"/>
  <c r="M366" s="1"/>
  <c r="J365"/>
  <c r="M365" s="1"/>
  <c r="J364"/>
  <c r="M364" s="1"/>
  <c r="J363"/>
  <c r="J362"/>
  <c r="M362" s="1"/>
  <c r="J361"/>
  <c r="M361" s="1"/>
  <c r="J360"/>
  <c r="M360" s="1"/>
  <c r="J359"/>
  <c r="M359" s="1"/>
  <c r="J358"/>
  <c r="J357"/>
  <c r="M357" s="1"/>
  <c r="J356"/>
  <c r="M356" s="1"/>
  <c r="J355"/>
  <c r="M355" s="1"/>
  <c r="J354"/>
  <c r="M354" s="1"/>
  <c r="J353"/>
  <c r="J352"/>
  <c r="M352" s="1"/>
  <c r="J351"/>
  <c r="M351" s="1"/>
  <c r="J350"/>
  <c r="J349"/>
  <c r="M349" s="1"/>
  <c r="J348"/>
  <c r="J347"/>
  <c r="J346"/>
  <c r="M346" s="1"/>
  <c r="J345"/>
  <c r="M345" s="1"/>
  <c r="J344"/>
  <c r="M344" s="1"/>
  <c r="J343"/>
  <c r="M343" s="1"/>
  <c r="J342"/>
  <c r="J341"/>
  <c r="M341" s="1"/>
  <c r="J340"/>
  <c r="M340" s="1"/>
  <c r="J339"/>
  <c r="M339" s="1"/>
  <c r="J338"/>
  <c r="M338" s="1"/>
  <c r="J337"/>
  <c r="M337" s="1"/>
  <c r="J336"/>
  <c r="M336" s="1"/>
  <c r="J335"/>
  <c r="M335" s="1"/>
  <c r="J334"/>
  <c r="M334" s="1"/>
  <c r="J333"/>
  <c r="M333" s="1"/>
  <c r="J332"/>
  <c r="M332" s="1"/>
  <c r="J331"/>
  <c r="M331" s="1"/>
  <c r="J330"/>
  <c r="J329"/>
  <c r="M329" s="1"/>
  <c r="J328"/>
  <c r="M328" s="1"/>
  <c r="J327"/>
  <c r="M327" s="1"/>
  <c r="J326"/>
  <c r="M326" s="1"/>
  <c r="J325"/>
  <c r="M325" s="1"/>
  <c r="J324"/>
  <c r="M324" s="1"/>
  <c r="J323"/>
  <c r="M323" s="1"/>
  <c r="J322"/>
  <c r="M322" s="1"/>
  <c r="J321"/>
  <c r="J320"/>
  <c r="M320" s="1"/>
  <c r="J319"/>
  <c r="J318"/>
  <c r="M318" s="1"/>
  <c r="J317"/>
  <c r="M317" s="1"/>
  <c r="J316"/>
  <c r="M316" s="1"/>
  <c r="J315"/>
  <c r="M315" s="1"/>
  <c r="J314"/>
  <c r="M314" s="1"/>
  <c r="J313"/>
  <c r="M313" s="1"/>
  <c r="J312"/>
  <c r="M312" s="1"/>
  <c r="J311"/>
  <c r="M311" s="1"/>
  <c r="J310"/>
  <c r="M310" s="1"/>
  <c r="J309"/>
  <c r="M309" s="1"/>
  <c r="J308"/>
  <c r="M308" s="1"/>
  <c r="J307"/>
  <c r="M307" s="1"/>
  <c r="J306"/>
  <c r="M306" s="1"/>
  <c r="J305"/>
  <c r="J304"/>
  <c r="M304" s="1"/>
  <c r="J303"/>
  <c r="M303" s="1"/>
  <c r="J302"/>
  <c r="J301"/>
  <c r="M301" s="1"/>
  <c r="J300"/>
  <c r="M300" s="1"/>
  <c r="J299"/>
  <c r="M299" s="1"/>
  <c r="J298"/>
  <c r="M298" s="1"/>
  <c r="J297"/>
  <c r="M297" s="1"/>
  <c r="J296"/>
  <c r="M296" s="1"/>
  <c r="J295"/>
  <c r="J294"/>
  <c r="M294" s="1"/>
  <c r="J293"/>
  <c r="J292"/>
  <c r="J291"/>
  <c r="M291" s="1"/>
  <c r="J290"/>
  <c r="M290" s="1"/>
  <c r="J289"/>
  <c r="J288"/>
  <c r="J287"/>
  <c r="M287" s="1"/>
  <c r="J286"/>
  <c r="M286" s="1"/>
  <c r="J285"/>
  <c r="M285" s="1"/>
  <c r="J284"/>
  <c r="M284" s="1"/>
  <c r="J283"/>
  <c r="M283" s="1"/>
  <c r="J282"/>
  <c r="M282" s="1"/>
  <c r="J281"/>
  <c r="J280"/>
  <c r="M280" s="1"/>
  <c r="J279"/>
  <c r="J278"/>
  <c r="M278" s="1"/>
  <c r="J277"/>
  <c r="M277" s="1"/>
  <c r="J276"/>
  <c r="M276" s="1"/>
  <c r="J275"/>
  <c r="M275" s="1"/>
  <c r="J274"/>
  <c r="M274" s="1"/>
  <c r="J273"/>
  <c r="M273" s="1"/>
  <c r="J272"/>
  <c r="M272" s="1"/>
  <c r="J271"/>
  <c r="M271" s="1"/>
  <c r="J270"/>
  <c r="M270" s="1"/>
  <c r="J269"/>
  <c r="M269" s="1"/>
  <c r="J268"/>
  <c r="M268" s="1"/>
  <c r="J267"/>
  <c r="M267" s="1"/>
  <c r="J266"/>
  <c r="M266" s="1"/>
  <c r="J265"/>
  <c r="M265" s="1"/>
  <c r="J264"/>
  <c r="M264" s="1"/>
  <c r="J263"/>
  <c r="M263" s="1"/>
  <c r="J262"/>
  <c r="M262" s="1"/>
  <c r="J261"/>
  <c r="M261" s="1"/>
  <c r="J260"/>
  <c r="M260" s="1"/>
  <c r="J259"/>
  <c r="J258"/>
  <c r="M258" s="1"/>
  <c r="J257"/>
  <c r="J256"/>
  <c r="M256" s="1"/>
  <c r="J255"/>
  <c r="M255" s="1"/>
  <c r="J254"/>
  <c r="M254" s="1"/>
  <c r="J253"/>
  <c r="J252"/>
  <c r="J251"/>
  <c r="M251" s="1"/>
  <c r="J250"/>
  <c r="M250" s="1"/>
  <c r="J249"/>
  <c r="M249" s="1"/>
  <c r="J248"/>
  <c r="M248" s="1"/>
  <c r="J247"/>
  <c r="M247" s="1"/>
  <c r="J246"/>
  <c r="M246" s="1"/>
  <c r="J245"/>
  <c r="J244"/>
  <c r="J243"/>
  <c r="J242"/>
  <c r="M242" s="1"/>
  <c r="J241"/>
  <c r="M241" s="1"/>
  <c r="J240"/>
  <c r="M240" s="1"/>
  <c r="J239"/>
  <c r="M239" s="1"/>
  <c r="J238"/>
  <c r="J237"/>
  <c r="M237" s="1"/>
  <c r="J236"/>
  <c r="M236" s="1"/>
  <c r="J235"/>
  <c r="M235" s="1"/>
  <c r="J234"/>
  <c r="M234" s="1"/>
  <c r="J233"/>
  <c r="M233" s="1"/>
  <c r="J232"/>
  <c r="M232" s="1"/>
  <c r="J231"/>
  <c r="J230"/>
  <c r="M230" s="1"/>
  <c r="J229"/>
  <c r="M229" s="1"/>
  <c r="J228"/>
  <c r="M228" s="1"/>
  <c r="J227"/>
  <c r="M227" s="1"/>
  <c r="J226"/>
  <c r="M226" s="1"/>
  <c r="J225"/>
  <c r="J224"/>
  <c r="J223"/>
  <c r="M223" s="1"/>
  <c r="J222"/>
  <c r="M222" s="1"/>
  <c r="J221"/>
  <c r="M221" s="1"/>
  <c r="J220"/>
  <c r="M220" s="1"/>
  <c r="J219"/>
  <c r="M219" s="1"/>
  <c r="J218"/>
  <c r="M218" s="1"/>
  <c r="J217"/>
  <c r="M217" s="1"/>
  <c r="J216"/>
  <c r="M216" s="1"/>
  <c r="J215"/>
  <c r="M215" s="1"/>
  <c r="J214"/>
  <c r="M214" s="1"/>
  <c r="J213"/>
  <c r="M213" s="1"/>
  <c r="J212"/>
  <c r="M212" s="1"/>
  <c r="J211"/>
  <c r="M211" s="1"/>
  <c r="J210"/>
  <c r="M210" s="1"/>
  <c r="J209"/>
  <c r="M209" s="1"/>
  <c r="J208"/>
  <c r="M208" s="1"/>
  <c r="J207"/>
  <c r="M207" s="1"/>
  <c r="J206"/>
  <c r="J205"/>
  <c r="M205" s="1"/>
  <c r="J204"/>
  <c r="M204" s="1"/>
  <c r="J203"/>
  <c r="M203" s="1"/>
  <c r="J202"/>
  <c r="M202" s="1"/>
  <c r="J201"/>
  <c r="M201" s="1"/>
  <c r="J200"/>
  <c r="M200" s="1"/>
  <c r="J199"/>
  <c r="J198"/>
  <c r="M198" s="1"/>
  <c r="J197"/>
  <c r="M197" s="1"/>
  <c r="J196"/>
  <c r="M196" s="1"/>
  <c r="J195"/>
  <c r="M195" s="1"/>
  <c r="J194"/>
  <c r="M194" s="1"/>
  <c r="J193"/>
  <c r="J192"/>
  <c r="M192" s="1"/>
  <c r="J191"/>
  <c r="M191" s="1"/>
  <c r="J190"/>
  <c r="M190" s="1"/>
  <c r="J189"/>
  <c r="J188"/>
  <c r="M188" s="1"/>
  <c r="J187"/>
  <c r="M187" s="1"/>
  <c r="J186"/>
  <c r="J185"/>
  <c r="M185" s="1"/>
  <c r="J184"/>
  <c r="M184" s="1"/>
  <c r="J183"/>
  <c r="M183" s="1"/>
  <c r="J182"/>
  <c r="M182" s="1"/>
  <c r="J181"/>
  <c r="M181" s="1"/>
  <c r="J180"/>
  <c r="J179"/>
  <c r="M179" s="1"/>
  <c r="J178"/>
  <c r="J177"/>
  <c r="M177" s="1"/>
  <c r="J176"/>
  <c r="M176" s="1"/>
  <c r="J175"/>
  <c r="M175" s="1"/>
  <c r="J174"/>
  <c r="M174" s="1"/>
  <c r="J173"/>
  <c r="J172"/>
  <c r="M172" s="1"/>
  <c r="J171"/>
  <c r="J170"/>
  <c r="M170" s="1"/>
  <c r="J169"/>
  <c r="M169" s="1"/>
  <c r="J168"/>
  <c r="M168" s="1"/>
  <c r="J167"/>
  <c r="M167" s="1"/>
  <c r="J166"/>
  <c r="J165"/>
  <c r="M165" s="1"/>
  <c r="J164"/>
  <c r="M164" s="1"/>
  <c r="J163"/>
  <c r="M163" s="1"/>
  <c r="J162"/>
  <c r="M162" s="1"/>
  <c r="J161"/>
  <c r="J160"/>
  <c r="M160" s="1"/>
  <c r="J159"/>
  <c r="J158"/>
  <c r="J157"/>
  <c r="M157" s="1"/>
  <c r="J156"/>
  <c r="J155"/>
  <c r="J154"/>
  <c r="M154" s="1"/>
  <c r="J153"/>
  <c r="M153" s="1"/>
  <c r="J152"/>
  <c r="M152" s="1"/>
  <c r="J151"/>
  <c r="M151" s="1"/>
  <c r="J150"/>
  <c r="M150" s="1"/>
  <c r="J149"/>
  <c r="M149" s="1"/>
  <c r="J148"/>
  <c r="M148" s="1"/>
  <c r="J147"/>
  <c r="M147" s="1"/>
  <c r="J146"/>
  <c r="M146" s="1"/>
  <c r="J145"/>
  <c r="J144"/>
  <c r="M144" s="1"/>
  <c r="J143"/>
  <c r="J142"/>
  <c r="J141"/>
  <c r="J140"/>
  <c r="J139"/>
  <c r="J138"/>
  <c r="J137"/>
  <c r="M137" s="1"/>
  <c r="J136"/>
  <c r="M136" s="1"/>
  <c r="J135"/>
  <c r="M135" s="1"/>
  <c r="J134"/>
  <c r="M134" s="1"/>
  <c r="J133"/>
  <c r="M133" s="1"/>
  <c r="J132"/>
  <c r="M132" s="1"/>
  <c r="J131"/>
  <c r="J130"/>
  <c r="M130" s="1"/>
  <c r="J129"/>
  <c r="J128"/>
  <c r="M128" s="1"/>
  <c r="J127"/>
  <c r="M127" s="1"/>
  <c r="J126"/>
  <c r="M126" s="1"/>
  <c r="J125"/>
  <c r="M125" s="1"/>
  <c r="J124"/>
  <c r="J123"/>
  <c r="J122"/>
  <c r="M122" s="1"/>
  <c r="J121"/>
  <c r="M121" s="1"/>
  <c r="J120"/>
  <c r="M120" s="1"/>
  <c r="J119"/>
  <c r="M119" s="1"/>
  <c r="J118"/>
  <c r="M118" s="1"/>
  <c r="J117"/>
  <c r="M117" s="1"/>
  <c r="J116"/>
  <c r="M116" s="1"/>
  <c r="J115"/>
  <c r="M115" s="1"/>
  <c r="J114"/>
  <c r="M114" s="1"/>
  <c r="J113"/>
  <c r="M113" s="1"/>
  <c r="J112"/>
  <c r="M112" s="1"/>
  <c r="J111"/>
  <c r="J110"/>
  <c r="M110" s="1"/>
  <c r="J109"/>
  <c r="M109" s="1"/>
  <c r="J108"/>
  <c r="M108" s="1"/>
  <c r="J107"/>
  <c r="M107" s="1"/>
  <c r="J106"/>
  <c r="M106" s="1"/>
  <c r="J105"/>
  <c r="M105" s="1"/>
  <c r="J104"/>
  <c r="M104" s="1"/>
  <c r="J103"/>
  <c r="M103" s="1"/>
  <c r="J102"/>
  <c r="M102" s="1"/>
  <c r="J101"/>
  <c r="M101" s="1"/>
  <c r="J100"/>
  <c r="J99"/>
  <c r="M99" s="1"/>
  <c r="J98"/>
  <c r="M98" s="1"/>
  <c r="J97"/>
  <c r="J96"/>
  <c r="M96" s="1"/>
  <c r="J95"/>
  <c r="M95" s="1"/>
  <c r="J94"/>
  <c r="J93"/>
  <c r="M93" s="1"/>
  <c r="J92"/>
  <c r="J91"/>
  <c r="M91" s="1"/>
  <c r="J90"/>
  <c r="M90" s="1"/>
  <c r="J89"/>
  <c r="M89" s="1"/>
  <c r="J88"/>
  <c r="M88" s="1"/>
  <c r="J87"/>
  <c r="M87" s="1"/>
  <c r="J86"/>
  <c r="M86" s="1"/>
  <c r="J85"/>
  <c r="M85" s="1"/>
  <c r="J84"/>
  <c r="M84" s="1"/>
  <c r="J83"/>
  <c r="M83" s="1"/>
  <c r="J82"/>
  <c r="M82" s="1"/>
  <c r="J81"/>
  <c r="M81" s="1"/>
  <c r="J80"/>
  <c r="M80" s="1"/>
  <c r="J79"/>
  <c r="M79" s="1"/>
  <c r="J78"/>
  <c r="J77"/>
  <c r="J76"/>
  <c r="M76" s="1"/>
  <c r="J75"/>
  <c r="M75" s="1"/>
  <c r="J74"/>
  <c r="M74" s="1"/>
  <c r="J73"/>
  <c r="M73" s="1"/>
  <c r="J72"/>
  <c r="M72" s="1"/>
  <c r="J71"/>
  <c r="M71" s="1"/>
  <c r="J70"/>
  <c r="J69"/>
  <c r="M69" s="1"/>
  <c r="J68"/>
  <c r="J67"/>
  <c r="M67" s="1"/>
  <c r="J66"/>
  <c r="J65"/>
  <c r="J64"/>
  <c r="M64" s="1"/>
  <c r="J63"/>
  <c r="J62"/>
  <c r="M62" s="1"/>
  <c r="J61"/>
  <c r="M61" s="1"/>
  <c r="J60"/>
  <c r="M60" s="1"/>
  <c r="J59"/>
  <c r="M59" s="1"/>
  <c r="J58"/>
  <c r="M58" s="1"/>
  <c r="J57"/>
  <c r="M57" s="1"/>
  <c r="J56"/>
  <c r="J55"/>
  <c r="M55" s="1"/>
  <c r="J54"/>
  <c r="M54" s="1"/>
  <c r="J53"/>
  <c r="M53" s="1"/>
  <c r="J52"/>
  <c r="M52" s="1"/>
  <c r="J51"/>
  <c r="M51" s="1"/>
  <c r="J50"/>
  <c r="M50" s="1"/>
  <c r="J49"/>
  <c r="M49" s="1"/>
  <c r="J48"/>
  <c r="M48" s="1"/>
  <c r="J47"/>
  <c r="M47" s="1"/>
  <c r="J46"/>
  <c r="J45"/>
  <c r="M45" s="1"/>
  <c r="J44"/>
  <c r="M44" s="1"/>
  <c r="J43"/>
  <c r="M43" s="1"/>
  <c r="J42"/>
  <c r="M42" s="1"/>
  <c r="J41"/>
  <c r="M41" s="1"/>
  <c r="J40"/>
  <c r="M40" s="1"/>
  <c r="J39"/>
  <c r="M39" s="1"/>
  <c r="J38"/>
  <c r="M38" s="1"/>
  <c r="J37"/>
  <c r="M37" s="1"/>
  <c r="J36"/>
  <c r="M36" s="1"/>
  <c r="J35"/>
  <c r="M35" s="1"/>
  <c r="J34"/>
  <c r="M34" s="1"/>
  <c r="J33"/>
  <c r="J32"/>
  <c r="M32" s="1"/>
  <c r="J31"/>
  <c r="M31" s="1"/>
  <c r="J30"/>
  <c r="J29"/>
  <c r="M29" s="1"/>
  <c r="J28"/>
  <c r="J27"/>
  <c r="M27" s="1"/>
  <c r="J26"/>
  <c r="M26" s="1"/>
  <c r="J25"/>
  <c r="M25" s="1"/>
  <c r="J24"/>
  <c r="J23"/>
  <c r="M23" s="1"/>
  <c r="J22"/>
  <c r="J21"/>
  <c r="J20"/>
  <c r="J19"/>
  <c r="M19" s="1"/>
  <c r="J18"/>
  <c r="J17"/>
  <c r="M17" s="1"/>
  <c r="J16"/>
  <c r="J15"/>
  <c r="M15" s="1"/>
  <c r="J14"/>
  <c r="J13"/>
  <c r="M13" s="1"/>
  <c r="J12"/>
  <c r="J11"/>
  <c r="M11" s="1"/>
  <c r="J10"/>
  <c r="J9"/>
  <c r="M9" s="1"/>
  <c r="J8"/>
  <c r="J7"/>
  <c r="M7" s="1"/>
  <c r="L1565"/>
  <c r="L1564"/>
  <c r="L1563"/>
  <c r="L1562"/>
  <c r="L1561"/>
  <c r="L1560"/>
  <c r="L1559"/>
  <c r="L1558"/>
  <c r="L1557"/>
  <c r="L1556"/>
  <c r="L1555"/>
  <c r="L1554"/>
  <c r="L1553"/>
  <c r="L1552"/>
  <c r="L1551"/>
  <c r="L1550"/>
  <c r="L1549"/>
  <c r="L1548"/>
  <c r="L1547"/>
  <c r="L1546"/>
  <c r="L1545"/>
  <c r="L1544"/>
  <c r="L1543"/>
  <c r="L1542"/>
  <c r="L1541"/>
  <c r="L1540"/>
  <c r="L1539"/>
  <c r="L1538"/>
  <c r="L1537"/>
  <c r="L1536"/>
  <c r="L1535"/>
  <c r="L1534"/>
  <c r="L1533"/>
  <c r="L1532"/>
  <c r="L1531"/>
  <c r="L1530"/>
  <c r="L1529"/>
  <c r="L1528"/>
  <c r="L1527"/>
  <c r="L1526"/>
  <c r="L1525"/>
  <c r="L1524"/>
  <c r="L1523"/>
  <c r="L1522"/>
  <c r="L1521"/>
  <c r="L1520"/>
  <c r="L1519"/>
  <c r="L1518"/>
  <c r="L1517"/>
  <c r="L1516"/>
  <c r="L1515"/>
  <c r="L1514"/>
  <c r="L1513"/>
  <c r="L1512"/>
  <c r="L1511"/>
  <c r="L1510"/>
  <c r="L1509"/>
  <c r="L1508"/>
  <c r="L1507"/>
  <c r="L1506"/>
  <c r="L1505"/>
  <c r="L1504"/>
  <c r="L1503"/>
  <c r="L1502"/>
  <c r="L1501"/>
  <c r="L1500"/>
  <c r="L1499"/>
  <c r="L1498"/>
  <c r="L1497"/>
  <c r="L1496"/>
  <c r="L1495"/>
  <c r="L1494"/>
  <c r="L1493"/>
  <c r="L1492"/>
  <c r="L1491"/>
  <c r="L1490"/>
  <c r="L1489"/>
  <c r="L1488"/>
  <c r="L1487"/>
  <c r="L1486"/>
  <c r="L1485"/>
  <c r="L1484"/>
  <c r="L1483"/>
  <c r="L1482"/>
  <c r="L1481"/>
  <c r="L1480"/>
  <c r="L1479"/>
  <c r="L1478"/>
  <c r="L1477"/>
  <c r="L1476"/>
  <c r="L1475"/>
  <c r="L1474"/>
  <c r="L1473"/>
  <c r="L1472"/>
  <c r="L1471"/>
  <c r="L1470"/>
  <c r="L1469"/>
  <c r="L1468"/>
  <c r="L1467"/>
  <c r="L1466"/>
  <c r="L1465"/>
  <c r="L1464"/>
  <c r="L1463"/>
  <c r="L1462"/>
  <c r="L1461"/>
  <c r="L1460"/>
  <c r="L1459"/>
  <c r="L1458"/>
  <c r="L1457"/>
  <c r="L1456"/>
  <c r="L1455"/>
  <c r="L1454"/>
  <c r="L1453"/>
  <c r="L1452"/>
  <c r="L1451"/>
  <c r="L1450"/>
  <c r="L1449"/>
  <c r="L1448"/>
  <c r="L1447"/>
  <c r="L1446"/>
  <c r="L1445"/>
  <c r="L1444"/>
  <c r="L1443"/>
  <c r="L1442"/>
  <c r="L1441"/>
  <c r="L1440"/>
  <c r="L1439"/>
  <c r="L1438"/>
  <c r="L1437"/>
  <c r="L1436"/>
  <c r="L1435"/>
  <c r="L1434"/>
  <c r="L1433"/>
  <c r="L1432"/>
  <c r="L1431"/>
  <c r="L1430"/>
  <c r="L1429"/>
  <c r="L1428"/>
  <c r="L1427"/>
  <c r="L1426"/>
  <c r="L1425"/>
  <c r="L1424"/>
  <c r="L1423"/>
  <c r="L1422"/>
  <c r="L1421"/>
  <c r="L1420"/>
  <c r="L1419"/>
  <c r="L1418"/>
  <c r="L1417"/>
  <c r="L1416"/>
  <c r="L1415"/>
  <c r="L1414"/>
  <c r="L1413"/>
  <c r="L1412"/>
  <c r="L1411"/>
  <c r="L1410"/>
  <c r="L1409"/>
  <c r="L1408"/>
  <c r="L1407"/>
  <c r="L1406"/>
  <c r="L1405"/>
  <c r="L1404"/>
  <c r="L1403"/>
  <c r="L1402"/>
  <c r="L1401"/>
  <c r="L1400"/>
  <c r="L1399"/>
  <c r="L1398"/>
  <c r="L1397"/>
  <c r="L1396"/>
  <c r="L1395"/>
  <c r="L1394"/>
  <c r="L1393"/>
  <c r="L1392"/>
  <c r="L1391"/>
  <c r="L1390"/>
  <c r="L1389"/>
  <c r="L1388"/>
  <c r="L1387"/>
  <c r="L1386"/>
  <c r="L1385"/>
  <c r="L1384"/>
  <c r="L1383"/>
  <c r="L1382"/>
  <c r="L1381"/>
  <c r="L1380"/>
  <c r="L1379"/>
  <c r="L1378"/>
  <c r="L1377"/>
  <c r="L1376"/>
  <c r="L1375"/>
  <c r="L1374"/>
  <c r="L1373"/>
  <c r="L1372"/>
  <c r="L1371"/>
  <c r="L1370"/>
  <c r="L1369"/>
  <c r="L1368"/>
  <c r="L1367"/>
  <c r="L1366"/>
  <c r="L1365"/>
  <c r="L1364"/>
  <c r="L1363"/>
  <c r="L1362"/>
  <c r="L1361"/>
  <c r="L1360"/>
  <c r="L1359"/>
  <c r="L1358"/>
  <c r="L1357"/>
  <c r="L1356"/>
  <c r="L1355"/>
  <c r="L1354"/>
  <c r="L1353"/>
  <c r="L1352"/>
  <c r="L1351"/>
  <c r="L1350"/>
  <c r="L1349"/>
  <c r="L1348"/>
  <c r="L1347"/>
  <c r="L1346"/>
  <c r="L1345"/>
  <c r="L1344"/>
  <c r="L1343"/>
  <c r="L1342"/>
  <c r="L1341"/>
  <c r="L1340"/>
  <c r="L1339"/>
  <c r="L1338"/>
  <c r="L1337"/>
  <c r="L1336"/>
  <c r="L1335"/>
  <c r="L1334"/>
  <c r="L1333"/>
  <c r="L1332"/>
  <c r="L1331"/>
  <c r="L1330"/>
  <c r="L1329"/>
  <c r="L1328"/>
  <c r="L1327"/>
  <c r="L1326"/>
  <c r="L1325"/>
  <c r="L1324"/>
  <c r="L1323"/>
  <c r="L1322"/>
  <c r="L1321"/>
  <c r="L1320"/>
  <c r="L1319"/>
  <c r="L1318"/>
  <c r="L1317"/>
  <c r="L1316"/>
  <c r="L1315"/>
  <c r="L1314"/>
  <c r="L1313"/>
  <c r="L1312"/>
  <c r="L1311"/>
  <c r="L1310"/>
  <c r="L1309"/>
  <c r="L1308"/>
  <c r="L1307"/>
  <c r="L1306"/>
  <c r="L1305"/>
  <c r="L1304"/>
  <c r="L1303"/>
  <c r="L1302"/>
  <c r="L1301"/>
  <c r="L1300"/>
  <c r="L1299"/>
  <c r="L1298"/>
  <c r="L1297"/>
  <c r="L1296"/>
  <c r="L1295"/>
  <c r="L1294"/>
  <c r="L1293"/>
  <c r="L1292"/>
  <c r="L1291"/>
  <c r="L1290"/>
  <c r="L1289"/>
  <c r="L1288"/>
  <c r="L1287"/>
  <c r="L1286"/>
  <c r="L1285"/>
  <c r="L1284"/>
  <c r="L1283"/>
  <c r="L1282"/>
  <c r="L1281"/>
  <c r="L1280"/>
  <c r="L1279"/>
  <c r="L1278"/>
  <c r="L1277"/>
  <c r="L1276"/>
  <c r="L1275"/>
  <c r="L1274"/>
  <c r="L1273"/>
  <c r="L1272"/>
  <c r="L1271"/>
  <c r="L1270"/>
  <c r="L1269"/>
  <c r="L1268"/>
  <c r="L1267"/>
  <c r="L1266"/>
  <c r="L1265"/>
  <c r="L1264"/>
  <c r="L1263"/>
  <c r="L1262"/>
  <c r="L1261"/>
  <c r="L1260"/>
  <c r="L1259"/>
  <c r="L1258"/>
  <c r="L1257"/>
  <c r="L1256"/>
  <c r="L1255"/>
  <c r="L1254"/>
  <c r="L1253"/>
  <c r="L1252"/>
  <c r="L1251"/>
  <c r="L1250"/>
  <c r="L1249"/>
  <c r="L1248"/>
  <c r="L1247"/>
  <c r="L1246"/>
  <c r="L1245"/>
  <c r="L1244"/>
  <c r="L1243"/>
  <c r="L1242"/>
  <c r="L1241"/>
  <c r="L1240"/>
  <c r="L1239"/>
  <c r="L1238"/>
  <c r="L1237"/>
  <c r="L1236"/>
  <c r="L1235"/>
  <c r="L1234"/>
  <c r="L1233"/>
  <c r="L1232"/>
  <c r="L1231"/>
  <c r="L1230"/>
  <c r="L1229"/>
  <c r="L1228"/>
  <c r="L1227"/>
  <c r="L1226"/>
  <c r="L1225"/>
  <c r="L1224"/>
  <c r="L1223"/>
  <c r="L1222"/>
  <c r="L1221"/>
  <c r="L1220"/>
  <c r="L1219"/>
  <c r="L1218"/>
  <c r="L1217"/>
  <c r="L1216"/>
  <c r="L1215"/>
  <c r="L1214"/>
  <c r="L1213"/>
  <c r="L1212"/>
  <c r="L1211"/>
  <c r="L1210"/>
  <c r="L1209"/>
  <c r="L1208"/>
  <c r="L1207"/>
  <c r="L1206"/>
  <c r="L1205"/>
  <c r="L1204"/>
  <c r="L1203"/>
  <c r="L1202"/>
  <c r="L1201"/>
  <c r="L1200"/>
  <c r="L1199"/>
  <c r="L1198"/>
  <c r="L1197"/>
  <c r="L1196"/>
  <c r="L1195"/>
  <c r="L1194"/>
  <c r="L1193"/>
  <c r="L1192"/>
  <c r="L1191"/>
  <c r="L1190"/>
  <c r="L1189"/>
  <c r="L1188"/>
  <c r="L1187"/>
  <c r="L1186"/>
  <c r="L1185"/>
  <c r="L1184"/>
  <c r="L1183"/>
  <c r="L1182"/>
  <c r="L1181"/>
  <c r="L1180"/>
  <c r="L1179"/>
  <c r="L1178"/>
  <c r="L1177"/>
  <c r="L1176"/>
  <c r="L1175"/>
  <c r="L1174"/>
  <c r="L1173"/>
  <c r="L1172"/>
  <c r="L1171"/>
  <c r="L1170"/>
  <c r="L1169"/>
  <c r="L1168"/>
  <c r="L1167"/>
  <c r="L1166"/>
  <c r="L1165"/>
  <c r="L1164"/>
  <c r="L1163"/>
  <c r="L1162"/>
  <c r="L1161"/>
  <c r="L1160"/>
  <c r="L1159"/>
  <c r="L1158"/>
  <c r="L1157"/>
  <c r="L1156"/>
  <c r="L1155"/>
  <c r="L1154"/>
  <c r="L1153"/>
  <c r="L1152"/>
  <c r="L1151"/>
  <c r="L1150"/>
  <c r="L1149"/>
  <c r="L1148"/>
  <c r="L1147"/>
  <c r="L1146"/>
  <c r="L1145"/>
  <c r="L1144"/>
  <c r="L1143"/>
  <c r="L1142"/>
  <c r="L1141"/>
  <c r="L1140"/>
  <c r="L1139"/>
  <c r="L1138"/>
  <c r="L1137"/>
  <c r="L1136"/>
  <c r="L1135"/>
  <c r="L1134"/>
  <c r="L1133"/>
  <c r="L1132"/>
  <c r="L1131"/>
  <c r="L1130"/>
  <c r="L1129"/>
  <c r="L1128"/>
  <c r="L1127"/>
  <c r="L1126"/>
  <c r="L1125"/>
  <c r="L1124"/>
  <c r="L1123"/>
  <c r="L1122"/>
  <c r="L1121"/>
  <c r="L1120"/>
  <c r="L1119"/>
  <c r="L1118"/>
  <c r="L1117"/>
  <c r="L1116"/>
  <c r="L1115"/>
  <c r="L1114"/>
  <c r="L1113"/>
  <c r="L1112"/>
  <c r="L1111"/>
  <c r="L1110"/>
  <c r="L1109"/>
  <c r="L1108"/>
  <c r="L1107"/>
  <c r="L1106"/>
  <c r="L1105"/>
  <c r="L1104"/>
  <c r="L1103"/>
  <c r="L1102"/>
  <c r="L1101"/>
  <c r="L1100"/>
  <c r="L1099"/>
  <c r="L1098"/>
  <c r="L1097"/>
  <c r="L1096"/>
  <c r="L1095"/>
  <c r="L1094"/>
  <c r="L1093"/>
  <c r="L1092"/>
  <c r="L1091"/>
  <c r="L1090"/>
  <c r="L1089"/>
  <c r="L1088"/>
  <c r="L1087"/>
  <c r="L1086"/>
  <c r="L1085"/>
  <c r="L1084"/>
  <c r="L1083"/>
  <c r="L1082"/>
  <c r="L1081"/>
  <c r="L1080"/>
  <c r="L1079"/>
  <c r="L1078"/>
  <c r="L1077"/>
  <c r="L1076"/>
  <c r="L1075"/>
  <c r="L1074"/>
  <c r="L1073"/>
  <c r="L1072"/>
  <c r="L1071"/>
  <c r="L1070"/>
  <c r="L1069"/>
  <c r="L1068"/>
  <c r="L1067"/>
  <c r="L1066"/>
  <c r="L1065"/>
  <c r="L1064"/>
  <c r="L1063"/>
  <c r="L1062"/>
  <c r="L1061"/>
  <c r="L1060"/>
  <c r="L1059"/>
  <c r="L1058"/>
  <c r="L1057"/>
  <c r="L1056"/>
  <c r="L1055"/>
  <c r="L1054"/>
  <c r="L1053"/>
  <c r="L1052"/>
  <c r="L1051"/>
  <c r="L1050"/>
  <c r="L1049"/>
  <c r="L1048"/>
  <c r="L1047"/>
  <c r="L1046"/>
  <c r="L1045"/>
  <c r="L1044"/>
  <c r="L1043"/>
  <c r="L1042"/>
  <c r="L1041"/>
  <c r="L1040"/>
  <c r="L1039"/>
  <c r="L1038"/>
  <c r="L1037"/>
  <c r="L1036"/>
  <c r="L1035"/>
  <c r="L1034"/>
  <c r="L1033"/>
  <c r="L1032"/>
  <c r="L1031"/>
  <c r="L1030"/>
  <c r="L1029"/>
  <c r="L1028"/>
  <c r="L1027"/>
  <c r="L1026"/>
  <c r="L1025"/>
  <c r="L1024"/>
  <c r="L1023"/>
  <c r="L1022"/>
  <c r="L1021"/>
  <c r="L1020"/>
  <c r="L1019"/>
  <c r="L1018"/>
  <c r="L1017"/>
  <c r="L1016"/>
  <c r="L1015"/>
  <c r="L1014"/>
  <c r="L1013"/>
  <c r="L1012"/>
  <c r="L1011"/>
  <c r="L1010"/>
  <c r="L1009"/>
  <c r="L1008"/>
  <c r="L1007"/>
  <c r="L1006"/>
  <c r="L1005"/>
  <c r="L1004"/>
  <c r="L1003"/>
  <c r="L1002"/>
  <c r="L1001"/>
  <c r="L1000"/>
  <c r="L999"/>
  <c r="L998"/>
  <c r="L997"/>
  <c r="L996"/>
  <c r="L995"/>
  <c r="L994"/>
  <c r="L993"/>
  <c r="L992"/>
  <c r="L991"/>
  <c r="L990"/>
  <c r="L989"/>
  <c r="L988"/>
  <c r="L987"/>
  <c r="L986"/>
  <c r="L985"/>
  <c r="L984"/>
  <c r="L983"/>
  <c r="L982"/>
  <c r="L981"/>
  <c r="L980"/>
  <c r="L979"/>
  <c r="L978"/>
  <c r="L977"/>
  <c r="L976"/>
  <c r="L975"/>
  <c r="L974"/>
  <c r="L973"/>
  <c r="L972"/>
  <c r="L971"/>
  <c r="L970"/>
  <c r="L969"/>
  <c r="L968"/>
  <c r="L967"/>
  <c r="L966"/>
  <c r="L965"/>
  <c r="L964"/>
  <c r="L963"/>
  <c r="L962"/>
  <c r="L961"/>
  <c r="L960"/>
  <c r="L959"/>
  <c r="L958"/>
  <c r="L957"/>
  <c r="L956"/>
  <c r="L955"/>
  <c r="L954"/>
  <c r="L953"/>
  <c r="L952"/>
  <c r="L951"/>
  <c r="L950"/>
  <c r="L949"/>
  <c r="L948"/>
  <c r="L947"/>
  <c r="L946"/>
  <c r="L945"/>
  <c r="L944"/>
  <c r="L943"/>
  <c r="L942"/>
  <c r="L941"/>
  <c r="L940"/>
  <c r="L939"/>
  <c r="L938"/>
  <c r="L937"/>
  <c r="L936"/>
  <c r="L935"/>
  <c r="L934"/>
  <c r="L933"/>
  <c r="L932"/>
  <c r="L931"/>
  <c r="L930"/>
  <c r="L929"/>
  <c r="L928"/>
  <c r="L927"/>
  <c r="L926"/>
  <c r="L925"/>
  <c r="L924"/>
  <c r="L923"/>
  <c r="L922"/>
  <c r="L921"/>
  <c r="L920"/>
  <c r="L919"/>
  <c r="L918"/>
  <c r="L917"/>
  <c r="L916"/>
  <c r="L915"/>
  <c r="L914"/>
  <c r="L913"/>
  <c r="L912"/>
  <c r="L911"/>
  <c r="L910"/>
  <c r="L909"/>
  <c r="L908"/>
  <c r="L907"/>
  <c r="L906"/>
  <c r="L905"/>
  <c r="L904"/>
  <c r="L903"/>
  <c r="L902"/>
  <c r="L901"/>
  <c r="L900"/>
  <c r="L899"/>
  <c r="L898"/>
  <c r="L897"/>
  <c r="L896"/>
  <c r="L895"/>
  <c r="L894"/>
  <c r="L893"/>
  <c r="L892"/>
  <c r="L891"/>
  <c r="L890"/>
  <c r="L889"/>
  <c r="L888"/>
  <c r="L887"/>
  <c r="L886"/>
  <c r="L885"/>
  <c r="L884"/>
  <c r="L883"/>
  <c r="L882"/>
  <c r="L881"/>
  <c r="L880"/>
  <c r="L879"/>
  <c r="L878"/>
  <c r="L877"/>
  <c r="L876"/>
  <c r="L875"/>
  <c r="L874"/>
  <c r="L873"/>
  <c r="L872"/>
  <c r="L871"/>
  <c r="L870"/>
  <c r="L869"/>
  <c r="L868"/>
  <c r="L867"/>
  <c r="L866"/>
  <c r="L865"/>
  <c r="L864"/>
  <c r="L863"/>
  <c r="L862"/>
  <c r="L861"/>
  <c r="L860"/>
  <c r="L859"/>
  <c r="L858"/>
  <c r="L857"/>
  <c r="L856"/>
  <c r="L855"/>
  <c r="L854"/>
  <c r="L853"/>
  <c r="L852"/>
  <c r="L851"/>
  <c r="L850"/>
  <c r="L849"/>
  <c r="L848"/>
  <c r="L847"/>
  <c r="L846"/>
  <c r="L845"/>
  <c r="L844"/>
  <c r="L843"/>
  <c r="L842"/>
  <c r="L841"/>
  <c r="L840"/>
  <c r="L839"/>
  <c r="L838"/>
  <c r="L837"/>
  <c r="L836"/>
  <c r="L835"/>
  <c r="L834"/>
  <c r="L833"/>
  <c r="L832"/>
  <c r="L831"/>
  <c r="L830"/>
  <c r="L829"/>
  <c r="L828"/>
  <c r="L827"/>
  <c r="L826"/>
  <c r="L825"/>
  <c r="L824"/>
  <c r="L823"/>
  <c r="L822"/>
  <c r="L821"/>
  <c r="L820"/>
  <c r="L819"/>
  <c r="L818"/>
  <c r="L817"/>
  <c r="L816"/>
  <c r="L815"/>
  <c r="L814"/>
  <c r="L813"/>
  <c r="L812"/>
  <c r="L811"/>
  <c r="L810"/>
  <c r="L809"/>
  <c r="L808"/>
  <c r="L807"/>
  <c r="L806"/>
  <c r="L805"/>
  <c r="L804"/>
  <c r="L803"/>
  <c r="L802"/>
  <c r="L801"/>
  <c r="L800"/>
  <c r="L799"/>
  <c r="L798"/>
  <c r="L797"/>
  <c r="L796"/>
  <c r="L795"/>
  <c r="L794"/>
  <c r="L793"/>
  <c r="L792"/>
  <c r="L791"/>
  <c r="L790"/>
  <c r="L789"/>
  <c r="L788"/>
  <c r="L787"/>
  <c r="L786"/>
  <c r="L785"/>
  <c r="L784"/>
  <c r="L783"/>
  <c r="L782"/>
  <c r="L781"/>
  <c r="L780"/>
  <c r="L779"/>
  <c r="L778"/>
  <c r="L777"/>
  <c r="L776"/>
  <c r="L775"/>
  <c r="L774"/>
  <c r="L773"/>
  <c r="L772"/>
  <c r="L771"/>
  <c r="L770"/>
  <c r="L769"/>
  <c r="L768"/>
  <c r="L767"/>
  <c r="L766"/>
  <c r="L765"/>
  <c r="L764"/>
  <c r="L763"/>
  <c r="L762"/>
  <c r="L761"/>
  <c r="L760"/>
  <c r="L759"/>
  <c r="L758"/>
  <c r="L757"/>
  <c r="L756"/>
  <c r="L755"/>
  <c r="L754"/>
  <c r="L753"/>
  <c r="L752"/>
  <c r="L751"/>
  <c r="L750"/>
  <c r="L749"/>
  <c r="L748"/>
  <c r="L747"/>
  <c r="L746"/>
  <c r="L745"/>
  <c r="L744"/>
  <c r="L743"/>
  <c r="L742"/>
  <c r="L741"/>
  <c r="L740"/>
  <c r="L739"/>
  <c r="L738"/>
  <c r="L737"/>
  <c r="L736"/>
  <c r="L735"/>
  <c r="L734"/>
  <c r="L733"/>
  <c r="L732"/>
  <c r="L731"/>
  <c r="L730"/>
  <c r="L729"/>
  <c r="L728"/>
  <c r="L727"/>
  <c r="L726"/>
  <c r="L725"/>
  <c r="L724"/>
  <c r="L723"/>
  <c r="L722"/>
  <c r="L721"/>
  <c r="L720"/>
  <c r="L719"/>
  <c r="L718"/>
  <c r="L717"/>
  <c r="L716"/>
  <c r="L715"/>
  <c r="L714"/>
  <c r="L713"/>
  <c r="L712"/>
  <c r="L711"/>
  <c r="L710"/>
  <c r="L709"/>
  <c r="L708"/>
  <c r="L707"/>
  <c r="L706"/>
  <c r="L705"/>
  <c r="L704"/>
  <c r="L703"/>
  <c r="L702"/>
  <c r="L701"/>
  <c r="L700"/>
  <c r="L699"/>
  <c r="L698"/>
  <c r="L697"/>
  <c r="L696"/>
  <c r="L695"/>
  <c r="L694"/>
  <c r="L693"/>
  <c r="L692"/>
  <c r="L691"/>
  <c r="L690"/>
  <c r="L689"/>
  <c r="L688"/>
  <c r="L687"/>
  <c r="L686"/>
  <c r="L685"/>
  <c r="L684"/>
  <c r="L683"/>
  <c r="L682"/>
  <c r="L681"/>
  <c r="L680"/>
  <c r="L679"/>
  <c r="L678"/>
  <c r="L677"/>
  <c r="L676"/>
  <c r="L675"/>
  <c r="L674"/>
  <c r="L673"/>
  <c r="L672"/>
  <c r="L671"/>
  <c r="L670"/>
  <c r="L669"/>
  <c r="L668"/>
  <c r="L667"/>
  <c r="L666"/>
  <c r="L665"/>
  <c r="L664"/>
  <c r="L663"/>
  <c r="L662"/>
  <c r="L661"/>
  <c r="L660"/>
  <c r="L659"/>
  <c r="L658"/>
  <c r="L657"/>
  <c r="L656"/>
  <c r="L655"/>
  <c r="L654"/>
  <c r="L653"/>
  <c r="L652"/>
  <c r="L651"/>
  <c r="L650"/>
  <c r="L649"/>
  <c r="L648"/>
  <c r="L647"/>
  <c r="L646"/>
  <c r="L645"/>
  <c r="L644"/>
  <c r="L643"/>
  <c r="L642"/>
  <c r="L641"/>
  <c r="L640"/>
  <c r="L639"/>
  <c r="L638"/>
  <c r="L637"/>
  <c r="L636"/>
  <c r="L635"/>
  <c r="L634"/>
  <c r="L633"/>
  <c r="L632"/>
  <c r="L631"/>
  <c r="L630"/>
  <c r="L629"/>
  <c r="L628"/>
  <c r="L627"/>
  <c r="L626"/>
  <c r="L625"/>
  <c r="L624"/>
  <c r="L623"/>
  <c r="L622"/>
  <c r="L621"/>
  <c r="L620"/>
  <c r="L619"/>
  <c r="L618"/>
  <c r="L617"/>
  <c r="L616"/>
  <c r="L615"/>
  <c r="L614"/>
  <c r="L613"/>
  <c r="L612"/>
  <c r="L611"/>
  <c r="L610"/>
  <c r="L609"/>
  <c r="L608"/>
  <c r="L607"/>
  <c r="L606"/>
  <c r="L605"/>
  <c r="L604"/>
  <c r="L603"/>
  <c r="L602"/>
  <c r="L601"/>
  <c r="L600"/>
  <c r="L599"/>
  <c r="L598"/>
  <c r="L597"/>
  <c r="L596"/>
  <c r="L595"/>
  <c r="L594"/>
  <c r="L593"/>
  <c r="L592"/>
  <c r="L591"/>
  <c r="L590"/>
  <c r="L589"/>
  <c r="L588"/>
  <c r="L587"/>
  <c r="L586"/>
  <c r="L585"/>
  <c r="L584"/>
  <c r="L583"/>
  <c r="L582"/>
  <c r="L581"/>
  <c r="L580"/>
  <c r="L579"/>
  <c r="L578"/>
  <c r="L577"/>
  <c r="L576"/>
  <c r="L575"/>
  <c r="L574"/>
  <c r="L573"/>
  <c r="L572"/>
  <c r="L571"/>
  <c r="L570"/>
  <c r="L569"/>
  <c r="L568"/>
  <c r="L567"/>
  <c r="L566"/>
  <c r="L565"/>
  <c r="L564"/>
  <c r="L563"/>
  <c r="L562"/>
  <c r="L561"/>
  <c r="L560"/>
  <c r="L559"/>
  <c r="L558"/>
  <c r="L557"/>
  <c r="L556"/>
  <c r="L555"/>
  <c r="L554"/>
  <c r="L553"/>
  <c r="L552"/>
  <c r="L551"/>
  <c r="L550"/>
  <c r="L549"/>
  <c r="L548"/>
  <c r="L547"/>
  <c r="L546"/>
  <c r="L545"/>
  <c r="L544"/>
  <c r="L543"/>
  <c r="L542"/>
  <c r="L541"/>
  <c r="L540"/>
  <c r="L539"/>
  <c r="L538"/>
  <c r="L537"/>
  <c r="L536"/>
  <c r="L535"/>
  <c r="L534"/>
  <c r="L533"/>
  <c r="L532"/>
  <c r="L531"/>
  <c r="L530"/>
  <c r="L529"/>
  <c r="L528"/>
  <c r="L527"/>
  <c r="L526"/>
  <c r="L525"/>
  <c r="L524"/>
  <c r="L523"/>
  <c r="L522"/>
  <c r="L521"/>
  <c r="L520"/>
  <c r="L519"/>
  <c r="L518"/>
  <c r="L517"/>
  <c r="L516"/>
  <c r="L515"/>
  <c r="L514"/>
  <c r="L513"/>
  <c r="L512"/>
  <c r="L511"/>
  <c r="L510"/>
  <c r="L509"/>
  <c r="L508"/>
  <c r="L507"/>
  <c r="L506"/>
  <c r="L505"/>
  <c r="L504"/>
  <c r="L503"/>
  <c r="L502"/>
  <c r="L501"/>
  <c r="L500"/>
  <c r="L499"/>
  <c r="L498"/>
  <c r="L497"/>
  <c r="L496"/>
  <c r="L495"/>
  <c r="L494"/>
  <c r="L493"/>
  <c r="L492"/>
  <c r="L491"/>
  <c r="L490"/>
  <c r="L489"/>
  <c r="L488"/>
  <c r="L487"/>
  <c r="L486"/>
  <c r="L485"/>
  <c r="L484"/>
  <c r="L483"/>
  <c r="L482"/>
  <c r="L481"/>
  <c r="L480"/>
  <c r="L479"/>
  <c r="L478"/>
  <c r="L477"/>
  <c r="L476"/>
  <c r="L475"/>
  <c r="L474"/>
  <c r="L473"/>
  <c r="L472"/>
  <c r="L471"/>
  <c r="L470"/>
  <c r="L469"/>
  <c r="L468"/>
  <c r="L467"/>
  <c r="L466"/>
  <c r="L465"/>
  <c r="L464"/>
  <c r="L463"/>
  <c r="L462"/>
  <c r="L461"/>
  <c r="L460"/>
  <c r="L459"/>
  <c r="L458"/>
  <c r="L457"/>
  <c r="L456"/>
  <c r="L455"/>
  <c r="L454"/>
  <c r="L453"/>
  <c r="L452"/>
  <c r="L451"/>
  <c r="L450"/>
  <c r="L449"/>
  <c r="L448"/>
  <c r="L447"/>
  <c r="L446"/>
  <c r="L445"/>
  <c r="L444"/>
  <c r="L443"/>
  <c r="L442"/>
  <c r="L441"/>
  <c r="L440"/>
  <c r="L439"/>
  <c r="L438"/>
  <c r="L437"/>
  <c r="L436"/>
  <c r="L435"/>
  <c r="L434"/>
  <c r="L433"/>
  <c r="L432"/>
  <c r="L431"/>
  <c r="L430"/>
  <c r="L429"/>
  <c r="L428"/>
  <c r="L427"/>
  <c r="L426"/>
  <c r="L425"/>
  <c r="L424"/>
  <c r="L423"/>
  <c r="L422"/>
  <c r="L421"/>
  <c r="L420"/>
  <c r="L419"/>
  <c r="L418"/>
  <c r="L417"/>
  <c r="L416"/>
  <c r="L415"/>
  <c r="L414"/>
  <c r="L413"/>
  <c r="L412"/>
  <c r="L411"/>
  <c r="L410"/>
  <c r="L409"/>
  <c r="L408"/>
  <c r="L407"/>
  <c r="L406"/>
  <c r="L405"/>
  <c r="L404"/>
  <c r="L403"/>
  <c r="L402"/>
  <c r="L401"/>
  <c r="L400"/>
  <c r="L399"/>
  <c r="L398"/>
  <c r="L397"/>
  <c r="L396"/>
  <c r="L395"/>
  <c r="L394"/>
  <c r="L393"/>
  <c r="L392"/>
  <c r="L391"/>
  <c r="L390"/>
  <c r="L389"/>
  <c r="L388"/>
  <c r="L387"/>
  <c r="L386"/>
  <c r="L385"/>
  <c r="L384"/>
  <c r="L383"/>
  <c r="L382"/>
  <c r="L381"/>
  <c r="L380"/>
  <c r="L379"/>
  <c r="L378"/>
  <c r="L377"/>
  <c r="L376"/>
  <c r="L375"/>
  <c r="L374"/>
  <c r="L373"/>
  <c r="L372"/>
  <c r="L371"/>
  <c r="L370"/>
  <c r="L369"/>
  <c r="L368"/>
  <c r="L367"/>
  <c r="L366"/>
  <c r="L365"/>
  <c r="L364"/>
  <c r="L363"/>
  <c r="L362"/>
  <c r="L361"/>
  <c r="L360"/>
  <c r="L359"/>
  <c r="L358"/>
  <c r="L357"/>
  <c r="L356"/>
  <c r="L355"/>
  <c r="L354"/>
  <c r="L353"/>
  <c r="L352"/>
  <c r="L351"/>
  <c r="L350"/>
  <c r="L349"/>
  <c r="L348"/>
  <c r="L347"/>
  <c r="L346"/>
  <c r="L345"/>
  <c r="L344"/>
  <c r="L343"/>
  <c r="L342"/>
  <c r="L341"/>
  <c r="L340"/>
  <c r="L339"/>
  <c r="L338"/>
  <c r="L337"/>
  <c r="L336"/>
  <c r="L335"/>
  <c r="L334"/>
  <c r="L333"/>
  <c r="L332"/>
  <c r="L331"/>
  <c r="L330"/>
  <c r="L329"/>
  <c r="L328"/>
  <c r="L327"/>
  <c r="L326"/>
  <c r="L325"/>
  <c r="L324"/>
  <c r="L323"/>
  <c r="L322"/>
  <c r="L321"/>
  <c r="L320"/>
  <c r="L319"/>
  <c r="L318"/>
  <c r="L317"/>
  <c r="L316"/>
  <c r="L315"/>
  <c r="L314"/>
  <c r="L313"/>
  <c r="L312"/>
  <c r="L311"/>
  <c r="L310"/>
  <c r="L309"/>
  <c r="L308"/>
  <c r="L307"/>
  <c r="L306"/>
  <c r="L305"/>
  <c r="L304"/>
  <c r="L303"/>
  <c r="L302"/>
  <c r="L301"/>
  <c r="L300"/>
  <c r="L299"/>
  <c r="L298"/>
  <c r="L297"/>
  <c r="L296"/>
  <c r="L295"/>
  <c r="L294"/>
  <c r="L293"/>
  <c r="L292"/>
  <c r="L291"/>
  <c r="L290"/>
  <c r="L289"/>
  <c r="L288"/>
  <c r="L287"/>
  <c r="L286"/>
  <c r="L285"/>
  <c r="L284"/>
  <c r="L283"/>
  <c r="L282"/>
  <c r="L281"/>
  <c r="L280"/>
  <c r="L279"/>
  <c r="L278"/>
  <c r="L277"/>
  <c r="L276"/>
  <c r="L275"/>
  <c r="L274"/>
  <c r="L273"/>
  <c r="L272"/>
  <c r="L271"/>
  <c r="L270"/>
  <c r="L269"/>
  <c r="L268"/>
  <c r="L267"/>
  <c r="L266"/>
  <c r="L265"/>
  <c r="L264"/>
  <c r="L263"/>
  <c r="L262"/>
  <c r="L261"/>
  <c r="L260"/>
  <c r="L259"/>
  <c r="L258"/>
  <c r="L257"/>
  <c r="L256"/>
  <c r="L255"/>
  <c r="L254"/>
  <c r="L253"/>
  <c r="L252"/>
  <c r="L251"/>
  <c r="L250"/>
  <c r="L249"/>
  <c r="L248"/>
  <c r="L247"/>
  <c r="L246"/>
  <c r="L245"/>
  <c r="L244"/>
  <c r="L243"/>
  <c r="L242"/>
  <c r="L241"/>
  <c r="L240"/>
  <c r="L239"/>
  <c r="L238"/>
  <c r="L237"/>
  <c r="L236"/>
  <c r="L235"/>
  <c r="L234"/>
  <c r="L233"/>
  <c r="L232"/>
  <c r="L231"/>
  <c r="L230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12"/>
  <c r="L211"/>
  <c r="L210"/>
  <c r="L209"/>
  <c r="L208"/>
  <c r="L207"/>
  <c r="L206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84"/>
  <c r="L183"/>
  <c r="L182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Z291" i="8"/>
  <c r="Z293" i="1" s="1"/>
  <c r="Z294" s="1"/>
  <c r="C2"/>
  <c r="C2" i="8" s="1"/>
  <c r="C32" i="4"/>
  <c r="B2" i="1" s="1"/>
  <c r="B2" i="8" s="1"/>
  <c r="Z2" s="1"/>
  <c r="C3" i="1"/>
  <c r="C3" i="8"/>
  <c r="B3" i="1"/>
  <c r="B3" i="8" s="1"/>
  <c r="C4" i="1"/>
  <c r="C4" i="8" s="1"/>
  <c r="C257" i="4"/>
  <c r="B4" i="1" s="1"/>
  <c r="B4" i="8"/>
  <c r="G4" s="1"/>
  <c r="Y5"/>
  <c r="C6" i="1"/>
  <c r="C6" i="8"/>
  <c r="B6" i="1"/>
  <c r="B6" i="8" s="1"/>
  <c r="L6" s="1"/>
  <c r="Y7"/>
  <c r="C8" i="1"/>
  <c r="C8" i="8"/>
  <c r="B8" i="1"/>
  <c r="B8" i="8" s="1"/>
  <c r="C9" i="1"/>
  <c r="C9" i="8" s="1"/>
  <c r="B9" i="1"/>
  <c r="B9" i="8"/>
  <c r="P9" s="1"/>
  <c r="Y10"/>
  <c r="Y11"/>
  <c r="Y12"/>
  <c r="C13" i="1"/>
  <c r="C13" i="8" s="1"/>
  <c r="N13" s="1"/>
  <c r="B13" i="1"/>
  <c r="B13" i="8" s="1"/>
  <c r="C14" i="1"/>
  <c r="C14" i="8"/>
  <c r="C205" i="4"/>
  <c r="B14" i="1" s="1"/>
  <c r="B14" i="8" s="1"/>
  <c r="C15" i="1"/>
  <c r="C15" i="8" s="1"/>
  <c r="B15" i="1"/>
  <c r="B15" i="8"/>
  <c r="Y15" s="1"/>
  <c r="C16" i="1"/>
  <c r="C16" i="8" s="1"/>
  <c r="X16" s="1"/>
  <c r="B16" i="1"/>
  <c r="B16" i="8" s="1"/>
  <c r="Y17"/>
  <c r="Y18"/>
  <c r="Y19"/>
  <c r="C20" i="1"/>
  <c r="C20" i="8" s="1"/>
  <c r="C105" i="4"/>
  <c r="B20" i="1"/>
  <c r="B20" i="8" s="1"/>
  <c r="Z20" s="1"/>
  <c r="Y21"/>
  <c r="Y22"/>
  <c r="C23" i="1"/>
  <c r="C23" i="8" s="1"/>
  <c r="C703" i="4"/>
  <c r="B23" i="1" s="1"/>
  <c r="B23" i="8" s="1"/>
  <c r="Y24"/>
  <c r="Y25"/>
  <c r="C26" i="1"/>
  <c r="C26" i="8" s="1"/>
  <c r="B26" i="1"/>
  <c r="B26" i="8" s="1"/>
  <c r="C27" i="1"/>
  <c r="C27" i="8"/>
  <c r="C24" i="4"/>
  <c r="B27" i="1" s="1"/>
  <c r="B27" i="8" s="1"/>
  <c r="Q27" s="1"/>
  <c r="Y28"/>
  <c r="Y29"/>
  <c r="Y30"/>
  <c r="Y31"/>
  <c r="Y32"/>
  <c r="Y33"/>
  <c r="Y34"/>
  <c r="Y35"/>
  <c r="Y36"/>
  <c r="C37" i="1"/>
  <c r="C37" i="8" s="1"/>
  <c r="C28" i="4"/>
  <c r="B37" i="1" s="1"/>
  <c r="B37" i="8" s="1"/>
  <c r="Y38"/>
  <c r="Y39"/>
  <c r="Y40"/>
  <c r="Y41"/>
  <c r="C42" i="1"/>
  <c r="C42" i="8" s="1"/>
  <c r="C118" i="4"/>
  <c r="B42" i="1" s="1"/>
  <c r="B42" i="8" s="1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C82" i="1"/>
  <c r="C82" i="8" s="1"/>
  <c r="B82" i="1"/>
  <c r="B82" i="8" s="1"/>
  <c r="C83" i="1"/>
  <c r="C83" i="8" s="1"/>
  <c r="B83" i="1"/>
  <c r="B83" i="8" s="1"/>
  <c r="V83" s="1"/>
  <c r="Y83"/>
  <c r="Y84"/>
  <c r="Y85"/>
  <c r="Y86"/>
  <c r="Y87"/>
  <c r="Y88"/>
  <c r="Y89"/>
  <c r="Y90"/>
  <c r="Y91"/>
  <c r="C92" i="1"/>
  <c r="C92" i="8" s="1"/>
  <c r="Z92" s="1"/>
  <c r="C542" i="4"/>
  <c r="B92" i="1"/>
  <c r="B92" i="8" s="1"/>
  <c r="Y93"/>
  <c r="Y94"/>
  <c r="Y95"/>
  <c r="Y96"/>
  <c r="Y97"/>
  <c r="Y98"/>
  <c r="Y99"/>
  <c r="Y100"/>
  <c r="Y101"/>
  <c r="Y102"/>
  <c r="Y103"/>
  <c r="C104" i="1"/>
  <c r="C104" i="8" s="1"/>
  <c r="Y104" s="1"/>
  <c r="B104" i="1"/>
  <c r="B104" i="8" s="1"/>
  <c r="C105" i="1"/>
  <c r="C105" i="8" s="1"/>
  <c r="C250" i="4"/>
  <c r="B105" i="1"/>
  <c r="B105" i="8" s="1"/>
  <c r="Y106"/>
  <c r="Y107"/>
  <c r="Y108"/>
  <c r="Y109"/>
  <c r="Y110"/>
  <c r="Y111"/>
  <c r="Y112"/>
  <c r="C113" i="1"/>
  <c r="C113" i="8" s="1"/>
  <c r="B113" i="1"/>
  <c r="B113" i="8" s="1"/>
  <c r="F113" s="1"/>
  <c r="Y114"/>
  <c r="Y115"/>
  <c r="Y116"/>
  <c r="C117" i="1"/>
  <c r="C117" i="8" s="1"/>
  <c r="C412" i="4"/>
  <c r="B117" i="1" s="1"/>
  <c r="B117" i="8" s="1"/>
  <c r="Y118"/>
  <c r="Y119"/>
  <c r="Y120"/>
  <c r="Y121"/>
  <c r="Y122"/>
  <c r="Y123"/>
  <c r="Y124"/>
  <c r="Y125"/>
  <c r="C126" i="1"/>
  <c r="C126" i="8" s="1"/>
  <c r="B126" i="1"/>
  <c r="B126" i="8" s="1"/>
  <c r="Y127"/>
  <c r="Y128"/>
  <c r="Y129"/>
  <c r="Y130"/>
  <c r="C131" i="1"/>
  <c r="C131" i="8" s="1"/>
  <c r="C346" i="4"/>
  <c r="B131" i="1"/>
  <c r="B131" i="8" s="1"/>
  <c r="Y132"/>
  <c r="Y133"/>
  <c r="Y134"/>
  <c r="Y135"/>
  <c r="Y136"/>
  <c r="Y137"/>
  <c r="Y138"/>
  <c r="Y139"/>
  <c r="Y140"/>
  <c r="Y141"/>
  <c r="C142" i="1"/>
  <c r="C142" i="8" s="1"/>
  <c r="B142" i="1"/>
  <c r="B142" i="8" s="1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C162" i="1"/>
  <c r="C162" i="8" s="1"/>
  <c r="B162" i="1"/>
  <c r="B162" i="8"/>
  <c r="Y162" s="1"/>
  <c r="Y163"/>
  <c r="Y164"/>
  <c r="Y165"/>
  <c r="Y166"/>
  <c r="Y167"/>
  <c r="Y168"/>
  <c r="Y169"/>
  <c r="Y170"/>
  <c r="Y171"/>
  <c r="Y172"/>
  <c r="C173" i="1"/>
  <c r="C173" i="8" s="1"/>
  <c r="C447" i="4"/>
  <c r="B173" i="1" s="1"/>
  <c r="B173" i="8" s="1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C191" i="1"/>
  <c r="C191" i="8" s="1"/>
  <c r="Z191" s="1"/>
  <c r="B191" i="1"/>
  <c r="B191" i="8" s="1"/>
  <c r="Y192"/>
  <c r="Y193"/>
  <c r="Y194"/>
  <c r="Y195"/>
  <c r="Y196"/>
  <c r="C197" i="1"/>
  <c r="C197" i="8" s="1"/>
  <c r="C405" i="4"/>
  <c r="B197" i="1"/>
  <c r="B197" i="8" s="1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C221" i="1"/>
  <c r="C221" i="8" s="1"/>
  <c r="C416" i="4"/>
  <c r="B221" i="1" s="1"/>
  <c r="B221" i="8" s="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C257" i="1"/>
  <c r="C257" i="8" s="1"/>
  <c r="B257" i="1"/>
  <c r="B257" i="8" s="1"/>
  <c r="Y258"/>
  <c r="Y259"/>
  <c r="C260" i="1"/>
  <c r="C260" i="8" s="1"/>
  <c r="Y260" s="1"/>
  <c r="B260" i="1"/>
  <c r="B260" i="8" s="1"/>
  <c r="Y261"/>
  <c r="Y262"/>
  <c r="C263" i="1"/>
  <c r="C263" i="8" s="1"/>
  <c r="Z263" s="1"/>
  <c r="B263" i="1"/>
  <c r="B263" i="8"/>
  <c r="Y264"/>
  <c r="Y265"/>
  <c r="Y266"/>
  <c r="Y267"/>
  <c r="Y268"/>
  <c r="Y269"/>
  <c r="Y270"/>
  <c r="Y271"/>
  <c r="Y272"/>
  <c r="Y273"/>
  <c r="Y274"/>
  <c r="Y275"/>
  <c r="Y276"/>
  <c r="Y277"/>
  <c r="Y278"/>
  <c r="Y279"/>
  <c r="Y280"/>
  <c r="Y281"/>
  <c r="Y282"/>
  <c r="Y283"/>
  <c r="Y284"/>
  <c r="Y285"/>
  <c r="Y286"/>
  <c r="Y287"/>
  <c r="Y288"/>
  <c r="Y289"/>
  <c r="Y290"/>
  <c r="C5" i="1"/>
  <c r="C5" i="8" s="1"/>
  <c r="B5" i="1"/>
  <c r="B5" i="8" s="1"/>
  <c r="X6"/>
  <c r="C7" i="1"/>
  <c r="C7" i="8" s="1"/>
  <c r="C82" i="4"/>
  <c r="B7" i="1" s="1"/>
  <c r="B7" i="8" s="1"/>
  <c r="Z7" s="1"/>
  <c r="X9"/>
  <c r="C10" i="1"/>
  <c r="C10" i="8"/>
  <c r="R10" s="1"/>
  <c r="B10" i="1"/>
  <c r="B10" i="8" s="1"/>
  <c r="C11" i="1"/>
  <c r="C11" i="8"/>
  <c r="C556" i="4"/>
  <c r="B11" i="1" s="1"/>
  <c r="B11" i="8" s="1"/>
  <c r="C12" i="1"/>
  <c r="C12" i="8"/>
  <c r="C38" i="4"/>
  <c r="B12" i="1" s="1"/>
  <c r="B12" i="8" s="1"/>
  <c r="X13"/>
  <c r="X14"/>
  <c r="X15"/>
  <c r="X17"/>
  <c r="C18" i="1"/>
  <c r="C18" i="8" s="1"/>
  <c r="P18" s="1"/>
  <c r="C94" i="4"/>
  <c r="B18" i="1" s="1"/>
  <c r="B18" i="8" s="1"/>
  <c r="X19"/>
  <c r="X20"/>
  <c r="X21"/>
  <c r="C22" i="1"/>
  <c r="C22" i="8"/>
  <c r="B22" i="1"/>
  <c r="B22" i="8" s="1"/>
  <c r="C24" i="1"/>
  <c r="C24" i="8"/>
  <c r="C84" i="4"/>
  <c r="B24" i="1" s="1"/>
  <c r="B24" i="8" s="1"/>
  <c r="C25" i="1"/>
  <c r="C25" i="8"/>
  <c r="C239" i="4"/>
  <c r="B25" i="1" s="1"/>
  <c r="B25" i="8" s="1"/>
  <c r="X27"/>
  <c r="X28"/>
  <c r="C29" i="1"/>
  <c r="C29" i="8" s="1"/>
  <c r="B29" i="1"/>
  <c r="B29" i="8" s="1"/>
  <c r="X30"/>
  <c r="C31" i="1"/>
  <c r="C31" i="8" s="1"/>
  <c r="C386" i="4"/>
  <c r="B31" i="1"/>
  <c r="B31" i="8" s="1"/>
  <c r="C32" i="1"/>
  <c r="C32" i="8" s="1"/>
  <c r="B32" i="1"/>
  <c r="B32" i="8" s="1"/>
  <c r="C33" i="1"/>
  <c r="C33" i="8" s="1"/>
  <c r="C29" i="4"/>
  <c r="B33" i="1"/>
  <c r="B33" i="8" s="1"/>
  <c r="Q33" s="1"/>
  <c r="C34" i="1"/>
  <c r="C34" i="8" s="1"/>
  <c r="B34" i="1"/>
  <c r="B34" i="8" s="1"/>
  <c r="X35"/>
  <c r="C36" i="1"/>
  <c r="C36" i="8" s="1"/>
  <c r="C21" i="4"/>
  <c r="B36" i="1"/>
  <c r="B36" i="8" s="1"/>
  <c r="X37"/>
  <c r="X38"/>
  <c r="X39"/>
  <c r="X40"/>
  <c r="C41" i="1"/>
  <c r="C41" i="8"/>
  <c r="B41" i="1"/>
  <c r="B41" i="8" s="1"/>
  <c r="X42"/>
  <c r="X43"/>
  <c r="C44" i="1"/>
  <c r="C44" i="8" s="1"/>
  <c r="B44" i="1"/>
  <c r="B44" i="8" s="1"/>
  <c r="C45" i="1"/>
  <c r="C45" i="8"/>
  <c r="C539" i="4"/>
  <c r="B45" i="1" s="1"/>
  <c r="B45" i="8" s="1"/>
  <c r="X46"/>
  <c r="C47" i="1"/>
  <c r="C47" i="8" s="1"/>
  <c r="C108" i="4"/>
  <c r="B47" i="1" s="1"/>
  <c r="B47" i="8" s="1"/>
  <c r="Z47" s="1"/>
  <c r="X48"/>
  <c r="X49"/>
  <c r="X50"/>
  <c r="X51"/>
  <c r="X52"/>
  <c r="X53"/>
  <c r="C54" i="1"/>
  <c r="C54" i="8" s="1"/>
  <c r="B54" i="1"/>
  <c r="B54" i="8" s="1"/>
  <c r="X54" s="1"/>
  <c r="X55"/>
  <c r="X56"/>
  <c r="X57"/>
  <c r="C58" i="1"/>
  <c r="C58" i="8" s="1"/>
  <c r="B58" i="1"/>
  <c r="B58" i="8" s="1"/>
  <c r="C59" i="1"/>
  <c r="C59" i="8"/>
  <c r="Z59" s="1"/>
  <c r="C711" i="4"/>
  <c r="B59" i="1" s="1"/>
  <c r="B59" i="8" s="1"/>
  <c r="X60"/>
  <c r="C61" i="1"/>
  <c r="C61" i="8" s="1"/>
  <c r="B61" i="1"/>
  <c r="B61" i="8" s="1"/>
  <c r="X62"/>
  <c r="X63"/>
  <c r="X64"/>
  <c r="X65"/>
  <c r="C66" i="1"/>
  <c r="C66" i="8"/>
  <c r="C235" i="4"/>
  <c r="B66" i="1" s="1"/>
  <c r="B66" i="8" s="1"/>
  <c r="X66" s="1"/>
  <c r="X67"/>
  <c r="X68"/>
  <c r="X69"/>
  <c r="X70"/>
  <c r="X71"/>
  <c r="X72"/>
  <c r="C73" i="1"/>
  <c r="C73" i="8" s="1"/>
  <c r="F73" s="1"/>
  <c r="B73" i="1"/>
  <c r="B73" i="8"/>
  <c r="X74"/>
  <c r="X75"/>
  <c r="X76"/>
  <c r="X77"/>
  <c r="C78" i="1"/>
  <c r="C78" i="8" s="1"/>
  <c r="B78" i="1"/>
  <c r="B78" i="8" s="1"/>
  <c r="X79"/>
  <c r="X80"/>
  <c r="C81" i="1"/>
  <c r="C81" i="8" s="1"/>
  <c r="C126" i="4"/>
  <c r="B81" i="1"/>
  <c r="B81" i="8" s="1"/>
  <c r="X82"/>
  <c r="X83"/>
  <c r="X84"/>
  <c r="X85"/>
  <c r="X86"/>
  <c r="X87"/>
  <c r="X88"/>
  <c r="C89" i="1"/>
  <c r="C89" i="8" s="1"/>
  <c r="C389" i="4"/>
  <c r="B89" i="1" s="1"/>
  <c r="B89" i="8" s="1"/>
  <c r="X90"/>
  <c r="X91"/>
  <c r="X92"/>
  <c r="X93"/>
  <c r="X94"/>
  <c r="X95"/>
  <c r="C96" i="1"/>
  <c r="C96" i="8" s="1"/>
  <c r="X96" s="1"/>
  <c r="B96" i="1"/>
  <c r="B96" i="8" s="1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C115" i="1"/>
  <c r="C115" i="8"/>
  <c r="B115" i="1"/>
  <c r="B115" i="8" s="1"/>
  <c r="Z115" s="1"/>
  <c r="X116"/>
  <c r="X117"/>
  <c r="X118"/>
  <c r="X119"/>
  <c r="C120" i="1"/>
  <c r="C120" i="8" s="1"/>
  <c r="Z120" s="1"/>
  <c r="B120" i="1"/>
  <c r="B120" i="8" s="1"/>
  <c r="X121"/>
  <c r="X122"/>
  <c r="X123"/>
  <c r="X124"/>
  <c r="X125"/>
  <c r="X127"/>
  <c r="X128"/>
  <c r="X129"/>
  <c r="X130"/>
  <c r="X131"/>
  <c r="X132"/>
  <c r="C133" i="1"/>
  <c r="C133" i="8" s="1"/>
  <c r="C360" i="4"/>
  <c r="B133" i="1"/>
  <c r="B133" i="8" s="1"/>
  <c r="X134"/>
  <c r="X135"/>
  <c r="C136" i="1"/>
  <c r="C136" i="8" s="1"/>
  <c r="Z136" s="1"/>
  <c r="C188" i="4"/>
  <c r="B136" i="1" s="1"/>
  <c r="B136" i="8" s="1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C163" i="1"/>
  <c r="C163" i="8" s="1"/>
  <c r="B163" i="1"/>
  <c r="B163" i="8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C188" i="1"/>
  <c r="C188" i="8" s="1"/>
  <c r="C216" i="4"/>
  <c r="B188" i="1" s="1"/>
  <c r="B188" i="8"/>
  <c r="C189" i="1"/>
  <c r="C189" i="8" s="1"/>
  <c r="Z189" s="1"/>
  <c r="B189" i="1"/>
  <c r="B189" i="8" s="1"/>
  <c r="X190"/>
  <c r="X191"/>
  <c r="X192"/>
  <c r="X193"/>
  <c r="X194"/>
  <c r="C195" i="1"/>
  <c r="C195" i="8" s="1"/>
  <c r="B195" i="1"/>
  <c r="B195" i="8" s="1"/>
  <c r="X196"/>
  <c r="X197"/>
  <c r="X198"/>
  <c r="X199"/>
  <c r="X200"/>
  <c r="X201"/>
  <c r="X202"/>
  <c r="X203"/>
  <c r="X204"/>
  <c r="X205"/>
  <c r="X206"/>
  <c r="X207"/>
  <c r="X208"/>
  <c r="C209" i="1"/>
  <c r="C209" i="8" s="1"/>
  <c r="C693" i="4"/>
  <c r="B209" i="1" s="1"/>
  <c r="B209" i="8" s="1"/>
  <c r="X210"/>
  <c r="X211"/>
  <c r="C212" i="1"/>
  <c r="C212" i="8" s="1"/>
  <c r="X212" s="1"/>
  <c r="B212" i="1"/>
  <c r="B212" i="8" s="1"/>
  <c r="C213" i="1"/>
  <c r="C213" i="8" s="1"/>
  <c r="C114" i="4"/>
  <c r="B213" i="1" s="1"/>
  <c r="B213" i="8" s="1"/>
  <c r="X214"/>
  <c r="X215"/>
  <c r="X216"/>
  <c r="X217"/>
  <c r="X218"/>
  <c r="X219"/>
  <c r="X220"/>
  <c r="X221"/>
  <c r="C222" i="1"/>
  <c r="C222" i="8"/>
  <c r="C34" i="4"/>
  <c r="B222" i="1" s="1"/>
  <c r="B222" i="8" s="1"/>
  <c r="X223"/>
  <c r="X224"/>
  <c r="X225"/>
  <c r="X226"/>
  <c r="X227"/>
  <c r="X228"/>
  <c r="X229"/>
  <c r="X230"/>
  <c r="X231"/>
  <c r="X232"/>
  <c r="X233"/>
  <c r="X234"/>
  <c r="C235" i="1"/>
  <c r="C235" i="8" s="1"/>
  <c r="C348" i="4"/>
  <c r="B235" i="1"/>
  <c r="B235" i="8"/>
  <c r="X236"/>
  <c r="X237"/>
  <c r="X238"/>
  <c r="X239"/>
  <c r="X240"/>
  <c r="X241"/>
  <c r="X242"/>
  <c r="X243"/>
  <c r="X244"/>
  <c r="X245"/>
  <c r="X246"/>
  <c r="X247"/>
  <c r="C248" i="1"/>
  <c r="C248" i="8" s="1"/>
  <c r="Z248" s="1"/>
  <c r="B248" i="1"/>
  <c r="B248" i="8" s="1"/>
  <c r="X249"/>
  <c r="X250"/>
  <c r="X251"/>
  <c r="X252"/>
  <c r="X253"/>
  <c r="X254"/>
  <c r="X255"/>
  <c r="X256"/>
  <c r="X257"/>
  <c r="X258"/>
  <c r="X259"/>
  <c r="X260"/>
  <c r="X261"/>
  <c r="C262" i="1"/>
  <c r="C262" i="8" s="1"/>
  <c r="C124" i="4"/>
  <c r="B262" i="1"/>
  <c r="B262" i="8" s="1"/>
  <c r="X263"/>
  <c r="X264"/>
  <c r="X265"/>
  <c r="X266"/>
  <c r="X267"/>
  <c r="X268"/>
  <c r="X269"/>
  <c r="X270"/>
  <c r="X271"/>
  <c r="C272" i="1"/>
  <c r="C272" i="8" s="1"/>
  <c r="Z272" s="1"/>
  <c r="C609" i="4"/>
  <c r="B272" i="1" s="1"/>
  <c r="B272" i="8" s="1"/>
  <c r="X273"/>
  <c r="X274"/>
  <c r="X275"/>
  <c r="X276"/>
  <c r="X277"/>
  <c r="X278"/>
  <c r="X279"/>
  <c r="X280"/>
  <c r="X281"/>
  <c r="X282"/>
  <c r="X283"/>
  <c r="X284"/>
  <c r="X285"/>
  <c r="X286"/>
  <c r="X287"/>
  <c r="X288"/>
  <c r="X289"/>
  <c r="X290"/>
  <c r="W3"/>
  <c r="W7"/>
  <c r="W11"/>
  <c r="W12"/>
  <c r="W17"/>
  <c r="W18"/>
  <c r="C19" i="1"/>
  <c r="C19" i="8"/>
  <c r="Z19" s="1"/>
  <c r="B19" i="1"/>
  <c r="B19" i="8" s="1"/>
  <c r="W21"/>
  <c r="W23"/>
  <c r="W24"/>
  <c r="W25"/>
  <c r="W26"/>
  <c r="W27"/>
  <c r="C28" i="1"/>
  <c r="C28" i="8" s="1"/>
  <c r="W28" s="1"/>
  <c r="C234" i="4"/>
  <c r="B28" i="1" s="1"/>
  <c r="B28" i="8" s="1"/>
  <c r="W29"/>
  <c r="W30"/>
  <c r="W32"/>
  <c r="W33"/>
  <c r="W35"/>
  <c r="W36"/>
  <c r="W37"/>
  <c r="W38"/>
  <c r="C39" i="1"/>
  <c r="C39" i="8" s="1"/>
  <c r="B39" i="1"/>
  <c r="B39" i="8" s="1"/>
  <c r="C40" i="1"/>
  <c r="C40" i="8" s="1"/>
  <c r="C364" i="4"/>
  <c r="B40" i="1" s="1"/>
  <c r="B40" i="8" s="1"/>
  <c r="W41"/>
  <c r="W43"/>
  <c r="W45"/>
  <c r="W46"/>
  <c r="W47"/>
  <c r="W48"/>
  <c r="W49"/>
  <c r="W50"/>
  <c r="C51" i="1"/>
  <c r="C51" i="8" s="1"/>
  <c r="B51" i="1"/>
  <c r="B51" i="8" s="1"/>
  <c r="Z51" s="1"/>
  <c r="W52"/>
  <c r="W53"/>
  <c r="W54"/>
  <c r="W55"/>
  <c r="C56" i="1"/>
  <c r="C56" i="8" s="1"/>
  <c r="B56" i="1"/>
  <c r="B56" i="8" s="1"/>
  <c r="W57"/>
  <c r="W58"/>
  <c r="W59"/>
  <c r="W60"/>
  <c r="W61"/>
  <c r="W62"/>
  <c r="W63"/>
  <c r="C64" i="1"/>
  <c r="C64" i="8" s="1"/>
  <c r="M64" s="1"/>
  <c r="C358" i="4"/>
  <c r="B64" i="1" s="1"/>
  <c r="B64" i="8" s="1"/>
  <c r="W65"/>
  <c r="W66"/>
  <c r="W67"/>
  <c r="W68"/>
  <c r="W69"/>
  <c r="W70"/>
  <c r="W71"/>
  <c r="W72"/>
  <c r="W73"/>
  <c r="W74"/>
  <c r="W75"/>
  <c r="W76"/>
  <c r="W77"/>
  <c r="W78"/>
  <c r="C79" i="1"/>
  <c r="C79" i="8" s="1"/>
  <c r="Z79" s="1"/>
  <c r="C26" i="4"/>
  <c r="B79" i="1"/>
  <c r="B79" i="8" s="1"/>
  <c r="W80"/>
  <c r="W82"/>
  <c r="W83"/>
  <c r="W84"/>
  <c r="W85"/>
  <c r="W86"/>
  <c r="C87" i="1"/>
  <c r="C87" i="8"/>
  <c r="B87" i="1"/>
  <c r="B87" i="8" s="1"/>
  <c r="C88" i="1"/>
  <c r="C88" i="8" s="1"/>
  <c r="C380" i="4"/>
  <c r="B88" i="1" s="1"/>
  <c r="B88" i="8" s="1"/>
  <c r="W89"/>
  <c r="C90" i="1"/>
  <c r="C90" i="8" s="1"/>
  <c r="E90" s="1"/>
  <c r="C253" i="4"/>
  <c r="B90" i="1"/>
  <c r="B90" i="8" s="1"/>
  <c r="W91"/>
  <c r="W92"/>
  <c r="W93"/>
  <c r="W94"/>
  <c r="W95"/>
  <c r="W96"/>
  <c r="W97"/>
  <c r="W98"/>
  <c r="W99"/>
  <c r="W100"/>
  <c r="C101" i="1"/>
  <c r="C101" i="8"/>
  <c r="W101" s="1"/>
  <c r="C109" i="4"/>
  <c r="B101" i="1" s="1"/>
  <c r="B101" i="8" s="1"/>
  <c r="W102"/>
  <c r="W103"/>
  <c r="W104"/>
  <c r="W105"/>
  <c r="C106" i="1"/>
  <c r="C106" i="8" s="1"/>
  <c r="B106" i="1"/>
  <c r="B106" i="8"/>
  <c r="W106" s="1"/>
  <c r="W107"/>
  <c r="C108" i="1"/>
  <c r="C108" i="8"/>
  <c r="C359" i="4"/>
  <c r="B108" i="1" s="1"/>
  <c r="B108" i="8" s="1"/>
  <c r="W109"/>
  <c r="W110"/>
  <c r="W111"/>
  <c r="W112"/>
  <c r="W113"/>
  <c r="W114"/>
  <c r="W115"/>
  <c r="W116"/>
  <c r="W117"/>
  <c r="W118"/>
  <c r="W119"/>
  <c r="W120"/>
  <c r="W121"/>
  <c r="W122"/>
  <c r="W123"/>
  <c r="W124"/>
  <c r="C125" i="1"/>
  <c r="C125" i="8" s="1"/>
  <c r="B125" i="1"/>
  <c r="B125" i="8"/>
  <c r="W126"/>
  <c r="W127"/>
  <c r="W128"/>
  <c r="W129"/>
  <c r="W130"/>
  <c r="W131"/>
  <c r="W132"/>
  <c r="W133"/>
  <c r="W134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W155"/>
  <c r="W156"/>
  <c r="W157"/>
  <c r="W158"/>
  <c r="W159"/>
  <c r="W160"/>
  <c r="W161"/>
  <c r="W162"/>
  <c r="W163"/>
  <c r="W164"/>
  <c r="W165"/>
  <c r="W166"/>
  <c r="W167"/>
  <c r="W168"/>
  <c r="W169"/>
  <c r="W170"/>
  <c r="C171" i="1"/>
  <c r="C171" i="8"/>
  <c r="B171" i="1"/>
  <c r="B171" i="8" s="1"/>
  <c r="W172"/>
  <c r="W173"/>
  <c r="W174"/>
  <c r="W175"/>
  <c r="W176"/>
  <c r="W177"/>
  <c r="W178"/>
  <c r="W179"/>
  <c r="C180" i="1"/>
  <c r="C180" i="8" s="1"/>
  <c r="W180" s="1"/>
  <c r="B180" i="1"/>
  <c r="B180" i="8" s="1"/>
  <c r="W181"/>
  <c r="W182"/>
  <c r="W183"/>
  <c r="W184"/>
  <c r="W185"/>
  <c r="W186"/>
  <c r="W187"/>
  <c r="W188"/>
  <c r="W189"/>
  <c r="W190"/>
  <c r="W191"/>
  <c r="W192"/>
  <c r="C193" i="1"/>
  <c r="C193" i="8" s="1"/>
  <c r="C397" i="4"/>
  <c r="B193" i="1" s="1"/>
  <c r="B193" i="8" s="1"/>
  <c r="Z193" s="1"/>
  <c r="W194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C216" i="1"/>
  <c r="C216" i="8" s="1"/>
  <c r="C394" i="4"/>
  <c r="B216" i="1" s="1"/>
  <c r="B216" i="8" s="1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W238"/>
  <c r="W239"/>
  <c r="W240"/>
  <c r="W241"/>
  <c r="C242" i="1"/>
  <c r="C242" i="8" s="1"/>
  <c r="C408" i="4"/>
  <c r="B242" i="1" s="1"/>
  <c r="B242" i="8"/>
  <c r="W243"/>
  <c r="W244"/>
  <c r="W245"/>
  <c r="W246"/>
  <c r="W247"/>
  <c r="W248"/>
  <c r="W249"/>
  <c r="W250"/>
  <c r="W251"/>
  <c r="W252"/>
  <c r="W253"/>
  <c r="W254"/>
  <c r="W255"/>
  <c r="W256"/>
  <c r="W257"/>
  <c r="W258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V9"/>
  <c r="V13"/>
  <c r="V14"/>
  <c r="C17" i="1"/>
  <c r="C17" i="8"/>
  <c r="F17" s="1"/>
  <c r="B17" i="1"/>
  <c r="B17" i="8" s="1"/>
  <c r="P17" s="1"/>
  <c r="V18"/>
  <c r="V19"/>
  <c r="V20"/>
  <c r="C21" i="1"/>
  <c r="C21" i="8"/>
  <c r="B21" i="1"/>
  <c r="B21" i="8" s="1"/>
  <c r="G21" s="1"/>
  <c r="V22"/>
  <c r="V23"/>
  <c r="V25"/>
  <c r="V27"/>
  <c r="V28"/>
  <c r="V29"/>
  <c r="V30"/>
  <c r="V31"/>
  <c r="V32"/>
  <c r="V33"/>
  <c r="V34"/>
  <c r="V35"/>
  <c r="V36"/>
  <c r="V38"/>
  <c r="V39"/>
  <c r="V40"/>
  <c r="V41"/>
  <c r="V42"/>
  <c r="C43" i="1"/>
  <c r="C43" i="8" s="1"/>
  <c r="B43" i="1"/>
  <c r="B43" i="8" s="1"/>
  <c r="V44"/>
  <c r="V45"/>
  <c r="V46"/>
  <c r="V47"/>
  <c r="V48"/>
  <c r="V49"/>
  <c r="V50"/>
  <c r="V51"/>
  <c r="V52"/>
  <c r="V53"/>
  <c r="V54"/>
  <c r="V55"/>
  <c r="V56"/>
  <c r="C57" i="1"/>
  <c r="C57" i="8" s="1"/>
  <c r="C362" i="4"/>
  <c r="B57" i="1" s="1"/>
  <c r="B57" i="8" s="1"/>
  <c r="V58"/>
  <c r="V59"/>
  <c r="C60" i="1"/>
  <c r="C60" i="8" s="1"/>
  <c r="Z60" s="1"/>
  <c r="B60" i="1"/>
  <c r="B60" i="8"/>
  <c r="V61"/>
  <c r="V62"/>
  <c r="V63"/>
  <c r="V64"/>
  <c r="V65"/>
  <c r="V66"/>
  <c r="V67"/>
  <c r="C68" i="1"/>
  <c r="C68" i="8" s="1"/>
  <c r="B68" i="1"/>
  <c r="B68" i="8" s="1"/>
  <c r="V69"/>
  <c r="V70"/>
  <c r="C71" i="1"/>
  <c r="C71" i="8" s="1"/>
  <c r="D71" s="1"/>
  <c r="B71" i="1"/>
  <c r="B71" i="8"/>
  <c r="V71"/>
  <c r="V72"/>
  <c r="V73"/>
  <c r="V74"/>
  <c r="V75"/>
  <c r="V76"/>
  <c r="C77" i="1"/>
  <c r="C77" i="8"/>
  <c r="B77" i="1"/>
  <c r="B77" i="8" s="1"/>
  <c r="H77" s="1"/>
  <c r="V78"/>
  <c r="V79"/>
  <c r="V80"/>
  <c r="V81"/>
  <c r="V82"/>
  <c r="V84"/>
  <c r="C85" i="1"/>
  <c r="C85" i="8" s="1"/>
  <c r="C102" i="4"/>
  <c r="B85" i="1" s="1"/>
  <c r="B85" i="8" s="1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C112" i="1"/>
  <c r="C112" i="8" s="1"/>
  <c r="Z112" s="1"/>
  <c r="C336" i="4"/>
  <c r="B112" i="1" s="1"/>
  <c r="B112" i="8"/>
  <c r="V113"/>
  <c r="V114"/>
  <c r="V115"/>
  <c r="V116"/>
  <c r="V117"/>
  <c r="V118"/>
  <c r="V119"/>
  <c r="V120"/>
  <c r="V121"/>
  <c r="V122"/>
  <c r="V123"/>
  <c r="C124" i="1"/>
  <c r="C124" i="8"/>
  <c r="C384" i="4"/>
  <c r="B124" i="1" s="1"/>
  <c r="B124" i="8" s="1"/>
  <c r="V125"/>
  <c r="V126"/>
  <c r="V127"/>
  <c r="C128" i="1"/>
  <c r="C128" i="8" s="1"/>
  <c r="B128" i="1"/>
  <c r="B128" i="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C185" i="1"/>
  <c r="C185" i="8" s="1"/>
  <c r="C98" i="4"/>
  <c r="B185" i="1" s="1"/>
  <c r="B185" i="8" s="1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C265" i="1"/>
  <c r="C265" i="8" s="1"/>
  <c r="B265" i="1"/>
  <c r="B265" i="8" s="1"/>
  <c r="V266"/>
  <c r="V267"/>
  <c r="V268"/>
  <c r="V269"/>
  <c r="V270"/>
  <c r="V271"/>
  <c r="V272"/>
  <c r="V273"/>
  <c r="V274"/>
  <c r="V275"/>
  <c r="V276"/>
  <c r="V277"/>
  <c r="C278" i="1"/>
  <c r="C278" i="8" s="1"/>
  <c r="B278" i="1"/>
  <c r="B278" i="8"/>
  <c r="V279"/>
  <c r="V280"/>
  <c r="V281"/>
  <c r="V282"/>
  <c r="V283"/>
  <c r="V284"/>
  <c r="V285"/>
  <c r="V286"/>
  <c r="V287"/>
  <c r="V288"/>
  <c r="V289"/>
  <c r="V290"/>
  <c r="U3"/>
  <c r="U8"/>
  <c r="U10"/>
  <c r="U11"/>
  <c r="U12"/>
  <c r="U14"/>
  <c r="U15"/>
  <c r="U17"/>
  <c r="U18"/>
  <c r="U21"/>
  <c r="U23"/>
  <c r="U25"/>
  <c r="U26"/>
  <c r="U27"/>
  <c r="U28"/>
  <c r="U30"/>
  <c r="U31"/>
  <c r="U33"/>
  <c r="U34"/>
  <c r="C35" i="1"/>
  <c r="C35" i="8" s="1"/>
  <c r="U35" s="1"/>
  <c r="B35" i="1"/>
  <c r="B35" i="8" s="1"/>
  <c r="U36"/>
  <c r="U37"/>
  <c r="C38" i="1"/>
  <c r="C38" i="8" s="1"/>
  <c r="P38" s="1"/>
  <c r="B38" i="1"/>
  <c r="B38" i="8" s="1"/>
  <c r="U39"/>
  <c r="U41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3"/>
  <c r="U94"/>
  <c r="U95"/>
  <c r="U96"/>
  <c r="U97"/>
  <c r="U98"/>
  <c r="U99"/>
  <c r="U100"/>
  <c r="U101"/>
  <c r="C102" i="1"/>
  <c r="C102" i="8" s="1"/>
  <c r="B102" i="1"/>
  <c r="B102" i="8" s="1"/>
  <c r="U103"/>
  <c r="U104"/>
  <c r="U105"/>
  <c r="U106"/>
  <c r="U107"/>
  <c r="U108"/>
  <c r="U109"/>
  <c r="U110"/>
  <c r="U111"/>
  <c r="U112"/>
  <c r="U113"/>
  <c r="U114"/>
  <c r="U115"/>
  <c r="U116"/>
  <c r="U117"/>
  <c r="U118"/>
  <c r="U119"/>
  <c r="U120"/>
  <c r="C121" i="1"/>
  <c r="C121" i="8" s="1"/>
  <c r="N121" s="1"/>
  <c r="B121" i="1"/>
  <c r="B121" i="8"/>
  <c r="U122"/>
  <c r="U123"/>
  <c r="U124"/>
  <c r="U125"/>
  <c r="U126"/>
  <c r="U127"/>
  <c r="U128"/>
  <c r="U129"/>
  <c r="C130" i="1"/>
  <c r="C130" i="8" s="1"/>
  <c r="B130" i="1"/>
  <c r="B130" i="8" s="1"/>
  <c r="U131"/>
  <c r="U132"/>
  <c r="U133"/>
  <c r="U134"/>
  <c r="C135" i="1"/>
  <c r="C135" i="8" s="1"/>
  <c r="C370" i="4"/>
  <c r="B135" i="1" s="1"/>
  <c r="B135" i="8" s="1"/>
  <c r="Z135" s="1"/>
  <c r="U136"/>
  <c r="U137"/>
  <c r="U138"/>
  <c r="U139"/>
  <c r="U140"/>
  <c r="U141"/>
  <c r="U142"/>
  <c r="U143"/>
  <c r="U144"/>
  <c r="U145"/>
  <c r="U146"/>
  <c r="U147"/>
  <c r="U148"/>
  <c r="U149"/>
  <c r="U150"/>
  <c r="U151"/>
  <c r="U152"/>
  <c r="U153"/>
  <c r="U154"/>
  <c r="U155"/>
  <c r="U156"/>
  <c r="U157"/>
  <c r="U158"/>
  <c r="U159"/>
  <c r="U160"/>
  <c r="U161"/>
  <c r="U162"/>
  <c r="U163"/>
  <c r="U164"/>
  <c r="U165"/>
  <c r="U166"/>
  <c r="U167"/>
  <c r="U168"/>
  <c r="U169"/>
  <c r="U170"/>
  <c r="U171"/>
  <c r="U172"/>
  <c r="U173"/>
  <c r="U174"/>
  <c r="C175" i="1"/>
  <c r="C175" i="8" s="1"/>
  <c r="Z175" s="1"/>
  <c r="B175" i="1"/>
  <c r="B175" i="8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C226" i="1"/>
  <c r="C226" i="8" s="1"/>
  <c r="B226" i="1"/>
  <c r="B226" i="8"/>
  <c r="U227"/>
  <c r="U228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3"/>
  <c r="U264"/>
  <c r="U265"/>
  <c r="U266"/>
  <c r="U267"/>
  <c r="U268"/>
  <c r="U269"/>
  <c r="U270"/>
  <c r="U271"/>
  <c r="U272"/>
  <c r="U273"/>
  <c r="U274"/>
  <c r="U275"/>
  <c r="U276"/>
  <c r="U277"/>
  <c r="U278"/>
  <c r="U279"/>
  <c r="U280"/>
  <c r="U281"/>
  <c r="U282"/>
  <c r="U283"/>
  <c r="U284"/>
  <c r="U285"/>
  <c r="C286" i="1"/>
  <c r="C286" i="8" s="1"/>
  <c r="C368" i="4"/>
  <c r="B286" i="1" s="1"/>
  <c r="B286" i="8" s="1"/>
  <c r="U287"/>
  <c r="U288"/>
  <c r="U289"/>
  <c r="U290"/>
  <c r="T3"/>
  <c r="T5"/>
  <c r="T9"/>
  <c r="T12"/>
  <c r="T14"/>
  <c r="T15"/>
  <c r="T16"/>
  <c r="T17"/>
  <c r="T18"/>
  <c r="T19"/>
  <c r="T20"/>
  <c r="T21"/>
  <c r="T22"/>
  <c r="T23"/>
  <c r="T24"/>
  <c r="T25"/>
  <c r="T27"/>
  <c r="T28"/>
  <c r="T30"/>
  <c r="T32"/>
  <c r="T33"/>
  <c r="T34"/>
  <c r="T35"/>
  <c r="T36"/>
  <c r="T37"/>
  <c r="T38"/>
  <c r="T39"/>
  <c r="T41"/>
  <c r="T42"/>
  <c r="T43"/>
  <c r="T44"/>
  <c r="T45"/>
  <c r="C46" i="1"/>
  <c r="C46" i="8"/>
  <c r="C766" i="4"/>
  <c r="B46" i="1" s="1"/>
  <c r="B46" i="8" s="1"/>
  <c r="C48" i="1"/>
  <c r="C48" i="8" s="1"/>
  <c r="T48" s="1"/>
  <c r="C35" i="4"/>
  <c r="B48" i="1" s="1"/>
  <c r="B48" i="8" s="1"/>
  <c r="T49"/>
  <c r="C50" i="1"/>
  <c r="C50" i="8" s="1"/>
  <c r="C127" i="4"/>
  <c r="B50" i="1" s="1"/>
  <c r="B50" i="8" s="1"/>
  <c r="T52"/>
  <c r="T53"/>
  <c r="T54"/>
  <c r="T55"/>
  <c r="T56"/>
  <c r="T58"/>
  <c r="T59"/>
  <c r="T60"/>
  <c r="T62"/>
  <c r="T63"/>
  <c r="T64"/>
  <c r="C65" i="1"/>
  <c r="C65" i="8"/>
  <c r="C211" i="4"/>
  <c r="B65" i="1" s="1"/>
  <c r="B65" i="8" s="1"/>
  <c r="T66"/>
  <c r="T67"/>
  <c r="T68"/>
  <c r="C69" i="1"/>
  <c r="C69" i="8" s="1"/>
  <c r="B69" i="1"/>
  <c r="B69" i="8" s="1"/>
  <c r="T70"/>
  <c r="T71"/>
  <c r="T72"/>
  <c r="T73"/>
  <c r="T74"/>
  <c r="T75"/>
  <c r="T76"/>
  <c r="T77"/>
  <c r="T78"/>
  <c r="T80"/>
  <c r="T81"/>
  <c r="T82"/>
  <c r="T83"/>
  <c r="C84" i="1"/>
  <c r="C84" i="8" s="1"/>
  <c r="Z84" s="1"/>
  <c r="B84" i="1"/>
  <c r="B84" i="8" s="1"/>
  <c r="T85"/>
  <c r="T86"/>
  <c r="T87"/>
  <c r="T88"/>
  <c r="T90"/>
  <c r="T91"/>
  <c r="T92"/>
  <c r="T93"/>
  <c r="T94"/>
  <c r="C95" i="1"/>
  <c r="C95" i="8" s="1"/>
  <c r="M95" s="1"/>
  <c r="C596" i="4"/>
  <c r="B95" i="1" s="1"/>
  <c r="B95" i="8" s="1"/>
  <c r="T96"/>
  <c r="T97"/>
  <c r="T98"/>
  <c r="T99"/>
  <c r="T100"/>
  <c r="T101"/>
  <c r="T102"/>
  <c r="T103"/>
  <c r="T104"/>
  <c r="T105"/>
  <c r="T106"/>
  <c r="T107"/>
  <c r="T108"/>
  <c r="T109"/>
  <c r="C110" i="1"/>
  <c r="C110" i="8" s="1"/>
  <c r="B110" i="1"/>
  <c r="B110" i="8" s="1"/>
  <c r="T111"/>
  <c r="T112"/>
  <c r="T113"/>
  <c r="C114" i="1"/>
  <c r="C114" i="8" s="1"/>
  <c r="C417" i="4"/>
  <c r="B114" i="1"/>
  <c r="B114" i="8" s="1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C141" i="1"/>
  <c r="C141" i="8" s="1"/>
  <c r="B141" i="1"/>
  <c r="B141" i="8" s="1"/>
  <c r="T142"/>
  <c r="T143"/>
  <c r="T144"/>
  <c r="T145"/>
  <c r="T146"/>
  <c r="T147"/>
  <c r="T148"/>
  <c r="T149"/>
  <c r="T150"/>
  <c r="T151"/>
  <c r="T152"/>
  <c r="T153"/>
  <c r="T154"/>
  <c r="T155"/>
  <c r="T156"/>
  <c r="T157"/>
  <c r="T158"/>
  <c r="T159"/>
  <c r="T160"/>
  <c r="T161"/>
  <c r="T162"/>
  <c r="T163"/>
  <c r="T164"/>
  <c r="T165"/>
  <c r="T166"/>
  <c r="T167"/>
  <c r="T168"/>
  <c r="T169"/>
  <c r="T170"/>
  <c r="T171"/>
  <c r="T172"/>
  <c r="T173"/>
  <c r="T174"/>
  <c r="T175"/>
  <c r="T176"/>
  <c r="T177"/>
  <c r="C178" i="1"/>
  <c r="C178" i="8"/>
  <c r="C197" i="4"/>
  <c r="B178" i="1" s="1"/>
  <c r="B178" i="8" s="1"/>
  <c r="C179" i="1"/>
  <c r="C179" i="8" s="1"/>
  <c r="T179" s="1"/>
  <c r="C89" i="4"/>
  <c r="B179" i="1"/>
  <c r="B179" i="8" s="1"/>
  <c r="T180"/>
  <c r="T181"/>
  <c r="T182"/>
  <c r="T183"/>
  <c r="T184"/>
  <c r="T185"/>
  <c r="T186"/>
  <c r="T187"/>
  <c r="T188"/>
  <c r="T189"/>
  <c r="C190" i="1"/>
  <c r="C190" i="8" s="1"/>
  <c r="C519" i="4"/>
  <c r="B190" i="1"/>
  <c r="B190" i="8" s="1"/>
  <c r="T191"/>
  <c r="T192"/>
  <c r="T193"/>
  <c r="T194"/>
  <c r="T195"/>
  <c r="T196"/>
  <c r="T197"/>
  <c r="T198"/>
  <c r="T199"/>
  <c r="T200"/>
  <c r="T201"/>
  <c r="T202"/>
  <c r="T203"/>
  <c r="T204"/>
  <c r="T205"/>
  <c r="T206"/>
  <c r="T207"/>
  <c r="T208"/>
  <c r="T209"/>
  <c r="T210"/>
  <c r="T211"/>
  <c r="T212"/>
  <c r="T213"/>
  <c r="T214"/>
  <c r="T215"/>
  <c r="T216"/>
  <c r="T217"/>
  <c r="T218"/>
  <c r="T219"/>
  <c r="T220"/>
  <c r="T221"/>
  <c r="T222"/>
  <c r="T223"/>
  <c r="T224"/>
  <c r="T225"/>
  <c r="T226"/>
  <c r="T227"/>
  <c r="T228"/>
  <c r="T229"/>
  <c r="T230"/>
  <c r="C231" i="1"/>
  <c r="C231" i="8" s="1"/>
  <c r="Z231" s="1"/>
  <c r="C241" i="4"/>
  <c r="B231" i="1" s="1"/>
  <c r="B231" i="8" s="1"/>
  <c r="T232"/>
  <c r="T233"/>
  <c r="C234" i="1"/>
  <c r="C234" i="8"/>
  <c r="C252" i="4"/>
  <c r="B234" i="1" s="1"/>
  <c r="B234" i="8" s="1"/>
  <c r="T235"/>
  <c r="T236"/>
  <c r="T237"/>
  <c r="T238"/>
  <c r="T239"/>
  <c r="T240"/>
  <c r="T241"/>
  <c r="T242"/>
  <c r="T243"/>
  <c r="T244"/>
  <c r="T245"/>
  <c r="T246"/>
  <c r="T247"/>
  <c r="T248"/>
  <c r="T249"/>
  <c r="T250"/>
  <c r="T251"/>
  <c r="T252"/>
  <c r="T253"/>
  <c r="T254"/>
  <c r="T255"/>
  <c r="T256"/>
  <c r="T257"/>
  <c r="T258"/>
  <c r="T259"/>
  <c r="T260"/>
  <c r="T261"/>
  <c r="T262"/>
  <c r="T263"/>
  <c r="T264"/>
  <c r="T265"/>
  <c r="T266"/>
  <c r="T267"/>
  <c r="T268"/>
  <c r="T269"/>
  <c r="C270" i="1"/>
  <c r="C270" i="8" s="1"/>
  <c r="T270" s="1"/>
  <c r="B270" i="1"/>
  <c r="B270" i="8" s="1"/>
  <c r="T271"/>
  <c r="T272"/>
  <c r="T273"/>
  <c r="T274"/>
  <c r="T275"/>
  <c r="C276" i="1"/>
  <c r="C276" i="8" s="1"/>
  <c r="Z276" s="1"/>
  <c r="C570" i="4"/>
  <c r="B276" i="1" s="1"/>
  <c r="B276" i="8" s="1"/>
  <c r="T277"/>
  <c r="T278"/>
  <c r="T279"/>
  <c r="T280"/>
  <c r="T281"/>
  <c r="T282"/>
  <c r="T283"/>
  <c r="T284"/>
  <c r="C285" i="1"/>
  <c r="C285" i="8"/>
  <c r="C522" i="4"/>
  <c r="B285" i="1" s="1"/>
  <c r="B285" i="8" s="1"/>
  <c r="T286"/>
  <c r="T287"/>
  <c r="T288"/>
  <c r="T289"/>
  <c r="T290"/>
  <c r="S8"/>
  <c r="S9"/>
  <c r="S13"/>
  <c r="S16"/>
  <c r="S19"/>
  <c r="S21"/>
  <c r="S22"/>
  <c r="S23"/>
  <c r="S26"/>
  <c r="S28"/>
  <c r="S29"/>
  <c r="S30"/>
  <c r="S31"/>
  <c r="S32"/>
  <c r="S33"/>
  <c r="S36"/>
  <c r="S37"/>
  <c r="S38"/>
  <c r="S39"/>
  <c r="S40"/>
  <c r="S42"/>
  <c r="S43"/>
  <c r="S44"/>
  <c r="S45"/>
  <c r="S46"/>
  <c r="S47"/>
  <c r="S48"/>
  <c r="C49" i="1"/>
  <c r="C49" i="8" s="1"/>
  <c r="B49" i="1"/>
  <c r="B49" i="8" s="1"/>
  <c r="S50"/>
  <c r="S51"/>
  <c r="S52"/>
  <c r="S53"/>
  <c r="S55"/>
  <c r="S56"/>
  <c r="S57"/>
  <c r="S58"/>
  <c r="S59"/>
  <c r="S61"/>
  <c r="S62"/>
  <c r="C63" i="1"/>
  <c r="C63" i="8" s="1"/>
  <c r="B63" i="1"/>
  <c r="B63" i="8" s="1"/>
  <c r="Z63" s="1"/>
  <c r="S64"/>
  <c r="S65"/>
  <c r="S67"/>
  <c r="S68"/>
  <c r="S69"/>
  <c r="C70" i="1"/>
  <c r="C70" i="8"/>
  <c r="C415" i="4"/>
  <c r="B70" i="1" s="1"/>
  <c r="B70" i="8" s="1"/>
  <c r="S71"/>
  <c r="S72"/>
  <c r="S73"/>
  <c r="S74"/>
  <c r="S75"/>
  <c r="S76"/>
  <c r="S77"/>
  <c r="S78"/>
  <c r="S79"/>
  <c r="S80"/>
  <c r="S81"/>
  <c r="S82"/>
  <c r="S83"/>
  <c r="S84"/>
  <c r="S86"/>
  <c r="S87"/>
  <c r="S88"/>
  <c r="S89"/>
  <c r="S90"/>
  <c r="S91"/>
  <c r="S92"/>
  <c r="S93"/>
  <c r="S94"/>
  <c r="S95"/>
  <c r="S96"/>
  <c r="S97"/>
  <c r="S98"/>
  <c r="C99" i="1"/>
  <c r="C99" i="8" s="1"/>
  <c r="C87" i="4"/>
  <c r="B99" i="1"/>
  <c r="B99" i="8" s="1"/>
  <c r="S100"/>
  <c r="S101"/>
  <c r="S102"/>
  <c r="S103"/>
  <c r="S104"/>
  <c r="S105"/>
  <c r="S106"/>
  <c r="C107" i="1"/>
  <c r="C107" i="8" s="1"/>
  <c r="B107" i="1"/>
  <c r="B107" i="8" s="1"/>
  <c r="S108"/>
  <c r="S109"/>
  <c r="S110"/>
  <c r="S111"/>
  <c r="S112"/>
  <c r="S113"/>
  <c r="S114"/>
  <c r="S115"/>
  <c r="S116"/>
  <c r="S117"/>
  <c r="S118"/>
  <c r="C119" i="1"/>
  <c r="C119" i="8" s="1"/>
  <c r="C543" i="4"/>
  <c r="B119" i="1" s="1"/>
  <c r="B119" i="8" s="1"/>
  <c r="Z119" s="1"/>
  <c r="S120"/>
  <c r="S121"/>
  <c r="S122"/>
  <c r="C123" i="1"/>
  <c r="C123" i="8" s="1"/>
  <c r="C545" i="4"/>
  <c r="B123" i="1" s="1"/>
  <c r="B123" i="8" s="1"/>
  <c r="S124"/>
  <c r="S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154"/>
  <c r="S155"/>
  <c r="S156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C177" i="1"/>
  <c r="C177" i="8" s="1"/>
  <c r="S177" s="1"/>
  <c r="B177" i="1"/>
  <c r="B177" i="8" s="1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5"/>
  <c r="S206"/>
  <c r="S207"/>
  <c r="S208"/>
  <c r="S209"/>
  <c r="S210"/>
  <c r="S211"/>
  <c r="S212"/>
  <c r="S213"/>
  <c r="S214"/>
  <c r="S215"/>
  <c r="S216"/>
  <c r="S217"/>
  <c r="S218"/>
  <c r="S219"/>
  <c r="C220" i="1"/>
  <c r="C220" i="8" s="1"/>
  <c r="Z220" s="1"/>
  <c r="B220" i="1"/>
  <c r="B220" i="8"/>
  <c r="S221"/>
  <c r="S222"/>
  <c r="S223"/>
  <c r="S224"/>
  <c r="C225" i="1"/>
  <c r="C225" i="8" s="1"/>
  <c r="C249" i="4"/>
  <c r="B225" i="1" s="1"/>
  <c r="B225" i="8"/>
  <c r="S226"/>
  <c r="S227"/>
  <c r="S228"/>
  <c r="S229"/>
  <c r="S230"/>
  <c r="S231"/>
  <c r="S232"/>
  <c r="S233"/>
  <c r="S234"/>
  <c r="S235"/>
  <c r="S236"/>
  <c r="S237"/>
  <c r="S238"/>
  <c r="S239"/>
  <c r="S240"/>
  <c r="S241"/>
  <c r="S242"/>
  <c r="S243"/>
  <c r="S244"/>
  <c r="S245"/>
  <c r="S246"/>
  <c r="S247"/>
  <c r="S248"/>
  <c r="S249"/>
  <c r="S250"/>
  <c r="S251"/>
  <c r="C252" i="1"/>
  <c r="C252" i="8" s="1"/>
  <c r="C349" i="4"/>
  <c r="B252" i="1" s="1"/>
  <c r="B252" i="8" s="1"/>
  <c r="S252"/>
  <c r="S253"/>
  <c r="S254"/>
  <c r="S255"/>
  <c r="S256"/>
  <c r="S257"/>
  <c r="S258"/>
  <c r="S259"/>
  <c r="S260"/>
  <c r="C261" i="1"/>
  <c r="C261" i="8" s="1"/>
  <c r="C113" i="4"/>
  <c r="B261" i="1" s="1"/>
  <c r="B261" i="8" s="1"/>
  <c r="S262"/>
  <c r="S263"/>
  <c r="S264"/>
  <c r="S265"/>
  <c r="S266"/>
  <c r="S267"/>
  <c r="S268"/>
  <c r="S269"/>
  <c r="S270"/>
  <c r="S271"/>
  <c r="S272"/>
  <c r="S273"/>
  <c r="S274"/>
  <c r="S275"/>
  <c r="S276"/>
  <c r="S277"/>
  <c r="S278"/>
  <c r="S279"/>
  <c r="S280"/>
  <c r="S281"/>
  <c r="S282"/>
  <c r="S283"/>
  <c r="S284"/>
  <c r="S285"/>
  <c r="S286"/>
  <c r="S287"/>
  <c r="S288"/>
  <c r="S289"/>
  <c r="C290" i="1"/>
  <c r="C290" i="8" s="1"/>
  <c r="C372" i="4"/>
  <c r="B290" i="1" s="1"/>
  <c r="B290" i="8" s="1"/>
  <c r="R3"/>
  <c r="R6"/>
  <c r="R7"/>
  <c r="R9"/>
  <c r="R11"/>
  <c r="R13"/>
  <c r="R14"/>
  <c r="R15"/>
  <c r="R16"/>
  <c r="R17"/>
  <c r="R18"/>
  <c r="R20"/>
  <c r="R22"/>
  <c r="R25"/>
  <c r="R26"/>
  <c r="R27"/>
  <c r="R30"/>
  <c r="R32"/>
  <c r="R33"/>
  <c r="R34"/>
  <c r="R35"/>
  <c r="R36"/>
  <c r="R39"/>
  <c r="R40"/>
  <c r="R41"/>
  <c r="R42"/>
  <c r="R43"/>
  <c r="R44"/>
  <c r="R47"/>
  <c r="R48"/>
  <c r="R49"/>
  <c r="R50"/>
  <c r="R51"/>
  <c r="C52" i="1"/>
  <c r="C52" i="8" s="1"/>
  <c r="B52" i="1"/>
  <c r="B52" i="8"/>
  <c r="R53"/>
  <c r="R54"/>
  <c r="R55"/>
  <c r="R57"/>
  <c r="R58"/>
  <c r="R59"/>
  <c r="R60"/>
  <c r="R61"/>
  <c r="R62"/>
  <c r="R63"/>
  <c r="R64"/>
  <c r="R65"/>
  <c r="R66"/>
  <c r="R67"/>
  <c r="R68"/>
  <c r="R69"/>
  <c r="R70"/>
  <c r="R71"/>
  <c r="R72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C98" i="1"/>
  <c r="C98" i="8" s="1"/>
  <c r="C103" i="4"/>
  <c r="B98" i="1" s="1"/>
  <c r="B98" i="8" s="1"/>
  <c r="R100"/>
  <c r="R101"/>
  <c r="R102"/>
  <c r="R103"/>
  <c r="R104"/>
  <c r="R105"/>
  <c r="R108"/>
  <c r="C109" i="1"/>
  <c r="C109" i="8" s="1"/>
  <c r="C22" i="4"/>
  <c r="B109" i="1" s="1"/>
  <c r="B109" i="8" s="1"/>
  <c r="R110"/>
  <c r="R111"/>
  <c r="R112"/>
  <c r="R113"/>
  <c r="R114"/>
  <c r="R115"/>
  <c r="R116"/>
  <c r="R117"/>
  <c r="R118"/>
  <c r="R120"/>
  <c r="R121"/>
  <c r="R122"/>
  <c r="R123"/>
  <c r="R124"/>
  <c r="R125"/>
  <c r="R126"/>
  <c r="R127"/>
  <c r="R128"/>
  <c r="R129"/>
  <c r="R130"/>
  <c r="R131"/>
  <c r="R132"/>
  <c r="R133"/>
  <c r="C134" i="1"/>
  <c r="C134" i="8" s="1"/>
  <c r="B134" i="1"/>
  <c r="B134" i="8" s="1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C161" i="1"/>
  <c r="C161" i="8"/>
  <c r="B161" i="1"/>
  <c r="B161" i="8" s="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C206" i="1"/>
  <c r="C206" i="8" s="1"/>
  <c r="C692" i="4"/>
  <c r="B206" i="1" s="1"/>
  <c r="B206" i="8" s="1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C232" i="1"/>
  <c r="C232" i="8"/>
  <c r="C600" i="4"/>
  <c r="B232" i="1" s="1"/>
  <c r="B232" i="8" s="1"/>
  <c r="R232" s="1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C253" i="1"/>
  <c r="C253" i="8"/>
  <c r="B253" i="1"/>
  <c r="B253" i="8" s="1"/>
  <c r="Z253" s="1"/>
  <c r="R254"/>
  <c r="R255"/>
  <c r="R256"/>
  <c r="R257"/>
  <c r="R258"/>
  <c r="R259"/>
  <c r="R260"/>
  <c r="R261"/>
  <c r="R262"/>
  <c r="R263"/>
  <c r="R264"/>
  <c r="R265"/>
  <c r="R266"/>
  <c r="C267" i="1"/>
  <c r="C267" i="8" s="1"/>
  <c r="C97" i="4"/>
  <c r="B267" i="1" s="1"/>
  <c r="B267" i="8" s="1"/>
  <c r="R268"/>
  <c r="R269"/>
  <c r="R270"/>
  <c r="R271"/>
  <c r="R272"/>
  <c r="R273"/>
  <c r="R274"/>
  <c r="C275" i="1"/>
  <c r="C275" i="8" s="1"/>
  <c r="C770" i="4"/>
  <c r="B275" i="1"/>
  <c r="B275" i="8" s="1"/>
  <c r="Z275" s="1"/>
  <c r="R276"/>
  <c r="R277"/>
  <c r="R278"/>
  <c r="R279"/>
  <c r="R280"/>
  <c r="R281"/>
  <c r="R282"/>
  <c r="R283"/>
  <c r="R284"/>
  <c r="R285"/>
  <c r="R286"/>
  <c r="C287" i="1"/>
  <c r="C287" i="8" s="1"/>
  <c r="B287" i="1"/>
  <c r="B287" i="8"/>
  <c r="R288"/>
  <c r="R289"/>
  <c r="R290"/>
  <c r="Q3"/>
  <c r="Q12"/>
  <c r="Q15"/>
  <c r="Q16"/>
  <c r="Q18"/>
  <c r="Q19"/>
  <c r="Q20"/>
  <c r="Q22"/>
  <c r="Q23"/>
  <c r="Q24"/>
  <c r="Q25"/>
  <c r="Q26"/>
  <c r="Q29"/>
  <c r="C30" i="1"/>
  <c r="C30" i="8"/>
  <c r="P30" s="1"/>
  <c r="B30" i="1"/>
  <c r="B30" i="8" s="1"/>
  <c r="Q32"/>
  <c r="Q34"/>
  <c r="Q35"/>
  <c r="Q38"/>
  <c r="Q40"/>
  <c r="Q41"/>
  <c r="Q42"/>
  <c r="Q44"/>
  <c r="Q45"/>
  <c r="Q46"/>
  <c r="Q47"/>
  <c r="Q48"/>
  <c r="Q51"/>
  <c r="Q52"/>
  <c r="Q53"/>
  <c r="Q54"/>
  <c r="Q55"/>
  <c r="Q56"/>
  <c r="Q57"/>
  <c r="Q58"/>
  <c r="Q59"/>
  <c r="Q60"/>
  <c r="Q61"/>
  <c r="Q62"/>
  <c r="Q63"/>
  <c r="Q64"/>
  <c r="Q66"/>
  <c r="Q67"/>
  <c r="Q68"/>
  <c r="Q69"/>
  <c r="Q70"/>
  <c r="Q71"/>
  <c r="C72" i="1"/>
  <c r="C72" i="8" s="1"/>
  <c r="Z72" s="1"/>
  <c r="B72" i="1"/>
  <c r="B72" i="8" s="1"/>
  <c r="Q73"/>
  <c r="Q74"/>
  <c r="Q75"/>
  <c r="C76" i="1"/>
  <c r="C76" i="8"/>
  <c r="C193" i="4"/>
  <c r="B76" i="1" s="1"/>
  <c r="B76" i="8" s="1"/>
  <c r="Q77"/>
  <c r="Q78"/>
  <c r="Q79"/>
  <c r="Q80"/>
  <c r="Q81"/>
  <c r="Q83"/>
  <c r="Q84"/>
  <c r="Q85"/>
  <c r="Q86"/>
  <c r="Q87"/>
  <c r="Q88"/>
  <c r="Q89"/>
  <c r="Q90"/>
  <c r="C91" i="1"/>
  <c r="C91" i="8"/>
  <c r="C115" i="4"/>
  <c r="B91" i="1" s="1"/>
  <c r="B91" i="8" s="1"/>
  <c r="M91" s="1"/>
  <c r="Q92"/>
  <c r="Q93"/>
  <c r="C94" i="1"/>
  <c r="C94" i="8" s="1"/>
  <c r="L94" s="1"/>
  <c r="B94" i="1"/>
  <c r="B94" i="8"/>
  <c r="Q95"/>
  <c r="Q96"/>
  <c r="Q97"/>
  <c r="Q98"/>
  <c r="Q99"/>
  <c r="Q100"/>
  <c r="Q101"/>
  <c r="Q102"/>
  <c r="Q103"/>
  <c r="Q104"/>
  <c r="Q105"/>
  <c r="Q106"/>
  <c r="Q107"/>
  <c r="Q108"/>
  <c r="Q109"/>
  <c r="Q110"/>
  <c r="C111" i="1"/>
  <c r="C111" i="8" s="1"/>
  <c r="Z111" s="1"/>
  <c r="B111" i="1"/>
  <c r="B111" i="8" s="1"/>
  <c r="Q112"/>
  <c r="Q113"/>
  <c r="Q114"/>
  <c r="Q115"/>
  <c r="Q116"/>
  <c r="Q117"/>
  <c r="Q118"/>
  <c r="Q119"/>
  <c r="Q120"/>
  <c r="Q121"/>
  <c r="C122" i="1"/>
  <c r="C122" i="8" s="1"/>
  <c r="B122" i="1"/>
  <c r="B122" i="8"/>
  <c r="Q123"/>
  <c r="Q124"/>
  <c r="Q125"/>
  <c r="Q126"/>
  <c r="C127" i="1"/>
  <c r="C127" i="8" s="1"/>
  <c r="Z127" s="1"/>
  <c r="C90" i="4"/>
  <c r="B127" i="1" s="1"/>
  <c r="B127" i="8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C153" i="1"/>
  <c r="C153" i="8"/>
  <c r="B153" i="1"/>
  <c r="B153" i="8" s="1"/>
  <c r="Z153" s="1"/>
  <c r="Q154"/>
  <c r="C155" i="1"/>
  <c r="C155" i="8" s="1"/>
  <c r="C247" i="4"/>
  <c r="B155" i="1" s="1"/>
  <c r="B155" i="8" s="1"/>
  <c r="Z155" s="1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C184" i="1"/>
  <c r="C184" i="8"/>
  <c r="B184" i="1"/>
  <c r="B184" i="8" s="1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C203" i="1"/>
  <c r="C203" i="8" s="1"/>
  <c r="B203" i="1"/>
  <c r="B203" i="8" s="1"/>
  <c r="Z203" s="1"/>
  <c r="Q204"/>
  <c r="Q205"/>
  <c r="Q206"/>
  <c r="C207" i="1"/>
  <c r="C207" i="8" s="1"/>
  <c r="C83" i="4"/>
  <c r="B207" i="1" s="1"/>
  <c r="B207" i="8" s="1"/>
  <c r="C208" i="1"/>
  <c r="C208" i="8" s="1"/>
  <c r="B208" i="1"/>
  <c r="B208" i="8" s="1"/>
  <c r="Z208" s="1"/>
  <c r="Q209"/>
  <c r="Q210"/>
  <c r="Q211"/>
  <c r="Q212"/>
  <c r="Q213"/>
  <c r="Q214"/>
  <c r="Q215"/>
  <c r="Q216"/>
  <c r="C217" i="1"/>
  <c r="C217" i="8" s="1"/>
  <c r="B217" i="1"/>
  <c r="B217" i="8"/>
  <c r="Q218"/>
  <c r="C219" i="1"/>
  <c r="C219" i="8" s="1"/>
  <c r="Z219" s="1"/>
  <c r="B219" i="1"/>
  <c r="B219" i="8" s="1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C243" i="1"/>
  <c r="C243" i="8"/>
  <c r="Z243" s="1"/>
  <c r="B243" i="1"/>
  <c r="B243" i="8" s="1"/>
  <c r="Q244"/>
  <c r="Q245"/>
  <c r="Q246"/>
  <c r="Q247"/>
  <c r="Q248"/>
  <c r="Q249"/>
  <c r="Q250"/>
  <c r="Q251"/>
  <c r="Q252"/>
  <c r="Q253"/>
  <c r="Q254"/>
  <c r="Q255"/>
  <c r="Q256"/>
  <c r="Q257"/>
  <c r="Q258"/>
  <c r="Q259"/>
  <c r="Q260"/>
  <c r="Q261"/>
  <c r="Q262"/>
  <c r="Q263"/>
  <c r="Q264"/>
  <c r="Q265"/>
  <c r="C266" i="1"/>
  <c r="C266" i="8" s="1"/>
  <c r="C1157" i="4"/>
  <c r="B266" i="1" s="1"/>
  <c r="B266" i="8" s="1"/>
  <c r="Q267"/>
  <c r="Q268"/>
  <c r="Q269"/>
  <c r="Q270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P4"/>
  <c r="P6"/>
  <c r="P7"/>
  <c r="P8"/>
  <c r="P10"/>
  <c r="P11"/>
  <c r="P12"/>
  <c r="P13"/>
  <c r="P14"/>
  <c r="P15"/>
  <c r="P20"/>
  <c r="P22"/>
  <c r="P23"/>
  <c r="P24"/>
  <c r="P25"/>
  <c r="P26"/>
  <c r="P27"/>
  <c r="P31"/>
  <c r="P32"/>
  <c r="P34"/>
  <c r="P35"/>
  <c r="P36"/>
  <c r="P37"/>
  <c r="P40"/>
  <c r="P41"/>
  <c r="P42"/>
  <c r="P43"/>
  <c r="P44"/>
  <c r="P46"/>
  <c r="P47"/>
  <c r="P48"/>
  <c r="P49"/>
  <c r="P50"/>
  <c r="P51"/>
  <c r="P52"/>
  <c r="C53" i="1"/>
  <c r="C53" i="8" s="1"/>
  <c r="B53" i="1"/>
  <c r="B53" i="8"/>
  <c r="P54"/>
  <c r="P55"/>
  <c r="P56"/>
  <c r="P57"/>
  <c r="P58"/>
  <c r="P60"/>
  <c r="P61"/>
  <c r="P62"/>
  <c r="P63"/>
  <c r="P64"/>
  <c r="P65"/>
  <c r="P66"/>
  <c r="P67"/>
  <c r="P68"/>
  <c r="P69"/>
  <c r="P70"/>
  <c r="P71"/>
  <c r="P72"/>
  <c r="P73"/>
  <c r="C74" i="1"/>
  <c r="C74" i="8" s="1"/>
  <c r="C99" i="4"/>
  <c r="B74" i="1" s="1"/>
  <c r="B74" i="8" s="1"/>
  <c r="P75"/>
  <c r="P76"/>
  <c r="P78"/>
  <c r="P79"/>
  <c r="P80"/>
  <c r="P81"/>
  <c r="P82"/>
  <c r="P83"/>
  <c r="P84"/>
  <c r="P85"/>
  <c r="P86"/>
  <c r="P87"/>
  <c r="P88"/>
  <c r="P89"/>
  <c r="P90"/>
  <c r="P91"/>
  <c r="P93"/>
  <c r="P94"/>
  <c r="P95"/>
  <c r="P96"/>
  <c r="P97"/>
  <c r="P99"/>
  <c r="P100"/>
  <c r="P101"/>
  <c r="P102"/>
  <c r="P103"/>
  <c r="P104"/>
  <c r="P105"/>
  <c r="P106"/>
  <c r="P107"/>
  <c r="P108"/>
  <c r="P109"/>
  <c r="P111"/>
  <c r="P112"/>
  <c r="P113"/>
  <c r="P114"/>
  <c r="P115"/>
  <c r="C116" i="1"/>
  <c r="C116" i="8" s="1"/>
  <c r="C361" i="4"/>
  <c r="B116" i="1"/>
  <c r="B116" i="8" s="1"/>
  <c r="P118"/>
  <c r="P119"/>
  <c r="P120"/>
  <c r="P121"/>
  <c r="P122"/>
  <c r="P123"/>
  <c r="P124"/>
  <c r="P125"/>
  <c r="P126"/>
  <c r="P127"/>
  <c r="P128"/>
  <c r="C129" i="1"/>
  <c r="C129" i="8" s="1"/>
  <c r="C208" i="4"/>
  <c r="B129" i="1" s="1"/>
  <c r="B129" i="8" s="1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C147" i="1"/>
  <c r="C147" i="8" s="1"/>
  <c r="Z147" s="1"/>
  <c r="C91" i="4"/>
  <c r="B147" i="1"/>
  <c r="B147" i="8" s="1"/>
  <c r="P148"/>
  <c r="P149"/>
  <c r="P150"/>
  <c r="P151"/>
  <c r="P152"/>
  <c r="P153"/>
  <c r="C154" i="1"/>
  <c r="C154" i="8" s="1"/>
  <c r="B154" i="1"/>
  <c r="B154" i="8"/>
  <c r="P154" s="1"/>
  <c r="P155"/>
  <c r="P156"/>
  <c r="P157"/>
  <c r="P158"/>
  <c r="P159"/>
  <c r="P160"/>
  <c r="P161"/>
  <c r="P162"/>
  <c r="P163"/>
  <c r="P164"/>
  <c r="P165"/>
  <c r="P166"/>
  <c r="P167"/>
  <c r="P168"/>
  <c r="P169"/>
  <c r="C170" i="1"/>
  <c r="C170" i="8" s="1"/>
  <c r="P170" s="1"/>
  <c r="B170" i="1"/>
  <c r="B170" i="8" s="1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C194" i="1"/>
  <c r="C194" i="8" s="1"/>
  <c r="B194" i="1"/>
  <c r="B194" i="8" s="1"/>
  <c r="P195"/>
  <c r="P196"/>
  <c r="P197"/>
  <c r="P198"/>
  <c r="P199"/>
  <c r="P200"/>
  <c r="P201"/>
  <c r="P202"/>
  <c r="P203"/>
  <c r="P204"/>
  <c r="C205" i="1"/>
  <c r="C205" i="8" s="1"/>
  <c r="B205" i="1"/>
  <c r="B205" i="8"/>
  <c r="P205" s="1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C254" i="1"/>
  <c r="C254" i="8" s="1"/>
  <c r="B254" i="1"/>
  <c r="B254" i="8" s="1"/>
  <c r="Z254" s="1"/>
  <c r="P254"/>
  <c r="P255"/>
  <c r="P256"/>
  <c r="P257"/>
  <c r="C258" i="1"/>
  <c r="C258" i="8" s="1"/>
  <c r="B258" i="1"/>
  <c r="B258" i="8" s="1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O7"/>
  <c r="O9"/>
  <c r="O11"/>
  <c r="O13"/>
  <c r="O16"/>
  <c r="O17"/>
  <c r="O18"/>
  <c r="O19"/>
  <c r="O20"/>
  <c r="O21"/>
  <c r="O22"/>
  <c r="O25"/>
  <c r="O26"/>
  <c r="O27"/>
  <c r="O28"/>
  <c r="O32"/>
  <c r="O33"/>
  <c r="O34"/>
  <c r="O35"/>
  <c r="O36"/>
  <c r="O37"/>
  <c r="O38"/>
  <c r="O39"/>
  <c r="O40"/>
  <c r="O41"/>
  <c r="O42"/>
  <c r="O43"/>
  <c r="O45"/>
  <c r="O46"/>
  <c r="O47"/>
  <c r="O49"/>
  <c r="O50"/>
  <c r="O52"/>
  <c r="O53"/>
  <c r="O54"/>
  <c r="O55"/>
  <c r="O56"/>
  <c r="O57"/>
  <c r="O58"/>
  <c r="O59"/>
  <c r="O60"/>
  <c r="O61"/>
  <c r="C62" i="1"/>
  <c r="C62" i="8" s="1"/>
  <c r="B62" i="1"/>
  <c r="B62" i="8"/>
  <c r="O63"/>
  <c r="O65"/>
  <c r="O66"/>
  <c r="C67" i="1"/>
  <c r="C67" i="8" s="1"/>
  <c r="H67" s="1"/>
  <c r="C221" i="4"/>
  <c r="B67" i="1" s="1"/>
  <c r="B67" i="8" s="1"/>
  <c r="O68"/>
  <c r="O70"/>
  <c r="O71"/>
  <c r="O72"/>
  <c r="O73"/>
  <c r="O74"/>
  <c r="C75" i="1"/>
  <c r="C75" i="8" s="1"/>
  <c r="Z75" s="1"/>
  <c r="B75" i="1"/>
  <c r="B75" i="8" s="1"/>
  <c r="O76"/>
  <c r="O77"/>
  <c r="O78"/>
  <c r="O79"/>
  <c r="O80"/>
  <c r="O81"/>
  <c r="O82"/>
  <c r="O83"/>
  <c r="O84"/>
  <c r="O85"/>
  <c r="C86" i="1"/>
  <c r="C86" i="8" s="1"/>
  <c r="C353" i="4"/>
  <c r="B86" i="1"/>
  <c r="B86" i="8" s="1"/>
  <c r="O87"/>
  <c r="O88"/>
  <c r="O89"/>
  <c r="O90"/>
  <c r="O91"/>
  <c r="O92"/>
  <c r="O93"/>
  <c r="O94"/>
  <c r="O95"/>
  <c r="O96"/>
  <c r="C97" i="1"/>
  <c r="C97" i="8" s="1"/>
  <c r="B97" i="1"/>
  <c r="B97" i="8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C118" i="1"/>
  <c r="C118" i="8" s="1"/>
  <c r="B118" i="1"/>
  <c r="B118" i="8" s="1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C143" i="1"/>
  <c r="C143" i="8" s="1"/>
  <c r="O143" s="1"/>
  <c r="B143" i="1"/>
  <c r="B143" i="8" s="1"/>
  <c r="C144" i="1"/>
  <c r="C144" i="8"/>
  <c r="B144" i="1"/>
  <c r="B144" i="8" s="1"/>
  <c r="Z144" s="1"/>
  <c r="O145"/>
  <c r="C146" i="1"/>
  <c r="C146" i="8"/>
  <c r="C204" i="4"/>
  <c r="B146" i="1" s="1"/>
  <c r="B146" i="8" s="1"/>
  <c r="O147"/>
  <c r="O148"/>
  <c r="O149"/>
  <c r="C150" i="1"/>
  <c r="C150" i="8" s="1"/>
  <c r="C37" i="4"/>
  <c r="B150" i="1" s="1"/>
  <c r="B150" i="8" s="1"/>
  <c r="O150"/>
  <c r="O151"/>
  <c r="O152"/>
  <c r="O153"/>
  <c r="O154"/>
  <c r="O155"/>
  <c r="O156"/>
  <c r="O157"/>
  <c r="O158"/>
  <c r="O159"/>
  <c r="O160"/>
  <c r="O161"/>
  <c r="O162"/>
  <c r="O163"/>
  <c r="C164" i="1"/>
  <c r="C164" i="8"/>
  <c r="B164" i="1"/>
  <c r="B164" i="8" s="1"/>
  <c r="Z164" s="1"/>
  <c r="C165" i="1"/>
  <c r="C165" i="8" s="1"/>
  <c r="B165" i="1"/>
  <c r="B165" i="8" s="1"/>
  <c r="O166"/>
  <c r="O167"/>
  <c r="O168"/>
  <c r="O169"/>
  <c r="O170"/>
  <c r="O171"/>
  <c r="O172"/>
  <c r="O173"/>
  <c r="O174"/>
  <c r="O175"/>
  <c r="O176"/>
  <c r="O177"/>
  <c r="O178"/>
  <c r="O179"/>
  <c r="O180"/>
  <c r="O181"/>
  <c r="C182" i="1"/>
  <c r="C182" i="8" s="1"/>
  <c r="B182" i="1"/>
  <c r="B182" i="8" s="1"/>
  <c r="O183"/>
  <c r="O184"/>
  <c r="O185"/>
  <c r="O186"/>
  <c r="O187"/>
  <c r="O188"/>
  <c r="O189"/>
  <c r="O190"/>
  <c r="O191"/>
  <c r="O192"/>
  <c r="O193"/>
  <c r="O194"/>
  <c r="O195"/>
  <c r="O196"/>
  <c r="O197"/>
  <c r="C198" i="1"/>
  <c r="C198" i="8" s="1"/>
  <c r="C243" i="4"/>
  <c r="B198" i="1"/>
  <c r="B198" i="8" s="1"/>
  <c r="C199" i="1"/>
  <c r="C199" i="8"/>
  <c r="B199" i="1"/>
  <c r="B199" i="8" s="1"/>
  <c r="Z199" s="1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C256" i="1"/>
  <c r="C256" i="8" s="1"/>
  <c r="Z256" s="1"/>
  <c r="B256" i="1"/>
  <c r="B256" i="8" s="1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C288" i="1"/>
  <c r="C288" i="8" s="1"/>
  <c r="O288" s="1"/>
  <c r="C582" i="4"/>
  <c r="B288" i="1" s="1"/>
  <c r="B288" i="8" s="1"/>
  <c r="O289"/>
  <c r="O290"/>
  <c r="N8"/>
  <c r="N9"/>
  <c r="N10"/>
  <c r="N12"/>
  <c r="N14"/>
  <c r="N16"/>
  <c r="N18"/>
  <c r="N19"/>
  <c r="N20"/>
  <c r="N21"/>
  <c r="N22"/>
  <c r="N24"/>
  <c r="N28"/>
  <c r="N29"/>
  <c r="N30"/>
  <c r="N31"/>
  <c r="N32"/>
  <c r="N33"/>
  <c r="N35"/>
  <c r="N37"/>
  <c r="N38"/>
  <c r="N39"/>
  <c r="N40"/>
  <c r="N41"/>
  <c r="N42"/>
  <c r="N43"/>
  <c r="N44"/>
  <c r="N45"/>
  <c r="N47"/>
  <c r="N48"/>
  <c r="N49"/>
  <c r="N50"/>
  <c r="N51"/>
  <c r="N52"/>
  <c r="N55"/>
  <c r="N56"/>
  <c r="N57"/>
  <c r="N58"/>
  <c r="N60"/>
  <c r="N61"/>
  <c r="N62"/>
  <c r="N63"/>
  <c r="N64"/>
  <c r="N66"/>
  <c r="N70"/>
  <c r="N71"/>
  <c r="N72"/>
  <c r="N73"/>
  <c r="N75"/>
  <c r="N76"/>
  <c r="N77"/>
  <c r="N79"/>
  <c r="C80" i="1"/>
  <c r="C80" i="8" s="1"/>
  <c r="I80" s="1"/>
  <c r="C93" i="4"/>
  <c r="B80" i="1" s="1"/>
  <c r="B80" i="8" s="1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2"/>
  <c r="N124"/>
  <c r="N125"/>
  <c r="N126"/>
  <c r="N128"/>
  <c r="N129"/>
  <c r="N130"/>
  <c r="N131"/>
  <c r="N132"/>
  <c r="N133"/>
  <c r="N134"/>
  <c r="N135"/>
  <c r="N136"/>
  <c r="C137" i="1"/>
  <c r="C137" i="8" s="1"/>
  <c r="C122" i="4"/>
  <c r="B137" i="1" s="1"/>
  <c r="B137" i="8" s="1"/>
  <c r="Z137" s="1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C156" i="1"/>
  <c r="C156" i="8" s="1"/>
  <c r="B156" i="1"/>
  <c r="B156" i="8" s="1"/>
  <c r="N156" s="1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C183" i="1"/>
  <c r="C183" i="8" s="1"/>
  <c r="C398" i="4"/>
  <c r="B183" i="1"/>
  <c r="B183" i="8" s="1"/>
  <c r="Z183" s="1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C218" i="1"/>
  <c r="C218" i="8" s="1"/>
  <c r="B218" i="1"/>
  <c r="B218" i="8" s="1"/>
  <c r="N219"/>
  <c r="N220"/>
  <c r="N221"/>
  <c r="N222"/>
  <c r="C223" i="1"/>
  <c r="C223" i="8" s="1"/>
  <c r="B223" i="1"/>
  <c r="B223" i="8"/>
  <c r="N223" s="1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C245" i="1"/>
  <c r="C245" i="8"/>
  <c r="B245" i="1"/>
  <c r="B245" i="8" s="1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M5"/>
  <c r="M8"/>
  <c r="M10"/>
  <c r="M11"/>
  <c r="M12"/>
  <c r="M13"/>
  <c r="M14"/>
  <c r="M15"/>
  <c r="M16"/>
  <c r="M17"/>
  <c r="M20"/>
  <c r="M21"/>
  <c r="M22"/>
  <c r="M24"/>
  <c r="M25"/>
  <c r="M26"/>
  <c r="M28"/>
  <c r="M29"/>
  <c r="M30"/>
  <c r="M31"/>
  <c r="M33"/>
  <c r="M34"/>
  <c r="M35"/>
  <c r="M36"/>
  <c r="M37"/>
  <c r="M38"/>
  <c r="M39"/>
  <c r="M40"/>
  <c r="M41"/>
  <c r="M42"/>
  <c r="M43"/>
  <c r="M44"/>
  <c r="M45"/>
  <c r="M47"/>
  <c r="M48"/>
  <c r="M49"/>
  <c r="M50"/>
  <c r="M51"/>
  <c r="M52"/>
  <c r="M53"/>
  <c r="M54"/>
  <c r="M55"/>
  <c r="M58"/>
  <c r="M59"/>
  <c r="M60"/>
  <c r="M61"/>
  <c r="M65"/>
  <c r="M66"/>
  <c r="M67"/>
  <c r="M68"/>
  <c r="M69"/>
  <c r="M70"/>
  <c r="M72"/>
  <c r="M73"/>
  <c r="M74"/>
  <c r="M75"/>
  <c r="M76"/>
  <c r="M77"/>
  <c r="M78"/>
  <c r="M79"/>
  <c r="M80"/>
  <c r="M81"/>
  <c r="M82"/>
  <c r="M83"/>
  <c r="M84"/>
  <c r="M85"/>
  <c r="M87"/>
  <c r="M88"/>
  <c r="M89"/>
  <c r="M90"/>
  <c r="M92"/>
  <c r="C93" i="1"/>
  <c r="C93" i="8" s="1"/>
  <c r="C36" i="4"/>
  <c r="B93" i="1" s="1"/>
  <c r="B93" i="8" s="1"/>
  <c r="M94"/>
  <c r="M96"/>
  <c r="M97"/>
  <c r="M98"/>
  <c r="M99"/>
  <c r="M100"/>
  <c r="M101"/>
  <c r="M102"/>
  <c r="C103" i="1"/>
  <c r="C103" i="8" s="1"/>
  <c r="Z103" s="1"/>
  <c r="C23" i="4"/>
  <c r="B103" i="1" s="1"/>
  <c r="B103" i="8" s="1"/>
  <c r="L103" s="1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30"/>
  <c r="M131"/>
  <c r="M132"/>
  <c r="M133"/>
  <c r="M134"/>
  <c r="M135"/>
  <c r="M136"/>
  <c r="M137"/>
  <c r="M138"/>
  <c r="C139" i="1"/>
  <c r="C139" i="8" s="1"/>
  <c r="B139" i="1"/>
  <c r="B139" i="8" s="1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C174" i="1"/>
  <c r="C174" i="8" s="1"/>
  <c r="C190" i="4"/>
  <c r="B174" i="1" s="1"/>
  <c r="B174" i="8"/>
  <c r="Z174" s="1"/>
  <c r="M175"/>
  <c r="M176"/>
  <c r="M177"/>
  <c r="M178"/>
  <c r="M179"/>
  <c r="M180"/>
  <c r="M181"/>
  <c r="M182"/>
  <c r="M183"/>
  <c r="M184"/>
  <c r="M185"/>
  <c r="M186"/>
  <c r="C187" i="1"/>
  <c r="C187" i="8" s="1"/>
  <c r="Z187" s="1"/>
  <c r="C396" i="4"/>
  <c r="B187" i="1" s="1"/>
  <c r="B187" i="8"/>
  <c r="M188"/>
  <c r="M189"/>
  <c r="M190"/>
  <c r="M191"/>
  <c r="M192"/>
  <c r="M193"/>
  <c r="M194"/>
  <c r="M195"/>
  <c r="M196"/>
  <c r="M197"/>
  <c r="M198"/>
  <c r="M199"/>
  <c r="C200" i="1"/>
  <c r="C200" i="8" s="1"/>
  <c r="C335" i="4"/>
  <c r="B200" i="1" s="1"/>
  <c r="B200" i="8" s="1"/>
  <c r="M201"/>
  <c r="M202"/>
  <c r="M203"/>
  <c r="M204"/>
  <c r="M205"/>
  <c r="M206"/>
  <c r="M207"/>
  <c r="M208"/>
  <c r="M209"/>
  <c r="C210" i="1"/>
  <c r="C210" i="8" s="1"/>
  <c r="B210" i="1"/>
  <c r="B210" i="8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C230" i="1"/>
  <c r="C230" i="8"/>
  <c r="B230" i="1"/>
  <c r="B230" i="8" s="1"/>
  <c r="Z230" s="1"/>
  <c r="M231"/>
  <c r="M232"/>
  <c r="C233" i="1"/>
  <c r="C233" i="8" s="1"/>
  <c r="B233" i="1"/>
  <c r="B233" i="8" s="1"/>
  <c r="M234"/>
  <c r="M235"/>
  <c r="M236"/>
  <c r="M237"/>
  <c r="M238"/>
  <c r="M239"/>
  <c r="M240"/>
  <c r="M241"/>
  <c r="M242"/>
  <c r="M243"/>
  <c r="M244"/>
  <c r="M245"/>
  <c r="M246"/>
  <c r="M247"/>
  <c r="M248"/>
  <c r="M249"/>
  <c r="C250" i="1"/>
  <c r="C250" i="8" s="1"/>
  <c r="C338" i="4"/>
  <c r="B250" i="1" s="1"/>
  <c r="B250" i="8" s="1"/>
  <c r="Z250" s="1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C269" i="1"/>
  <c r="C269" i="8" s="1"/>
  <c r="B269" i="1"/>
  <c r="B269" i="8" s="1"/>
  <c r="M270"/>
  <c r="M271"/>
  <c r="M272"/>
  <c r="C273" i="1"/>
  <c r="C273" i="8" s="1"/>
  <c r="B273" i="1"/>
  <c r="B273" i="8" s="1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L11"/>
  <c r="L13"/>
  <c r="L15"/>
  <c r="L17"/>
  <c r="L19"/>
  <c r="L22"/>
  <c r="L23"/>
  <c r="L24"/>
  <c r="L27"/>
  <c r="L28"/>
  <c r="L29"/>
  <c r="L30"/>
  <c r="L31"/>
  <c r="L34"/>
  <c r="L35"/>
  <c r="L36"/>
  <c r="L37"/>
  <c r="L38"/>
  <c r="L39"/>
  <c r="L40"/>
  <c r="L42"/>
  <c r="L44"/>
  <c r="L45"/>
  <c r="L46"/>
  <c r="L48"/>
  <c r="L50"/>
  <c r="L51"/>
  <c r="L52"/>
  <c r="L53"/>
  <c r="L54"/>
  <c r="L55"/>
  <c r="L56"/>
  <c r="L58"/>
  <c r="L59"/>
  <c r="L60"/>
  <c r="L61"/>
  <c r="L63"/>
  <c r="L64"/>
  <c r="L65"/>
  <c r="L66"/>
  <c r="L67"/>
  <c r="L68"/>
  <c r="L69"/>
  <c r="L70"/>
  <c r="L71"/>
  <c r="L73"/>
  <c r="L74"/>
  <c r="L75"/>
  <c r="L76"/>
  <c r="L77"/>
  <c r="L78"/>
  <c r="L79"/>
  <c r="L80"/>
  <c r="L81"/>
  <c r="L83"/>
  <c r="L85"/>
  <c r="L86"/>
  <c r="L87"/>
  <c r="L89"/>
  <c r="L90"/>
  <c r="L91"/>
  <c r="L92"/>
  <c r="L93"/>
  <c r="L95"/>
  <c r="L96"/>
  <c r="L97"/>
  <c r="L98"/>
  <c r="L99"/>
  <c r="L100"/>
  <c r="L101"/>
  <c r="L102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6"/>
  <c r="L127"/>
  <c r="L128"/>
  <c r="L129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C148" i="1"/>
  <c r="C148" i="8" s="1"/>
  <c r="Z148" s="1"/>
  <c r="B148" i="1"/>
  <c r="B148" i="8"/>
  <c r="L149"/>
  <c r="L150"/>
  <c r="L151"/>
  <c r="L152"/>
  <c r="L153"/>
  <c r="L154"/>
  <c r="L155"/>
  <c r="L156"/>
  <c r="L157"/>
  <c r="C158" i="1"/>
  <c r="C158" i="8" s="1"/>
  <c r="B158" i="1"/>
  <c r="B158" i="8"/>
  <c r="L159"/>
  <c r="L160"/>
  <c r="L161"/>
  <c r="L162"/>
  <c r="L163"/>
  <c r="L164"/>
  <c r="L165"/>
  <c r="L166"/>
  <c r="L167"/>
  <c r="C168" i="1"/>
  <c r="C168" i="8"/>
  <c r="C227" i="4"/>
  <c r="B168" i="1" s="1"/>
  <c r="B168" i="8" s="1"/>
  <c r="L169"/>
  <c r="L170"/>
  <c r="L171"/>
  <c r="L172"/>
  <c r="L173"/>
  <c r="L174"/>
  <c r="L175"/>
  <c r="L176"/>
  <c r="L177"/>
  <c r="L178"/>
  <c r="L179"/>
  <c r="L180"/>
  <c r="C181" i="1"/>
  <c r="C181" i="8" s="1"/>
  <c r="B181" i="1"/>
  <c r="B181" i="8"/>
  <c r="L182"/>
  <c r="L183"/>
  <c r="L184"/>
  <c r="L185"/>
  <c r="L186"/>
  <c r="L187"/>
  <c r="L188"/>
  <c r="L189"/>
  <c r="L190"/>
  <c r="L191"/>
  <c r="C192" i="1"/>
  <c r="C192" i="8" s="1"/>
  <c r="C192" i="4"/>
  <c r="B192" i="1" s="1"/>
  <c r="B192" i="8" s="1"/>
  <c r="Z192" s="1"/>
  <c r="L193"/>
  <c r="L194"/>
  <c r="L195"/>
  <c r="L196"/>
  <c r="L197"/>
  <c r="L198"/>
  <c r="L199"/>
  <c r="L200"/>
  <c r="L201"/>
  <c r="C202" i="1"/>
  <c r="C202" i="8"/>
  <c r="C203" i="4"/>
  <c r="B202" i="1" s="1"/>
  <c r="B202" i="8" s="1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C239" i="1"/>
  <c r="C239" i="8" s="1"/>
  <c r="C112" i="4"/>
  <c r="B239" i="1"/>
  <c r="B239" i="8" s="1"/>
  <c r="L240"/>
  <c r="L241"/>
  <c r="L242"/>
  <c r="L243"/>
  <c r="L244"/>
  <c r="L245"/>
  <c r="L246"/>
  <c r="L247"/>
  <c r="L248"/>
  <c r="L249"/>
  <c r="L250"/>
  <c r="L251"/>
  <c r="L252"/>
  <c r="L253"/>
  <c r="L254"/>
  <c r="C255" i="1"/>
  <c r="C255" i="8" s="1"/>
  <c r="C400" i="4"/>
  <c r="B255" i="1" s="1"/>
  <c r="B255" i="8" s="1"/>
  <c r="L256"/>
  <c r="L257"/>
  <c r="L258"/>
  <c r="C259" i="1"/>
  <c r="C259" i="8"/>
  <c r="C365" i="4"/>
  <c r="B259" i="1" s="1"/>
  <c r="B259" i="8" s="1"/>
  <c r="Z259" s="1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K4"/>
  <c r="K6"/>
  <c r="K7"/>
  <c r="K8"/>
  <c r="K12"/>
  <c r="K14"/>
  <c r="K15"/>
  <c r="K16"/>
  <c r="K18"/>
  <c r="K20"/>
  <c r="K21"/>
  <c r="K24"/>
  <c r="K25"/>
  <c r="K26"/>
  <c r="K27"/>
  <c r="K28"/>
  <c r="K29"/>
  <c r="K31"/>
  <c r="K33"/>
  <c r="K34"/>
  <c r="K36"/>
  <c r="K38"/>
  <c r="K39"/>
  <c r="K40"/>
  <c r="K42"/>
  <c r="K43"/>
  <c r="K44"/>
  <c r="K45"/>
  <c r="K46"/>
  <c r="K47"/>
  <c r="K48"/>
  <c r="K49"/>
  <c r="K50"/>
  <c r="K51"/>
  <c r="K53"/>
  <c r="K54"/>
  <c r="C55" i="1"/>
  <c r="C55" i="8" s="1"/>
  <c r="Z55" s="1"/>
  <c r="C367" i="4"/>
  <c r="B55" i="1" s="1"/>
  <c r="B55" i="8" s="1"/>
  <c r="K57"/>
  <c r="K59"/>
  <c r="K61"/>
  <c r="K62"/>
  <c r="K63"/>
  <c r="K64"/>
  <c r="K65"/>
  <c r="K66"/>
  <c r="K67"/>
  <c r="K68"/>
  <c r="K69"/>
  <c r="K70"/>
  <c r="K71"/>
  <c r="K73"/>
  <c r="K74"/>
  <c r="K75"/>
  <c r="K77"/>
  <c r="K78"/>
  <c r="K79"/>
  <c r="K80"/>
  <c r="K81"/>
  <c r="K82"/>
  <c r="K83"/>
  <c r="K86"/>
  <c r="K87"/>
  <c r="K88"/>
  <c r="K90"/>
  <c r="K92"/>
  <c r="K93"/>
  <c r="K96"/>
  <c r="K97"/>
  <c r="K98"/>
  <c r="K99"/>
  <c r="K100"/>
  <c r="K101"/>
  <c r="K102"/>
  <c r="K103"/>
  <c r="K105"/>
  <c r="K106"/>
  <c r="K107"/>
  <c r="K108"/>
  <c r="K109"/>
  <c r="K110"/>
  <c r="K111"/>
  <c r="K112"/>
  <c r="K113"/>
  <c r="K114"/>
  <c r="K115"/>
  <c r="K117"/>
  <c r="K118"/>
  <c r="K119"/>
  <c r="K120"/>
  <c r="K121"/>
  <c r="K122"/>
  <c r="K123"/>
  <c r="K124"/>
  <c r="K125"/>
  <c r="K126"/>
  <c r="K127"/>
  <c r="K128"/>
  <c r="K129"/>
  <c r="K130"/>
  <c r="C132" i="1"/>
  <c r="C132" i="8" s="1"/>
  <c r="Z132" s="1"/>
  <c r="C120" i="4"/>
  <c r="B132" i="1"/>
  <c r="B132" i="8"/>
  <c r="K133"/>
  <c r="K134"/>
  <c r="K135"/>
  <c r="K136"/>
  <c r="K137"/>
  <c r="K138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C159" i="1"/>
  <c r="C159" i="8" s="1"/>
  <c r="C121" i="4"/>
  <c r="B159" i="1"/>
  <c r="B159" i="8" s="1"/>
  <c r="Z159" s="1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C201" i="1"/>
  <c r="C201" i="8"/>
  <c r="C119" i="4"/>
  <c r="B201" i="1" s="1"/>
  <c r="B201" i="8" s="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C283" i="1"/>
  <c r="C283" i="8"/>
  <c r="C387" i="4"/>
  <c r="B283" i="1" s="1"/>
  <c r="B283" i="8" s="1"/>
  <c r="K284"/>
  <c r="K285"/>
  <c r="K286"/>
  <c r="K287"/>
  <c r="K288"/>
  <c r="K289"/>
  <c r="K290"/>
  <c r="J5"/>
  <c r="J9"/>
  <c r="J10"/>
  <c r="J11"/>
  <c r="J12"/>
  <c r="J15"/>
  <c r="J16"/>
  <c r="J17"/>
  <c r="J18"/>
  <c r="J19"/>
  <c r="J21"/>
  <c r="J23"/>
  <c r="J25"/>
  <c r="J26"/>
  <c r="J27"/>
  <c r="J29"/>
  <c r="J30"/>
  <c r="J31"/>
  <c r="J32"/>
  <c r="J33"/>
  <c r="J34"/>
  <c r="J35"/>
  <c r="J36"/>
  <c r="J37"/>
  <c r="J38"/>
  <c r="J39"/>
  <c r="J41"/>
  <c r="J43"/>
  <c r="J46"/>
  <c r="J47"/>
  <c r="J48"/>
  <c r="J49"/>
  <c r="J50"/>
  <c r="J51"/>
  <c r="J52"/>
  <c r="J53"/>
  <c r="J55"/>
  <c r="J56"/>
  <c r="J57"/>
  <c r="J58"/>
  <c r="J59"/>
  <c r="J60"/>
  <c r="J62"/>
  <c r="J63"/>
  <c r="J64"/>
  <c r="J65"/>
  <c r="J66"/>
  <c r="J67"/>
  <c r="J68"/>
  <c r="J69"/>
  <c r="J71"/>
  <c r="J72"/>
  <c r="J73"/>
  <c r="J75"/>
  <c r="J76"/>
  <c r="J77"/>
  <c r="J79"/>
  <c r="J80"/>
  <c r="J81"/>
  <c r="J82"/>
  <c r="J83"/>
  <c r="J84"/>
  <c r="J85"/>
  <c r="J87"/>
  <c r="J88"/>
  <c r="J89"/>
  <c r="J91"/>
  <c r="J92"/>
  <c r="J93"/>
  <c r="J94"/>
  <c r="J95"/>
  <c r="J96"/>
  <c r="J97"/>
  <c r="J98"/>
  <c r="J99"/>
  <c r="J100"/>
  <c r="J102"/>
  <c r="J103"/>
  <c r="J104"/>
  <c r="J105"/>
  <c r="J106"/>
  <c r="J107"/>
  <c r="J108"/>
  <c r="J109"/>
  <c r="J110"/>
  <c r="J111"/>
  <c r="J112"/>
  <c r="J113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C138" i="1"/>
  <c r="C138" i="8" s="1"/>
  <c r="C584" i="4"/>
  <c r="B138" i="1"/>
  <c r="B138" i="8" s="1"/>
  <c r="J139"/>
  <c r="J140"/>
  <c r="J141"/>
  <c r="J142"/>
  <c r="J143"/>
  <c r="J144"/>
  <c r="C145" i="1"/>
  <c r="C145" i="8" s="1"/>
  <c r="B145" i="1"/>
  <c r="B145" i="8" s="1"/>
  <c r="J146"/>
  <c r="J147"/>
  <c r="J148"/>
  <c r="C149" i="1"/>
  <c r="C149" i="8" s="1"/>
  <c r="B149" i="1"/>
  <c r="B149" i="8" s="1"/>
  <c r="J150"/>
  <c r="J151"/>
  <c r="C152" i="1"/>
  <c r="C152" i="8" s="1"/>
  <c r="Z152" s="1"/>
  <c r="C39" i="4"/>
  <c r="B152" i="1"/>
  <c r="B152" i="8"/>
  <c r="J153"/>
  <c r="J154"/>
  <c r="J155"/>
  <c r="J156"/>
  <c r="C157" i="1"/>
  <c r="C157" i="8" s="1"/>
  <c r="C92" i="4"/>
  <c r="B157" i="1" s="1"/>
  <c r="B157" i="8" s="1"/>
  <c r="J158"/>
  <c r="J159"/>
  <c r="J160"/>
  <c r="J161"/>
  <c r="J162"/>
  <c r="J163"/>
  <c r="J164"/>
  <c r="J165"/>
  <c r="J166"/>
  <c r="J167"/>
  <c r="J168"/>
  <c r="C169" i="1"/>
  <c r="C169" i="8"/>
  <c r="Z169" s="1"/>
  <c r="B169" i="1"/>
  <c r="B169" i="8" s="1"/>
  <c r="J170"/>
  <c r="J171"/>
  <c r="J172"/>
  <c r="J173"/>
  <c r="J174"/>
  <c r="J175"/>
  <c r="C176" i="1"/>
  <c r="C176" i="8" s="1"/>
  <c r="J176" s="1"/>
  <c r="B176" i="1"/>
  <c r="B176" i="8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I6"/>
  <c r="I8"/>
  <c r="I10"/>
  <c r="I13"/>
  <c r="I14"/>
  <c r="I19"/>
  <c r="I20"/>
  <c r="I22"/>
  <c r="I23"/>
  <c r="I24"/>
  <c r="I25"/>
  <c r="I26"/>
  <c r="I27"/>
  <c r="I28"/>
  <c r="I29"/>
  <c r="I31"/>
  <c r="I32"/>
  <c r="I33"/>
  <c r="I34"/>
  <c r="I35"/>
  <c r="I37"/>
  <c r="I39"/>
  <c r="I40"/>
  <c r="I41"/>
  <c r="I42"/>
  <c r="I44"/>
  <c r="I45"/>
  <c r="I46"/>
  <c r="I47"/>
  <c r="I48"/>
  <c r="I49"/>
  <c r="I51"/>
  <c r="I52"/>
  <c r="I53"/>
  <c r="I54"/>
  <c r="I55"/>
  <c r="I56"/>
  <c r="I57"/>
  <c r="I58"/>
  <c r="I59"/>
  <c r="I60"/>
  <c r="I61"/>
  <c r="I62"/>
  <c r="I63"/>
  <c r="I64"/>
  <c r="I65"/>
  <c r="I66"/>
  <c r="I67"/>
  <c r="I69"/>
  <c r="I70"/>
  <c r="I71"/>
  <c r="I72"/>
  <c r="I73"/>
  <c r="I74"/>
  <c r="I75"/>
  <c r="I76"/>
  <c r="I77"/>
  <c r="I78"/>
  <c r="I79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C196" i="1"/>
  <c r="C196" i="8" s="1"/>
  <c r="B196" i="1"/>
  <c r="B196" i="8" s="1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C229" i="1"/>
  <c r="C229" i="8" s="1"/>
  <c r="B229" i="1"/>
  <c r="B229" i="8"/>
  <c r="I230"/>
  <c r="I231"/>
  <c r="I232"/>
  <c r="I233"/>
  <c r="I234"/>
  <c r="I235"/>
  <c r="I236"/>
  <c r="C237" i="1"/>
  <c r="C237" i="8"/>
  <c r="B237" i="1"/>
  <c r="B237" i="8" s="1"/>
  <c r="I238"/>
  <c r="I239"/>
  <c r="I240"/>
  <c r="I241"/>
  <c r="I242"/>
  <c r="I243"/>
  <c r="I244"/>
  <c r="I245"/>
  <c r="C246" i="1"/>
  <c r="C246" i="8" s="1"/>
  <c r="B246" i="1"/>
  <c r="B246" i="8" s="1"/>
  <c r="I247"/>
  <c r="I248"/>
  <c r="I249"/>
  <c r="I250"/>
  <c r="C251" i="1"/>
  <c r="C251" i="8" s="1"/>
  <c r="B251" i="1"/>
  <c r="B251" i="8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C281" i="1"/>
  <c r="C281" i="8"/>
  <c r="B281" i="1"/>
  <c r="B281" i="8" s="1"/>
  <c r="Z281" s="1"/>
  <c r="I282"/>
  <c r="I283"/>
  <c r="I284"/>
  <c r="I285"/>
  <c r="I286"/>
  <c r="I287"/>
  <c r="I288"/>
  <c r="I289"/>
  <c r="I290"/>
  <c r="H7"/>
  <c r="H8"/>
  <c r="H10"/>
  <c r="H11"/>
  <c r="H12"/>
  <c r="H16"/>
  <c r="H17"/>
  <c r="H20"/>
  <c r="H21"/>
  <c r="H22"/>
  <c r="H23"/>
  <c r="H24"/>
  <c r="H27"/>
  <c r="H28"/>
  <c r="H29"/>
  <c r="H30"/>
  <c r="H31"/>
  <c r="H32"/>
  <c r="H33"/>
  <c r="H35"/>
  <c r="H36"/>
  <c r="H37"/>
  <c r="H38"/>
  <c r="H39"/>
  <c r="H40"/>
  <c r="H41"/>
  <c r="H42"/>
  <c r="H43"/>
  <c r="H44"/>
  <c r="H45"/>
  <c r="H46"/>
  <c r="H47"/>
  <c r="H48"/>
  <c r="H49"/>
  <c r="H50"/>
  <c r="H51"/>
  <c r="H54"/>
  <c r="H55"/>
  <c r="H56"/>
  <c r="H57"/>
  <c r="H59"/>
  <c r="H60"/>
  <c r="H61"/>
  <c r="H62"/>
  <c r="H63"/>
  <c r="H64"/>
  <c r="H65"/>
  <c r="H66"/>
  <c r="H68"/>
  <c r="H69"/>
  <c r="H70"/>
  <c r="H71"/>
  <c r="H72"/>
  <c r="H73"/>
  <c r="H74"/>
  <c r="H75"/>
  <c r="H76"/>
  <c r="H78"/>
  <c r="H79"/>
  <c r="H80"/>
  <c r="H81"/>
  <c r="H82"/>
  <c r="H83"/>
  <c r="H84"/>
  <c r="H85"/>
  <c r="H86"/>
  <c r="H87"/>
  <c r="H88"/>
  <c r="H89"/>
  <c r="H90"/>
  <c r="H91"/>
  <c r="H92"/>
  <c r="H94"/>
  <c r="H95"/>
  <c r="H96"/>
  <c r="H97"/>
  <c r="H98"/>
  <c r="H99"/>
  <c r="C100" i="1"/>
  <c r="C100" i="8" s="1"/>
  <c r="D100" s="1"/>
  <c r="C246" i="4"/>
  <c r="B100" i="1"/>
  <c r="B100" i="8" s="1"/>
  <c r="H101"/>
  <c r="H102"/>
  <c r="H103"/>
  <c r="H104"/>
  <c r="H106"/>
  <c r="H107"/>
  <c r="H108"/>
  <c r="H110"/>
  <c r="H112"/>
  <c r="H113"/>
  <c r="H114"/>
  <c r="H115"/>
  <c r="H116"/>
  <c r="H117"/>
  <c r="H118"/>
  <c r="H119"/>
  <c r="H120"/>
  <c r="H121"/>
  <c r="H122"/>
  <c r="H123"/>
  <c r="H125"/>
  <c r="H126"/>
  <c r="H127"/>
  <c r="H128"/>
  <c r="H129"/>
  <c r="H130"/>
  <c r="H131"/>
  <c r="H133"/>
  <c r="H135"/>
  <c r="H136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C167" i="1"/>
  <c r="C167" i="8" s="1"/>
  <c r="C236" i="4"/>
  <c r="B167" i="1"/>
  <c r="B167" i="8" s="1"/>
  <c r="Z167" s="1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C215" i="1"/>
  <c r="C215" i="8" s="1"/>
  <c r="C25" i="4"/>
  <c r="B215" i="1" s="1"/>
  <c r="B215" i="8" s="1"/>
  <c r="Z215" s="1"/>
  <c r="H216"/>
  <c r="H217"/>
  <c r="H218"/>
  <c r="H219"/>
  <c r="H220"/>
  <c r="H221"/>
  <c r="H222"/>
  <c r="H223"/>
  <c r="H224"/>
  <c r="H225"/>
  <c r="H226"/>
  <c r="H227"/>
  <c r="C228" i="1"/>
  <c r="C228" i="8"/>
  <c r="C20" i="4"/>
  <c r="B228" i="1" s="1"/>
  <c r="B228" i="8" s="1"/>
  <c r="H229"/>
  <c r="H230"/>
  <c r="H231"/>
  <c r="H232"/>
  <c r="H233"/>
  <c r="H234"/>
  <c r="H235"/>
  <c r="C236" i="1"/>
  <c r="C236" i="8" s="1"/>
  <c r="C388" i="4"/>
  <c r="B236" i="1"/>
  <c r="B236" i="8" s="1"/>
  <c r="H237"/>
  <c r="H238"/>
  <c r="H239"/>
  <c r="H240"/>
  <c r="C241" i="1"/>
  <c r="C241" i="8" s="1"/>
  <c r="B241" i="1"/>
  <c r="B241" i="8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C284" i="1"/>
  <c r="C284" i="8" s="1"/>
  <c r="B284" i="1"/>
  <c r="B284" i="8" s="1"/>
  <c r="H284" s="1"/>
  <c r="H285"/>
  <c r="H286"/>
  <c r="H287"/>
  <c r="H288"/>
  <c r="H289"/>
  <c r="H290"/>
  <c r="G6"/>
  <c r="G9"/>
  <c r="G10"/>
  <c r="G13"/>
  <c r="G14"/>
  <c r="G15"/>
  <c r="G16"/>
  <c r="G17"/>
  <c r="G18"/>
  <c r="G19"/>
  <c r="G20"/>
  <c r="G22"/>
  <c r="G23"/>
  <c r="G24"/>
  <c r="G25"/>
  <c r="G26"/>
  <c r="G27"/>
  <c r="G28"/>
  <c r="G29"/>
  <c r="G30"/>
  <c r="G31"/>
  <c r="G32"/>
  <c r="G34"/>
  <c r="G36"/>
  <c r="G37"/>
  <c r="G39"/>
  <c r="G40"/>
  <c r="G41"/>
  <c r="G42"/>
  <c r="G44"/>
  <c r="G45"/>
  <c r="G48"/>
  <c r="G49"/>
  <c r="G50"/>
  <c r="G52"/>
  <c r="G53"/>
  <c r="G54"/>
  <c r="G56"/>
  <c r="G57"/>
  <c r="G58"/>
  <c r="G59"/>
  <c r="G60"/>
  <c r="G61"/>
  <c r="G62"/>
  <c r="G64"/>
  <c r="G65"/>
  <c r="G66"/>
  <c r="G67"/>
  <c r="G68"/>
  <c r="G69"/>
  <c r="G71"/>
  <c r="G72"/>
  <c r="G73"/>
  <c r="G74"/>
  <c r="G77"/>
  <c r="G78"/>
  <c r="G79"/>
  <c r="G80"/>
  <c r="G81"/>
  <c r="G82"/>
  <c r="G83"/>
  <c r="G84"/>
  <c r="G85"/>
  <c r="G86"/>
  <c r="G87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9"/>
  <c r="G130"/>
  <c r="G131"/>
  <c r="G132"/>
  <c r="G133"/>
  <c r="G134"/>
  <c r="G136"/>
  <c r="G137"/>
  <c r="G138"/>
  <c r="G139"/>
  <c r="C140" i="1"/>
  <c r="C140" i="8" s="1"/>
  <c r="B140" i="1"/>
  <c r="B140" i="8"/>
  <c r="G141"/>
  <c r="G142"/>
  <c r="G143"/>
  <c r="G144"/>
  <c r="G145"/>
  <c r="G146"/>
  <c r="G147"/>
  <c r="G148"/>
  <c r="G149"/>
  <c r="G150"/>
  <c r="C151" i="1"/>
  <c r="C151" i="8" s="1"/>
  <c r="B151" i="1"/>
  <c r="B151" i="8" s="1"/>
  <c r="G152"/>
  <c r="G153"/>
  <c r="G154"/>
  <c r="G155"/>
  <c r="G156"/>
  <c r="G157"/>
  <c r="G158"/>
  <c r="G159"/>
  <c r="C160" i="1"/>
  <c r="C160" i="8" s="1"/>
  <c r="B160" i="1"/>
  <c r="B160" i="8"/>
  <c r="G160"/>
  <c r="G161"/>
  <c r="G162"/>
  <c r="G163"/>
  <c r="G164"/>
  <c r="G165"/>
  <c r="C166" i="1"/>
  <c r="C166" i="8"/>
  <c r="B166" i="1"/>
  <c r="B166" i="8" s="1"/>
  <c r="Z166" s="1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C224" i="1"/>
  <c r="C224" i="8"/>
  <c r="B224" i="1"/>
  <c r="B224" i="8" s="1"/>
  <c r="Z224" s="1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C268" i="1"/>
  <c r="C268" i="8" s="1"/>
  <c r="Z268" s="1"/>
  <c r="B268" i="1"/>
  <c r="B268" i="8"/>
  <c r="G269"/>
  <c r="G270"/>
  <c r="G271"/>
  <c r="G272"/>
  <c r="G273"/>
  <c r="G274"/>
  <c r="G275"/>
  <c r="G276"/>
  <c r="G277"/>
  <c r="G278"/>
  <c r="C279" i="1"/>
  <c r="C279" i="8" s="1"/>
  <c r="C571" i="4"/>
  <c r="B279" i="1" s="1"/>
  <c r="B279" i="8" s="1"/>
  <c r="G280"/>
  <c r="G281"/>
  <c r="G282"/>
  <c r="G283"/>
  <c r="G284"/>
  <c r="G285"/>
  <c r="G286"/>
  <c r="G287"/>
  <c r="G288"/>
  <c r="G289"/>
  <c r="G290"/>
  <c r="F3"/>
  <c r="F4"/>
  <c r="F6"/>
  <c r="F7"/>
  <c r="F8"/>
  <c r="F11"/>
  <c r="F13"/>
  <c r="F14"/>
  <c r="F15"/>
  <c r="F16"/>
  <c r="F18"/>
  <c r="F21"/>
  <c r="F24"/>
  <c r="F26"/>
  <c r="F28"/>
  <c r="F29"/>
  <c r="F31"/>
  <c r="F32"/>
  <c r="F33"/>
  <c r="F36"/>
  <c r="F37"/>
  <c r="F38"/>
  <c r="F39"/>
  <c r="F40"/>
  <c r="F41"/>
  <c r="F42"/>
  <c r="F43"/>
  <c r="F44"/>
  <c r="F46"/>
  <c r="F47"/>
  <c r="F49"/>
  <c r="F51"/>
  <c r="F52"/>
  <c r="F54"/>
  <c r="F55"/>
  <c r="F56"/>
  <c r="F57"/>
  <c r="F58"/>
  <c r="F59"/>
  <c r="F60"/>
  <c r="F61"/>
  <c r="F62"/>
  <c r="F63"/>
  <c r="F64"/>
  <c r="F65"/>
  <c r="F67"/>
  <c r="F68"/>
  <c r="F69"/>
  <c r="F70"/>
  <c r="F71"/>
  <c r="F72"/>
  <c r="F74"/>
  <c r="F75"/>
  <c r="F76"/>
  <c r="F77"/>
  <c r="F78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4"/>
  <c r="F115"/>
  <c r="F116"/>
  <c r="F117"/>
  <c r="F118"/>
  <c r="F119"/>
  <c r="F120"/>
  <c r="F121"/>
  <c r="F123"/>
  <c r="F124"/>
  <c r="F125"/>
  <c r="F126"/>
  <c r="F127"/>
  <c r="F128"/>
  <c r="F129"/>
  <c r="F130"/>
  <c r="F131"/>
  <c r="F132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C211" i="1"/>
  <c r="C211" i="8" s="1"/>
  <c r="B211" i="1"/>
  <c r="B211" i="8" s="1"/>
  <c r="Z211" s="1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C238" i="1"/>
  <c r="C238" i="8"/>
  <c r="C104" i="4"/>
  <c r="B238" i="1" s="1"/>
  <c r="B238" i="8" s="1"/>
  <c r="F239"/>
  <c r="C240" i="1"/>
  <c r="C240" i="8" s="1"/>
  <c r="B240" i="1"/>
  <c r="B240" i="8" s="1"/>
  <c r="F240" s="1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C271" i="1"/>
  <c r="C271" i="8" s="1"/>
  <c r="F271" s="1"/>
  <c r="C549" i="4"/>
  <c r="B271" i="1"/>
  <c r="B271" i="8" s="1"/>
  <c r="F272"/>
  <c r="F273"/>
  <c r="C274" i="1"/>
  <c r="C274" i="8"/>
  <c r="C779" i="4"/>
  <c r="B274" i="1" s="1"/>
  <c r="B274" i="8" s="1"/>
  <c r="F275"/>
  <c r="F276"/>
  <c r="C277" i="1"/>
  <c r="C277" i="8" s="1"/>
  <c r="B277" i="1"/>
  <c r="B277" i="8"/>
  <c r="F278"/>
  <c r="F279"/>
  <c r="C280" i="1"/>
  <c r="C280" i="8" s="1"/>
  <c r="B280" i="1"/>
  <c r="B280" i="8" s="1"/>
  <c r="F281"/>
  <c r="C282" i="1"/>
  <c r="C282" i="8" s="1"/>
  <c r="B282" i="1"/>
  <c r="B282" i="8" s="1"/>
  <c r="F283"/>
  <c r="F284"/>
  <c r="F285"/>
  <c r="F286"/>
  <c r="F287"/>
  <c r="F288"/>
  <c r="F289"/>
  <c r="F290"/>
  <c r="E3"/>
  <c r="E4"/>
  <c r="E8"/>
  <c r="E9"/>
  <c r="E10"/>
  <c r="E13"/>
  <c r="E16"/>
  <c r="E17"/>
  <c r="E18"/>
  <c r="E19"/>
  <c r="E20"/>
  <c r="E21"/>
  <c r="E23"/>
  <c r="E24"/>
  <c r="E25"/>
  <c r="E26"/>
  <c r="E27"/>
  <c r="E28"/>
  <c r="E29"/>
  <c r="E30"/>
  <c r="E31"/>
  <c r="E32"/>
  <c r="E34"/>
  <c r="E35"/>
  <c r="E37"/>
  <c r="E38"/>
  <c r="E40"/>
  <c r="E43"/>
  <c r="E45"/>
  <c r="E46"/>
  <c r="E50"/>
  <c r="E51"/>
  <c r="E52"/>
  <c r="E53"/>
  <c r="E54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2"/>
  <c r="E83"/>
  <c r="E84"/>
  <c r="E85"/>
  <c r="E86"/>
  <c r="E87"/>
  <c r="E88"/>
  <c r="E89"/>
  <c r="E91"/>
  <c r="E92"/>
  <c r="E93"/>
  <c r="E94"/>
  <c r="E95"/>
  <c r="E96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C204" i="1"/>
  <c r="C204" i="8" s="1"/>
  <c r="C369" i="4"/>
  <c r="B204" i="1"/>
  <c r="B204" i="8" s="1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C249" i="1"/>
  <c r="C249" i="8" s="1"/>
  <c r="C561" i="4"/>
  <c r="B249" i="1"/>
  <c r="B249" i="8" s="1"/>
  <c r="E250"/>
  <c r="E251"/>
  <c r="E252"/>
  <c r="E253"/>
  <c r="E254"/>
  <c r="E255"/>
  <c r="E256"/>
  <c r="E257"/>
  <c r="E258"/>
  <c r="E259"/>
  <c r="E260"/>
  <c r="E261"/>
  <c r="E262"/>
  <c r="E263"/>
  <c r="C264" i="1"/>
  <c r="C264" i="8" s="1"/>
  <c r="B264" i="1"/>
  <c r="B264" i="8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D9"/>
  <c r="D10"/>
  <c r="D12"/>
  <c r="D17"/>
  <c r="D19"/>
  <c r="D21"/>
  <c r="D23"/>
  <c r="D26"/>
  <c r="D27"/>
  <c r="D29"/>
  <c r="D30"/>
  <c r="D31"/>
  <c r="D33"/>
  <c r="D34"/>
  <c r="D36"/>
  <c r="D37"/>
  <c r="D38"/>
  <c r="D41"/>
  <c r="D42"/>
  <c r="D43"/>
  <c r="D44"/>
  <c r="D45"/>
  <c r="D46"/>
  <c r="D47"/>
  <c r="D48"/>
  <c r="D49"/>
  <c r="D50"/>
  <c r="D51"/>
  <c r="D53"/>
  <c r="D54"/>
  <c r="D56"/>
  <c r="D57"/>
  <c r="D60"/>
  <c r="D61"/>
  <c r="D62"/>
  <c r="D63"/>
  <c r="D64"/>
  <c r="D65"/>
  <c r="D66"/>
  <c r="D67"/>
  <c r="D68"/>
  <c r="D69"/>
  <c r="D70"/>
  <c r="D72"/>
  <c r="D73"/>
  <c r="D74"/>
  <c r="D76"/>
  <c r="D77"/>
  <c r="D78"/>
  <c r="D79"/>
  <c r="D80"/>
  <c r="D81"/>
  <c r="D82"/>
  <c r="D83"/>
  <c r="D84"/>
  <c r="D85"/>
  <c r="D86"/>
  <c r="D87"/>
  <c r="D88"/>
  <c r="D89"/>
  <c r="D90"/>
  <c r="D91"/>
  <c r="D92"/>
  <c r="D94"/>
  <c r="D95"/>
  <c r="D96"/>
  <c r="D97"/>
  <c r="D98"/>
  <c r="D99"/>
  <c r="D101"/>
  <c r="D103"/>
  <c r="D104"/>
  <c r="D105"/>
  <c r="D106"/>
  <c r="D107"/>
  <c r="D108"/>
  <c r="D109"/>
  <c r="D110"/>
  <c r="D111"/>
  <c r="D113"/>
  <c r="D114"/>
  <c r="D116"/>
  <c r="D117"/>
  <c r="D118"/>
  <c r="D119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C172" i="1"/>
  <c r="C172" i="8" s="1"/>
  <c r="Z172" s="1"/>
  <c r="C81" i="4"/>
  <c r="B172" i="1" s="1"/>
  <c r="B172" i="8" s="1"/>
  <c r="D173"/>
  <c r="D174"/>
  <c r="D175"/>
  <c r="D176"/>
  <c r="D177"/>
  <c r="D178"/>
  <c r="D179"/>
  <c r="D180"/>
  <c r="D181"/>
  <c r="D182"/>
  <c r="D183"/>
  <c r="D184"/>
  <c r="D185"/>
  <c r="C186" i="1"/>
  <c r="C186" i="8"/>
  <c r="B186" i="1"/>
  <c r="B186" i="8" s="1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C214" i="1"/>
  <c r="C214" i="8" s="1"/>
  <c r="C186" i="4"/>
  <c r="B214" i="1" s="1"/>
  <c r="B214" i="8" s="1"/>
  <c r="D215"/>
  <c r="D216"/>
  <c r="D217"/>
  <c r="D218"/>
  <c r="D219"/>
  <c r="D220"/>
  <c r="D221"/>
  <c r="D222"/>
  <c r="D223"/>
  <c r="D224"/>
  <c r="D225"/>
  <c r="D226"/>
  <c r="C227" i="1"/>
  <c r="C227" i="8" s="1"/>
  <c r="C520" i="4"/>
  <c r="B227" i="1" s="1"/>
  <c r="B227" i="8" s="1"/>
  <c r="D228"/>
  <c r="D229"/>
  <c r="D230"/>
  <c r="D231"/>
  <c r="D232"/>
  <c r="D233"/>
  <c r="D234"/>
  <c r="D235"/>
  <c r="D236"/>
  <c r="D237"/>
  <c r="D238"/>
  <c r="D239"/>
  <c r="D240"/>
  <c r="D241"/>
  <c r="D242"/>
  <c r="D243"/>
  <c r="C244" i="1"/>
  <c r="C244" i="8" s="1"/>
  <c r="B244" i="1"/>
  <c r="B244" i="8" s="1"/>
  <c r="D245"/>
  <c r="D246"/>
  <c r="C247" i="1"/>
  <c r="C247" i="8" s="1"/>
  <c r="B247" i="1"/>
  <c r="B247" i="8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C289" i="1"/>
  <c r="C289" i="8"/>
  <c r="C548" i="4"/>
  <c r="B289" i="1" s="1"/>
  <c r="B289" i="8" s="1"/>
  <c r="D290"/>
  <c r="D788" i="4"/>
  <c r="C788"/>
  <c r="D787"/>
  <c r="C787"/>
  <c r="D786"/>
  <c r="C786"/>
  <c r="D609"/>
  <c r="D608"/>
  <c r="C608"/>
  <c r="D607"/>
  <c r="C607"/>
  <c r="D429"/>
  <c r="C429"/>
  <c r="D428"/>
  <c r="C428"/>
  <c r="D427"/>
  <c r="C427"/>
  <c r="D1179"/>
  <c r="C1179"/>
  <c r="D1178"/>
  <c r="C1178"/>
  <c r="D1177"/>
  <c r="C1177"/>
  <c r="D1073"/>
  <c r="C1073"/>
  <c r="D1072"/>
  <c r="C1072"/>
  <c r="D1071"/>
  <c r="C1071"/>
  <c r="D943"/>
  <c r="C943"/>
  <c r="D942"/>
  <c r="C942"/>
  <c r="D941"/>
  <c r="C941"/>
  <c r="D785"/>
  <c r="C785"/>
  <c r="D784"/>
  <c r="C784"/>
  <c r="D783"/>
  <c r="C783"/>
  <c r="D606"/>
  <c r="C606"/>
  <c r="D605"/>
  <c r="C605"/>
  <c r="D604"/>
  <c r="C604"/>
  <c r="D1176"/>
  <c r="C1176"/>
  <c r="D1175"/>
  <c r="C1175"/>
  <c r="D1174"/>
  <c r="C1174"/>
  <c r="D1070"/>
  <c r="C1070"/>
  <c r="D1069"/>
  <c r="C1069"/>
  <c r="D1068"/>
  <c r="C1068"/>
  <c r="D940"/>
  <c r="C940"/>
  <c r="D939"/>
  <c r="C939"/>
  <c r="D938"/>
  <c r="C938"/>
  <c r="D426"/>
  <c r="C426"/>
  <c r="D425"/>
  <c r="C425"/>
  <c r="D424"/>
  <c r="C424"/>
  <c r="D603"/>
  <c r="C603"/>
  <c r="D602"/>
  <c r="C602"/>
  <c r="D601"/>
  <c r="C601"/>
  <c r="D423"/>
  <c r="C423"/>
  <c r="D422"/>
  <c r="C422"/>
  <c r="D421"/>
  <c r="C421"/>
  <c r="D257"/>
  <c r="D256"/>
  <c r="C256"/>
  <c r="D255"/>
  <c r="C255"/>
  <c r="D1067"/>
  <c r="C1067"/>
  <c r="D1066"/>
  <c r="C1066"/>
  <c r="D1065"/>
  <c r="C1065"/>
  <c r="D937"/>
  <c r="C937"/>
  <c r="D936"/>
  <c r="C936"/>
  <c r="D935"/>
  <c r="C935"/>
  <c r="D782"/>
  <c r="C782"/>
  <c r="D781"/>
  <c r="C781"/>
  <c r="D780"/>
  <c r="C780"/>
  <c r="D600"/>
  <c r="D599"/>
  <c r="C599"/>
  <c r="D598"/>
  <c r="C598"/>
  <c r="D420"/>
  <c r="C420"/>
  <c r="D419"/>
  <c r="C419"/>
  <c r="D418"/>
  <c r="C418"/>
  <c r="D1064"/>
  <c r="C1064"/>
  <c r="D1063"/>
  <c r="C1063"/>
  <c r="D1062"/>
  <c r="C1062"/>
  <c r="D934"/>
  <c r="C934"/>
  <c r="D933"/>
  <c r="C933"/>
  <c r="D932"/>
  <c r="C932"/>
  <c r="D779"/>
  <c r="D778"/>
  <c r="C778"/>
  <c r="D777"/>
  <c r="C777"/>
  <c r="D254"/>
  <c r="C254"/>
  <c r="D253"/>
  <c r="D252"/>
  <c r="D417"/>
  <c r="D416"/>
  <c r="D415"/>
  <c r="D251"/>
  <c r="C251"/>
  <c r="D250"/>
  <c r="D249"/>
  <c r="D128"/>
  <c r="C128"/>
  <c r="D127"/>
  <c r="D126"/>
  <c r="D931"/>
  <c r="C931"/>
  <c r="D930"/>
  <c r="C930"/>
  <c r="D929"/>
  <c r="C929"/>
  <c r="D776"/>
  <c r="C776"/>
  <c r="D775"/>
  <c r="C775"/>
  <c r="D774"/>
  <c r="C774"/>
  <c r="D597"/>
  <c r="C597"/>
  <c r="D596"/>
  <c r="D595"/>
  <c r="C595"/>
  <c r="D414"/>
  <c r="C414"/>
  <c r="D413"/>
  <c r="C413"/>
  <c r="D412"/>
  <c r="D248"/>
  <c r="C248"/>
  <c r="D247"/>
  <c r="D246"/>
  <c r="D928"/>
  <c r="C928"/>
  <c r="D927"/>
  <c r="C927"/>
  <c r="D926"/>
  <c r="C926"/>
  <c r="D773"/>
  <c r="C773"/>
  <c r="D772"/>
  <c r="C772"/>
  <c r="D771"/>
  <c r="C771"/>
  <c r="D594"/>
  <c r="C594"/>
  <c r="D593"/>
  <c r="C593"/>
  <c r="D592"/>
  <c r="C592"/>
  <c r="D125"/>
  <c r="C125"/>
  <c r="D124"/>
  <c r="D123"/>
  <c r="C123"/>
  <c r="D245"/>
  <c r="C245"/>
  <c r="D244"/>
  <c r="C244"/>
  <c r="D243"/>
  <c r="D122"/>
  <c r="D121"/>
  <c r="D120"/>
  <c r="D42"/>
  <c r="C42"/>
  <c r="D41"/>
  <c r="C41"/>
  <c r="D40"/>
  <c r="C40"/>
  <c r="D770"/>
  <c r="D769"/>
  <c r="C769"/>
  <c r="D768"/>
  <c r="C768"/>
  <c r="D591"/>
  <c r="C591"/>
  <c r="D590"/>
  <c r="C590"/>
  <c r="D589"/>
  <c r="C589"/>
  <c r="D411"/>
  <c r="C411"/>
  <c r="D410"/>
  <c r="C410"/>
  <c r="D409"/>
  <c r="C409"/>
  <c r="D242"/>
  <c r="C242"/>
  <c r="D241"/>
  <c r="D240"/>
  <c r="C240"/>
  <c r="D119"/>
  <c r="D118"/>
  <c r="D117"/>
  <c r="C117"/>
  <c r="D767"/>
  <c r="C767"/>
  <c r="D766"/>
  <c r="D765"/>
  <c r="C765"/>
  <c r="D588"/>
  <c r="C588"/>
  <c r="D587"/>
  <c r="C587"/>
  <c r="D586"/>
  <c r="C586"/>
  <c r="D408"/>
  <c r="D407"/>
  <c r="C407"/>
  <c r="D406"/>
  <c r="C406"/>
  <c r="D39"/>
  <c r="D38"/>
  <c r="D37"/>
  <c r="D764"/>
  <c r="C764"/>
  <c r="D763"/>
  <c r="C763"/>
  <c r="D762"/>
  <c r="C762"/>
  <c r="D585"/>
  <c r="C585"/>
  <c r="D584"/>
  <c r="D583"/>
  <c r="C583"/>
  <c r="D405"/>
  <c r="D404"/>
  <c r="C404"/>
  <c r="D403"/>
  <c r="C403"/>
  <c r="D1173"/>
  <c r="C1173"/>
  <c r="D1172"/>
  <c r="C1172"/>
  <c r="D1171"/>
  <c r="C1171"/>
  <c r="D1061"/>
  <c r="C1061"/>
  <c r="D1060"/>
  <c r="C1060"/>
  <c r="D1059"/>
  <c r="C1059"/>
  <c r="D925"/>
  <c r="C925"/>
  <c r="D924"/>
  <c r="C924"/>
  <c r="D923"/>
  <c r="C923"/>
  <c r="D761"/>
  <c r="C761"/>
  <c r="D760"/>
  <c r="C760"/>
  <c r="D759"/>
  <c r="C759"/>
  <c r="D582"/>
  <c r="D581"/>
  <c r="C581"/>
  <c r="D580"/>
  <c r="C580"/>
  <c r="D1170"/>
  <c r="C1170"/>
  <c r="D1169"/>
  <c r="C1169"/>
  <c r="D1168"/>
  <c r="C1168"/>
  <c r="D1058"/>
  <c r="C1058"/>
  <c r="D1057"/>
  <c r="C1057"/>
  <c r="D1056"/>
  <c r="C1056"/>
  <c r="D922"/>
  <c r="C922"/>
  <c r="D921"/>
  <c r="C921"/>
  <c r="D920"/>
  <c r="C920"/>
  <c r="D402"/>
  <c r="C402"/>
  <c r="D401"/>
  <c r="C401"/>
  <c r="D400"/>
  <c r="D579"/>
  <c r="C579"/>
  <c r="D578"/>
  <c r="C578"/>
  <c r="D577"/>
  <c r="C577"/>
  <c r="D399"/>
  <c r="C399"/>
  <c r="D398"/>
  <c r="D397"/>
  <c r="D239"/>
  <c r="D238"/>
  <c r="C238"/>
  <c r="D237"/>
  <c r="C237"/>
  <c r="D1055"/>
  <c r="C1055"/>
  <c r="D1054"/>
  <c r="C1054"/>
  <c r="D1053"/>
  <c r="C1053"/>
  <c r="D919"/>
  <c r="C919"/>
  <c r="D918"/>
  <c r="C918"/>
  <c r="D917"/>
  <c r="C917"/>
  <c r="D758"/>
  <c r="C758"/>
  <c r="D757"/>
  <c r="C757"/>
  <c r="D756"/>
  <c r="C756"/>
  <c r="D576"/>
  <c r="C576"/>
  <c r="D575"/>
  <c r="C575"/>
  <c r="D574"/>
  <c r="C574"/>
  <c r="D396"/>
  <c r="D395"/>
  <c r="C395"/>
  <c r="D394"/>
  <c r="D1052"/>
  <c r="C1052"/>
  <c r="D1051"/>
  <c r="C1051"/>
  <c r="D1050"/>
  <c r="C1050"/>
  <c r="D916"/>
  <c r="C916"/>
  <c r="D915"/>
  <c r="C915"/>
  <c r="D914"/>
  <c r="C914"/>
  <c r="D755"/>
  <c r="C755"/>
  <c r="D754"/>
  <c r="C754"/>
  <c r="D753"/>
  <c r="C753"/>
  <c r="D236"/>
  <c r="D235"/>
  <c r="D234"/>
  <c r="D393"/>
  <c r="C393"/>
  <c r="D392"/>
  <c r="C392"/>
  <c r="D391"/>
  <c r="C391"/>
  <c r="D233"/>
  <c r="C233"/>
  <c r="D232"/>
  <c r="C232"/>
  <c r="D231"/>
  <c r="C231"/>
  <c r="D116"/>
  <c r="C116"/>
  <c r="D115"/>
  <c r="D114"/>
  <c r="D913"/>
  <c r="C913"/>
  <c r="D912"/>
  <c r="C912"/>
  <c r="D911"/>
  <c r="C911"/>
  <c r="D752"/>
  <c r="C752"/>
  <c r="D751"/>
  <c r="C751"/>
  <c r="D750"/>
  <c r="C750"/>
  <c r="D573"/>
  <c r="C573"/>
  <c r="D572"/>
  <c r="C572"/>
  <c r="D571"/>
  <c r="D390"/>
  <c r="C390"/>
  <c r="D389"/>
  <c r="D388"/>
  <c r="D230"/>
  <c r="C230"/>
  <c r="D229"/>
  <c r="C229"/>
  <c r="D228"/>
  <c r="C228"/>
  <c r="D910"/>
  <c r="C910"/>
  <c r="D909"/>
  <c r="C909"/>
  <c r="D908"/>
  <c r="C908"/>
  <c r="D749"/>
  <c r="C749"/>
  <c r="D748"/>
  <c r="C748"/>
  <c r="D747"/>
  <c r="C747"/>
  <c r="D570"/>
  <c r="D569"/>
  <c r="C569"/>
  <c r="D568"/>
  <c r="C568"/>
  <c r="D113"/>
  <c r="D112"/>
  <c r="D111"/>
  <c r="C111"/>
  <c r="D227"/>
  <c r="D226"/>
  <c r="C226"/>
  <c r="D225"/>
  <c r="C225"/>
  <c r="D110"/>
  <c r="C110"/>
  <c r="D109"/>
  <c r="D108"/>
  <c r="D36"/>
  <c r="D35"/>
  <c r="D34"/>
  <c r="D746"/>
  <c r="C746"/>
  <c r="D745"/>
  <c r="C745"/>
  <c r="D744"/>
  <c r="C744"/>
  <c r="D567"/>
  <c r="C567"/>
  <c r="D566"/>
  <c r="C566"/>
  <c r="D565"/>
  <c r="C565"/>
  <c r="D387"/>
  <c r="D386"/>
  <c r="D385"/>
  <c r="C385"/>
  <c r="D224"/>
  <c r="C224"/>
  <c r="D223"/>
  <c r="C223"/>
  <c r="D222"/>
  <c r="C222"/>
  <c r="D107"/>
  <c r="C107"/>
  <c r="D106"/>
  <c r="C106"/>
  <c r="D105"/>
  <c r="D743"/>
  <c r="C743"/>
  <c r="D742"/>
  <c r="C742"/>
  <c r="D741"/>
  <c r="C741"/>
  <c r="D564"/>
  <c r="C564"/>
  <c r="D563"/>
  <c r="C563"/>
  <c r="D562"/>
  <c r="C562"/>
  <c r="D384"/>
  <c r="D383"/>
  <c r="C383"/>
  <c r="D33"/>
  <c r="C33"/>
  <c r="D32"/>
  <c r="D31"/>
  <c r="C31"/>
  <c r="D739"/>
  <c r="C739"/>
  <c r="D738"/>
  <c r="C738"/>
  <c r="D737"/>
  <c r="C737"/>
  <c r="D561"/>
  <c r="D560"/>
  <c r="C560"/>
  <c r="D559"/>
  <c r="C559"/>
  <c r="D382"/>
  <c r="C382"/>
  <c r="D381"/>
  <c r="C381"/>
  <c r="D380"/>
  <c r="D1167"/>
  <c r="C1167"/>
  <c r="D1166"/>
  <c r="C1166"/>
  <c r="D1165"/>
  <c r="C1165"/>
  <c r="D1049"/>
  <c r="C1049"/>
  <c r="D1048"/>
  <c r="C1048"/>
  <c r="D1047"/>
  <c r="C1047"/>
  <c r="D907"/>
  <c r="C907"/>
  <c r="D906"/>
  <c r="C906"/>
  <c r="D905"/>
  <c r="C905"/>
  <c r="D736"/>
  <c r="C736"/>
  <c r="D735"/>
  <c r="C735"/>
  <c r="D734"/>
  <c r="C734"/>
  <c r="D558"/>
  <c r="C558"/>
  <c r="D557"/>
  <c r="C557"/>
  <c r="D556"/>
  <c r="D1164"/>
  <c r="C1164"/>
  <c r="D1163"/>
  <c r="C1163"/>
  <c r="D1162"/>
  <c r="C1162"/>
  <c r="D1046"/>
  <c r="C1046"/>
  <c r="D1045"/>
  <c r="C1045"/>
  <c r="D1044"/>
  <c r="C1044"/>
  <c r="D904"/>
  <c r="C904"/>
  <c r="D903"/>
  <c r="C903"/>
  <c r="D902"/>
  <c r="C902"/>
  <c r="D379"/>
  <c r="C379"/>
  <c r="D378"/>
  <c r="C378"/>
  <c r="D377"/>
  <c r="C377"/>
  <c r="D555"/>
  <c r="C555"/>
  <c r="D554"/>
  <c r="C554"/>
  <c r="D553"/>
  <c r="C553"/>
  <c r="D376"/>
  <c r="C376"/>
  <c r="D375"/>
  <c r="C375"/>
  <c r="D374"/>
  <c r="C374"/>
  <c r="D221"/>
  <c r="D220"/>
  <c r="C220"/>
  <c r="D219"/>
  <c r="C219"/>
  <c r="D1043"/>
  <c r="C1043"/>
  <c r="D1042"/>
  <c r="C1042"/>
  <c r="D1041"/>
  <c r="C1041"/>
  <c r="D901"/>
  <c r="C901"/>
  <c r="D900"/>
  <c r="C900"/>
  <c r="D899"/>
  <c r="C899"/>
  <c r="D733"/>
  <c r="C733"/>
  <c r="D732"/>
  <c r="C732"/>
  <c r="D731"/>
  <c r="C731"/>
  <c r="D552"/>
  <c r="C552"/>
  <c r="D551"/>
  <c r="C551"/>
  <c r="D550"/>
  <c r="C550"/>
  <c r="D373"/>
  <c r="C373"/>
  <c r="D372"/>
  <c r="D371"/>
  <c r="C371"/>
  <c r="D1040"/>
  <c r="C1040"/>
  <c r="D1039"/>
  <c r="C1039"/>
  <c r="D1038"/>
  <c r="C1038"/>
  <c r="D898"/>
  <c r="C898"/>
  <c r="D897"/>
  <c r="C897"/>
  <c r="D896"/>
  <c r="C896"/>
  <c r="D730"/>
  <c r="C730"/>
  <c r="D729"/>
  <c r="C729"/>
  <c r="D728"/>
  <c r="C728"/>
  <c r="D218"/>
  <c r="C218"/>
  <c r="D217"/>
  <c r="C217"/>
  <c r="D216"/>
  <c r="D370"/>
  <c r="D369"/>
  <c r="D368"/>
  <c r="D215"/>
  <c r="C215"/>
  <c r="D214"/>
  <c r="C214"/>
  <c r="D213"/>
  <c r="C213"/>
  <c r="D104"/>
  <c r="D103"/>
  <c r="D102"/>
  <c r="D895"/>
  <c r="C895"/>
  <c r="D894"/>
  <c r="C894"/>
  <c r="D893"/>
  <c r="C893"/>
  <c r="D727"/>
  <c r="C727"/>
  <c r="D726"/>
  <c r="C726"/>
  <c r="D725"/>
  <c r="C725"/>
  <c r="D549"/>
  <c r="D548"/>
  <c r="D547"/>
  <c r="C547"/>
  <c r="D367"/>
  <c r="D366"/>
  <c r="C366"/>
  <c r="D365"/>
  <c r="D212"/>
  <c r="C212"/>
  <c r="D211"/>
  <c r="D210"/>
  <c r="C210"/>
  <c r="D892"/>
  <c r="C892"/>
  <c r="D891"/>
  <c r="C891"/>
  <c r="D890"/>
  <c r="C890"/>
  <c r="D724"/>
  <c r="C724"/>
  <c r="D723"/>
  <c r="C723"/>
  <c r="D722"/>
  <c r="C722"/>
  <c r="D546"/>
  <c r="C546"/>
  <c r="D545"/>
  <c r="D544"/>
  <c r="C544"/>
  <c r="D101"/>
  <c r="C101"/>
  <c r="D100"/>
  <c r="C100"/>
  <c r="D99"/>
  <c r="D209"/>
  <c r="C209"/>
  <c r="D208"/>
  <c r="D207"/>
  <c r="C207"/>
  <c r="D98"/>
  <c r="D97"/>
  <c r="D96"/>
  <c r="C96"/>
  <c r="D30"/>
  <c r="C30"/>
  <c r="D29"/>
  <c r="D28"/>
  <c r="D721"/>
  <c r="C721"/>
  <c r="D720"/>
  <c r="C720"/>
  <c r="D719"/>
  <c r="C719"/>
  <c r="D543"/>
  <c r="D542"/>
  <c r="D541"/>
  <c r="C541"/>
  <c r="D364"/>
  <c r="D363"/>
  <c r="C363"/>
  <c r="D362"/>
  <c r="D206"/>
  <c r="C206"/>
  <c r="D205"/>
  <c r="D204"/>
  <c r="D95"/>
  <c r="C95"/>
  <c r="D94"/>
  <c r="D93"/>
  <c r="D718"/>
  <c r="C718"/>
  <c r="D717"/>
  <c r="C717"/>
  <c r="D716"/>
  <c r="C716"/>
  <c r="D540"/>
  <c r="C540"/>
  <c r="D539"/>
  <c r="D538"/>
  <c r="C538"/>
  <c r="D361"/>
  <c r="D360"/>
  <c r="D359"/>
  <c r="D27"/>
  <c r="C27"/>
  <c r="D26"/>
  <c r="D25"/>
  <c r="D715"/>
  <c r="C715"/>
  <c r="D714"/>
  <c r="C714"/>
  <c r="D713"/>
  <c r="C713"/>
  <c r="D537"/>
  <c r="C537"/>
  <c r="D536"/>
  <c r="C536"/>
  <c r="D535"/>
  <c r="C535"/>
  <c r="D358"/>
  <c r="D357"/>
  <c r="C357"/>
  <c r="D356"/>
  <c r="C356"/>
  <c r="D1161"/>
  <c r="C1161"/>
  <c r="D1160"/>
  <c r="C1160"/>
  <c r="D1159"/>
  <c r="C1159"/>
  <c r="D1037"/>
  <c r="C1037"/>
  <c r="D1036"/>
  <c r="C1036"/>
  <c r="D1035"/>
  <c r="C1035"/>
  <c r="D889"/>
  <c r="C889"/>
  <c r="D888"/>
  <c r="C888"/>
  <c r="D887"/>
  <c r="C887"/>
  <c r="D712"/>
  <c r="C712"/>
  <c r="D711"/>
  <c r="D710"/>
  <c r="C710"/>
  <c r="D534"/>
  <c r="C534"/>
  <c r="D533"/>
  <c r="C533"/>
  <c r="D532"/>
  <c r="C532"/>
  <c r="D1158"/>
  <c r="C1158"/>
  <c r="D1157"/>
  <c r="D1156"/>
  <c r="C1156"/>
  <c r="D1034"/>
  <c r="C1034"/>
  <c r="D1033"/>
  <c r="C1033"/>
  <c r="D1032"/>
  <c r="C1032"/>
  <c r="D886"/>
  <c r="C886"/>
  <c r="D885"/>
  <c r="C885"/>
  <c r="D884"/>
  <c r="C884"/>
  <c r="D355"/>
  <c r="C355"/>
  <c r="D354"/>
  <c r="C354"/>
  <c r="D353"/>
  <c r="D531"/>
  <c r="C531"/>
  <c r="D530"/>
  <c r="C530"/>
  <c r="D529"/>
  <c r="C529"/>
  <c r="D352"/>
  <c r="C352"/>
  <c r="D351"/>
  <c r="C351"/>
  <c r="D350"/>
  <c r="C350"/>
  <c r="D203"/>
  <c r="D202"/>
  <c r="C202"/>
  <c r="D201"/>
  <c r="C201"/>
  <c r="D1031"/>
  <c r="C1031"/>
  <c r="D1030"/>
  <c r="C1030"/>
  <c r="D1029"/>
  <c r="C1029"/>
  <c r="D883"/>
  <c r="C883"/>
  <c r="D882"/>
  <c r="C882"/>
  <c r="D881"/>
  <c r="C881"/>
  <c r="D709"/>
  <c r="C709"/>
  <c r="D708"/>
  <c r="C708"/>
  <c r="D707"/>
  <c r="C707"/>
  <c r="D528"/>
  <c r="C528"/>
  <c r="D527"/>
  <c r="C527"/>
  <c r="D526"/>
  <c r="C526"/>
  <c r="D349"/>
  <c r="D348"/>
  <c r="D347"/>
  <c r="C347"/>
  <c r="D1028"/>
  <c r="C1028"/>
  <c r="D1027"/>
  <c r="C1027"/>
  <c r="D1026"/>
  <c r="C1026"/>
  <c r="D880"/>
  <c r="C880"/>
  <c r="D879"/>
  <c r="C879"/>
  <c r="D878"/>
  <c r="C878"/>
  <c r="D706"/>
  <c r="C706"/>
  <c r="D705"/>
  <c r="C705"/>
  <c r="D704"/>
  <c r="C704"/>
  <c r="D200"/>
  <c r="C200"/>
  <c r="D199"/>
  <c r="C199"/>
  <c r="D198"/>
  <c r="C198"/>
  <c r="D346"/>
  <c r="D345"/>
  <c r="C345"/>
  <c r="D344"/>
  <c r="C344"/>
  <c r="D197"/>
  <c r="D196"/>
  <c r="C196"/>
  <c r="D195"/>
  <c r="C195"/>
  <c r="D92"/>
  <c r="D91"/>
  <c r="D90"/>
  <c r="D877"/>
  <c r="C877"/>
  <c r="D876"/>
  <c r="C876"/>
  <c r="D875"/>
  <c r="C875"/>
  <c r="D703"/>
  <c r="D702"/>
  <c r="C702"/>
  <c r="D701"/>
  <c r="C701"/>
  <c r="D525"/>
  <c r="C525"/>
  <c r="D524"/>
  <c r="C524"/>
  <c r="D523"/>
  <c r="C523"/>
  <c r="D343"/>
  <c r="C343"/>
  <c r="D342"/>
  <c r="C342"/>
  <c r="D341"/>
  <c r="C341"/>
  <c r="D194"/>
  <c r="C194"/>
  <c r="D193"/>
  <c r="D192"/>
  <c r="D874"/>
  <c r="C874"/>
  <c r="D873"/>
  <c r="C873"/>
  <c r="D872"/>
  <c r="C872"/>
  <c r="D700"/>
  <c r="C700"/>
  <c r="D699"/>
  <c r="C699"/>
  <c r="D698"/>
  <c r="C698"/>
  <c r="D522"/>
  <c r="D521"/>
  <c r="C521"/>
  <c r="D520"/>
  <c r="D89"/>
  <c r="D88"/>
  <c r="C88"/>
  <c r="D87"/>
  <c r="D191"/>
  <c r="C191"/>
  <c r="D190"/>
  <c r="D189"/>
  <c r="C189"/>
  <c r="D86"/>
  <c r="C86"/>
  <c r="D85"/>
  <c r="C85"/>
  <c r="D84"/>
  <c r="D871"/>
  <c r="C871"/>
  <c r="D24"/>
  <c r="D23"/>
  <c r="D697"/>
  <c r="C697"/>
  <c r="D696"/>
  <c r="C696"/>
  <c r="D695"/>
  <c r="C695"/>
  <c r="D519"/>
  <c r="D518"/>
  <c r="C518"/>
  <c r="D517"/>
  <c r="C517"/>
  <c r="D340"/>
  <c r="C340"/>
  <c r="D339"/>
  <c r="C339"/>
  <c r="D338"/>
  <c r="D188"/>
  <c r="D187"/>
  <c r="C187"/>
  <c r="D186"/>
  <c r="D83"/>
  <c r="D82"/>
  <c r="D81"/>
  <c r="D694"/>
  <c r="C694"/>
  <c r="D693"/>
  <c r="D692"/>
  <c r="D516"/>
  <c r="C516"/>
  <c r="D515"/>
  <c r="C515"/>
  <c r="D514"/>
  <c r="C514"/>
  <c r="D337"/>
  <c r="C337"/>
  <c r="D336"/>
  <c r="D335"/>
  <c r="D22"/>
  <c r="D21"/>
  <c r="D20"/>
  <c r="D447"/>
  <c r="D446"/>
  <c r="C446"/>
  <c r="A291" i="8"/>
  <c r="AA290" i="1"/>
  <c r="AA289"/>
  <c r="AA139"/>
  <c r="AA24"/>
  <c r="AA288"/>
  <c r="AA138"/>
  <c r="AA287"/>
  <c r="AA286"/>
  <c r="AA285"/>
  <c r="AA47"/>
  <c r="AA284"/>
  <c r="AA46"/>
  <c r="AA283"/>
  <c r="AA282"/>
  <c r="AA137"/>
  <c r="AA45"/>
  <c r="AA281"/>
  <c r="AA280"/>
  <c r="AA279"/>
  <c r="AA278"/>
  <c r="AA277"/>
  <c r="AA11"/>
  <c r="AA23"/>
  <c r="AA136"/>
  <c r="AA135"/>
  <c r="AA276"/>
  <c r="AA275"/>
  <c r="AA274"/>
  <c r="AA273"/>
  <c r="AA95"/>
  <c r="AA94"/>
  <c r="AA93"/>
  <c r="AA22"/>
  <c r="AA272"/>
  <c r="AA92"/>
  <c r="AA271"/>
  <c r="AA134"/>
  <c r="AA270"/>
  <c r="AA269"/>
  <c r="AA268"/>
  <c r="AA267"/>
  <c r="AA91"/>
  <c r="AA266"/>
  <c r="AA133"/>
  <c r="AA90"/>
  <c r="AA89"/>
  <c r="AA265"/>
  <c r="AA264"/>
  <c r="AA132"/>
  <c r="AA263"/>
  <c r="AA131"/>
  <c r="AA59"/>
  <c r="AA262"/>
  <c r="AA261"/>
  <c r="AA260"/>
  <c r="AA21"/>
  <c r="AA5"/>
  <c r="AA259"/>
  <c r="AA258"/>
  <c r="AA257"/>
  <c r="AA256"/>
  <c r="AA15"/>
  <c r="AA130"/>
  <c r="AA255"/>
  <c r="AA16"/>
  <c r="AA58"/>
  <c r="AA254"/>
  <c r="AA88"/>
  <c r="AA44"/>
  <c r="AA253"/>
  <c r="AA252"/>
  <c r="AA129"/>
  <c r="AA251"/>
  <c r="AA250"/>
  <c r="AA249"/>
  <c r="AA248"/>
  <c r="AA247"/>
  <c r="AA246"/>
  <c r="AA87"/>
  <c r="AA245"/>
  <c r="AA128"/>
  <c r="AA244"/>
  <c r="AA243"/>
  <c r="AA35"/>
  <c r="AA242"/>
  <c r="AA14"/>
  <c r="AA57"/>
  <c r="AA241"/>
  <c r="AA240"/>
  <c r="AA239"/>
  <c r="AA238"/>
  <c r="AA237"/>
  <c r="AA236"/>
  <c r="AA56"/>
  <c r="AA235"/>
  <c r="AA86"/>
  <c r="AA234"/>
  <c r="AA233"/>
  <c r="AA232"/>
  <c r="AA231"/>
  <c r="AA230"/>
  <c r="AA229"/>
  <c r="AA228"/>
  <c r="AA85"/>
  <c r="AA127"/>
  <c r="AA84"/>
  <c r="AA227"/>
  <c r="AA83"/>
  <c r="AA226"/>
  <c r="AA126"/>
  <c r="AA55"/>
  <c r="AA125"/>
  <c r="AA225"/>
  <c r="AA20"/>
  <c r="AA34"/>
  <c r="AA224"/>
  <c r="AA124"/>
  <c r="AA33"/>
  <c r="AA82"/>
  <c r="AA223"/>
  <c r="AA222"/>
  <c r="AA43"/>
  <c r="AA221"/>
  <c r="AA220"/>
  <c r="AA219"/>
  <c r="AA218"/>
  <c r="AA81"/>
  <c r="AA217"/>
  <c r="AA216"/>
  <c r="AA123"/>
  <c r="AA122"/>
  <c r="AA121"/>
  <c r="AA80"/>
  <c r="AA120"/>
  <c r="AA79"/>
  <c r="AA78"/>
  <c r="AA215"/>
  <c r="AA214"/>
  <c r="AA213"/>
  <c r="AA77"/>
  <c r="AA212"/>
  <c r="AA76"/>
  <c r="AA42"/>
  <c r="AA54"/>
  <c r="AA41"/>
  <c r="AA211"/>
  <c r="AA210"/>
  <c r="AA75"/>
  <c r="AA74"/>
  <c r="AA209"/>
  <c r="AA208"/>
  <c r="AA73"/>
  <c r="AA207"/>
  <c r="AA206"/>
  <c r="AA205"/>
  <c r="AA204"/>
  <c r="AA203"/>
  <c r="AA202"/>
  <c r="AA119"/>
  <c r="AA201"/>
  <c r="AA200"/>
  <c r="AA199"/>
  <c r="AA118"/>
  <c r="AA117"/>
  <c r="AA198"/>
  <c r="AA116"/>
  <c r="AA13"/>
  <c r="AA197"/>
  <c r="AA115"/>
  <c r="AA196"/>
  <c r="AA53"/>
  <c r="AA52"/>
  <c r="AA195"/>
  <c r="AA194"/>
  <c r="AA193"/>
  <c r="AA4"/>
  <c r="AA192"/>
  <c r="AA191"/>
  <c r="AA40"/>
  <c r="AA39"/>
  <c r="AA114"/>
  <c r="AA190"/>
  <c r="AA113"/>
  <c r="AA72"/>
  <c r="AA189"/>
  <c r="AA188"/>
  <c r="AA112"/>
  <c r="AA71"/>
  <c r="AA32"/>
  <c r="AA187"/>
  <c r="AA186"/>
  <c r="AA185"/>
  <c r="AA184"/>
  <c r="AA183"/>
  <c r="AA111"/>
  <c r="AA110"/>
  <c r="AA182"/>
  <c r="AA181"/>
  <c r="AA180"/>
  <c r="AA179"/>
  <c r="AA31"/>
  <c r="AA178"/>
  <c r="AA109"/>
  <c r="AA70"/>
  <c r="AA177"/>
  <c r="AA176"/>
  <c r="AA175"/>
  <c r="AA174"/>
  <c r="AA26"/>
  <c r="AA173"/>
  <c r="AA172"/>
  <c r="AA171"/>
  <c r="AA30"/>
  <c r="AA69"/>
  <c r="AA108"/>
  <c r="AA29"/>
  <c r="AA19"/>
  <c r="AA7"/>
  <c r="AA170"/>
  <c r="AA169"/>
  <c r="AA107"/>
  <c r="AA106"/>
  <c r="AA168"/>
  <c r="AA167"/>
  <c r="AA68"/>
  <c r="AA166"/>
  <c r="AA67"/>
  <c r="AA165"/>
  <c r="AA66"/>
  <c r="AA164"/>
  <c r="AA163"/>
  <c r="AA51"/>
  <c r="AA6"/>
  <c r="AA65"/>
  <c r="AA162"/>
  <c r="AA64"/>
  <c r="AA161"/>
  <c r="AA3"/>
  <c r="AA105"/>
  <c r="AA63"/>
  <c r="AA28"/>
  <c r="AA50"/>
  <c r="AA160"/>
  <c r="AA159"/>
  <c r="AA158"/>
  <c r="AA104"/>
  <c r="AA157"/>
  <c r="AA156"/>
  <c r="AA49"/>
  <c r="AA62"/>
  <c r="AA155"/>
  <c r="AA103"/>
  <c r="AA154"/>
  <c r="AA102"/>
  <c r="AA101"/>
  <c r="AA153"/>
  <c r="AA100"/>
  <c r="AA152"/>
  <c r="AA151"/>
  <c r="AA99"/>
  <c r="AA18"/>
  <c r="AA150"/>
  <c r="AA98"/>
  <c r="AA149"/>
  <c r="AA61"/>
  <c r="AA97"/>
  <c r="AA27"/>
  <c r="AA148"/>
  <c r="AA48"/>
  <c r="AA147"/>
  <c r="AA60"/>
  <c r="AA10"/>
  <c r="AA96"/>
  <c r="AA146"/>
  <c r="AA145"/>
  <c r="AA144"/>
  <c r="AA25"/>
  <c r="AA143"/>
  <c r="AA38"/>
  <c r="AA9"/>
  <c r="AA142"/>
  <c r="AA37"/>
  <c r="AA36"/>
  <c r="AA141"/>
  <c r="AA17"/>
  <c r="AA140"/>
  <c r="AA2"/>
  <c r="AA8"/>
  <c r="AA12"/>
  <c r="B295" i="8"/>
  <c r="Z280"/>
  <c r="Z270"/>
  <c r="Z260"/>
  <c r="Z252"/>
  <c r="Z251"/>
  <c r="Z235"/>
  <c r="Z223"/>
  <c r="Z212"/>
  <c r="Z207"/>
  <c r="Z184"/>
  <c r="Z171"/>
  <c r="Z163"/>
  <c r="Z160"/>
  <c r="Z151"/>
  <c r="Z140"/>
  <c r="Z128"/>
  <c r="Z96"/>
  <c r="Z87"/>
  <c r="Z83"/>
  <c r="Z76"/>
  <c r="Z52"/>
  <c r="Z39"/>
  <c r="Z32"/>
  <c r="Z21"/>
  <c r="Z16"/>
  <c r="Z15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C291"/>
  <c r="B291"/>
  <c r="Z1"/>
  <c r="Y1"/>
  <c r="X1"/>
  <c r="W1"/>
  <c r="V1"/>
  <c r="U1"/>
  <c r="T1"/>
  <c r="S1"/>
  <c r="R1"/>
  <c r="Q1"/>
  <c r="P1"/>
  <c r="O1"/>
  <c r="N1"/>
  <c r="M1"/>
  <c r="L1"/>
  <c r="K1"/>
  <c r="J1"/>
  <c r="I1"/>
  <c r="H1"/>
  <c r="G1"/>
  <c r="F1"/>
  <c r="E1"/>
  <c r="D1"/>
  <c r="C1"/>
  <c r="B1"/>
  <c r="A1"/>
  <c r="I30" l="1"/>
  <c r="K30"/>
  <c r="S99"/>
  <c r="Z99"/>
  <c r="R99"/>
  <c r="M46"/>
  <c r="T46"/>
  <c r="R46"/>
  <c r="I12"/>
  <c r="F12"/>
  <c r="L26"/>
  <c r="V26"/>
  <c r="T26"/>
  <c r="Z267"/>
  <c r="Z124"/>
  <c r="S14"/>
  <c r="H93"/>
  <c r="D93"/>
  <c r="M93"/>
  <c r="O118"/>
  <c r="Z118"/>
  <c r="K116"/>
  <c r="P116"/>
  <c r="Z116"/>
  <c r="E14"/>
  <c r="L14"/>
  <c r="O14"/>
  <c r="D14"/>
  <c r="Q14"/>
  <c r="I196"/>
  <c r="M269"/>
  <c r="Z200"/>
  <c r="S107"/>
  <c r="Z107"/>
  <c r="F35"/>
  <c r="Z35"/>
  <c r="F25"/>
  <c r="H25"/>
  <c r="S18"/>
  <c r="M18"/>
  <c r="Z232"/>
  <c r="Z216"/>
  <c r="Z27"/>
  <c r="N65"/>
  <c r="Q65"/>
  <c r="U102"/>
  <c r="D102"/>
  <c r="V68"/>
  <c r="I68"/>
  <c r="Z68"/>
  <c r="N68"/>
  <c r="J40"/>
  <c r="Z40"/>
  <c r="Z262"/>
  <c r="X262"/>
  <c r="X195"/>
  <c r="Z195"/>
  <c r="Z45"/>
  <c r="J45"/>
  <c r="Z36"/>
  <c r="X36"/>
  <c r="N36"/>
  <c r="X24"/>
  <c r="J24"/>
  <c r="D24"/>
  <c r="Z24"/>
  <c r="I237"/>
  <c r="Z142"/>
  <c r="Z10"/>
  <c r="Z67"/>
  <c r="Z95"/>
  <c r="F20"/>
  <c r="Z283"/>
  <c r="Q91"/>
  <c r="Z54"/>
  <c r="Z71"/>
  <c r="Z91"/>
  <c r="Z196"/>
  <c r="Z240"/>
  <c r="Z284"/>
  <c r="D289"/>
  <c r="D4"/>
  <c r="Z274"/>
  <c r="Z271"/>
  <c r="G224"/>
  <c r="G151"/>
  <c r="H15"/>
  <c r="Z229"/>
  <c r="Z157"/>
  <c r="J20"/>
  <c r="K91"/>
  <c r="L259"/>
  <c r="L192"/>
  <c r="L168"/>
  <c r="Z139"/>
  <c r="N245"/>
  <c r="N80"/>
  <c r="O256"/>
  <c r="Z182"/>
  <c r="O144"/>
  <c r="Q208"/>
  <c r="Q203"/>
  <c r="Q184"/>
  <c r="Z287"/>
  <c r="Z109"/>
  <c r="H52"/>
  <c r="Z290"/>
  <c r="S54"/>
  <c r="T10"/>
  <c r="U175"/>
  <c r="Z278"/>
  <c r="Z185"/>
  <c r="Z88"/>
  <c r="F79"/>
  <c r="O51"/>
  <c r="X222"/>
  <c r="Z188"/>
  <c r="Z12"/>
  <c r="Z221"/>
  <c r="H26"/>
  <c r="S2"/>
  <c r="M1141" i="3"/>
  <c r="M1145"/>
  <c r="Z122" i="8"/>
  <c r="V43"/>
  <c r="E204"/>
  <c r="H236"/>
  <c r="Z121"/>
  <c r="K60"/>
  <c r="Z170"/>
  <c r="Z228"/>
  <c r="I18"/>
  <c r="L18"/>
  <c r="N54"/>
  <c r="Z141"/>
  <c r="F48"/>
  <c r="G108"/>
  <c r="X44"/>
  <c r="Z241"/>
  <c r="Z158"/>
  <c r="Z269"/>
  <c r="Z28"/>
  <c r="Z104"/>
  <c r="Z227"/>
  <c r="J54"/>
  <c r="P28"/>
  <c r="Z285"/>
  <c r="V85"/>
  <c r="X235"/>
  <c r="X7"/>
  <c r="Z48"/>
  <c r="Z64"/>
  <c r="Z156"/>
  <c r="Z168"/>
  <c r="Z179"/>
  <c r="Z288"/>
  <c r="D247"/>
  <c r="D244"/>
  <c r="E264"/>
  <c r="E15"/>
  <c r="F274"/>
  <c r="G140"/>
  <c r="I43"/>
  <c r="J169"/>
  <c r="J101"/>
  <c r="J28"/>
  <c r="K104"/>
  <c r="Z255"/>
  <c r="L239"/>
  <c r="Z93"/>
  <c r="O182"/>
  <c r="Z150"/>
  <c r="Z205"/>
  <c r="J114"/>
  <c r="W51"/>
  <c r="X189"/>
  <c r="X163"/>
  <c r="X26"/>
  <c r="X12"/>
  <c r="Z162"/>
  <c r="Y26"/>
  <c r="M1259" i="3"/>
  <c r="M1563"/>
  <c r="E957" i="4"/>
  <c r="E1089"/>
  <c r="E1543"/>
  <c r="E1536"/>
  <c r="E1534"/>
  <c r="E1531"/>
  <c r="M1535" i="3" s="1"/>
  <c r="E1518" i="4"/>
  <c r="E827"/>
  <c r="M796" i="3" s="1"/>
  <c r="E1079" i="4"/>
  <c r="M709" i="3" s="1"/>
  <c r="E859" i="4"/>
  <c r="M703" i="3" s="1"/>
  <c r="E332" i="4"/>
  <c r="M682" i="3" s="1"/>
  <c r="E1505" i="4"/>
  <c r="M679" i="3" s="1"/>
  <c r="E664" i="4"/>
  <c r="E180"/>
  <c r="M623" i="3" s="1"/>
  <c r="E1003" i="4"/>
  <c r="M612" i="3" s="1"/>
  <c r="E1134" i="4"/>
  <c r="M436" i="3" s="1"/>
  <c r="E450" i="4"/>
  <c r="M224" i="3" s="1"/>
  <c r="E314" i="4"/>
  <c r="M180" i="3" s="1"/>
  <c r="E1132" i="4"/>
  <c r="M166" i="3" s="1"/>
  <c r="E185" i="4"/>
  <c r="M124" i="3" s="1"/>
  <c r="E130" i="4"/>
  <c r="M63" i="3" s="1"/>
  <c r="E1104" i="4"/>
  <c r="M752" i="3" s="1"/>
  <c r="E676" i="4"/>
  <c r="M528" i="3" s="1"/>
  <c r="E659" i="4"/>
  <c r="M507" i="3" s="1"/>
  <c r="E480" i="4"/>
  <c r="M501" i="3" s="1"/>
  <c r="E1186" i="4"/>
  <c r="M496" i="3" s="1"/>
  <c r="E317" i="4"/>
  <c r="M412" i="3" s="1"/>
  <c r="E258" i="4"/>
  <c r="M253" i="3" s="1"/>
  <c r="E168" i="4"/>
  <c r="M206" i="3" s="1"/>
  <c r="M1450"/>
  <c r="M1454"/>
  <c r="M1462"/>
  <c r="M1466"/>
  <c r="M1558"/>
  <c r="M1562"/>
  <c r="E1436" i="4"/>
  <c r="E1431"/>
  <c r="E1422"/>
  <c r="E1420"/>
  <c r="E1415"/>
  <c r="E1405"/>
  <c r="E1402"/>
  <c r="E1397"/>
  <c r="E1385"/>
  <c r="E1383"/>
  <c r="E1376"/>
  <c r="E1366"/>
  <c r="E1363"/>
  <c r="E1358"/>
  <c r="E1348"/>
  <c r="E1345"/>
  <c r="E1340"/>
  <c r="E1330"/>
  <c r="E1328"/>
  <c r="E1321"/>
  <c r="E1311"/>
  <c r="E1307"/>
  <c r="E1304"/>
  <c r="E1296"/>
  <c r="E1289"/>
  <c r="M1320" i="3" s="1"/>
  <c r="E1286" i="4"/>
  <c r="E1278"/>
  <c r="E1268"/>
  <c r="M1304" i="3" s="1"/>
  <c r="E1266" i="4"/>
  <c r="E1258"/>
  <c r="E1250"/>
  <c r="M1288" i="3" s="1"/>
  <c r="E1248" i="4"/>
  <c r="E1238"/>
  <c r="E1227"/>
  <c r="M1272" i="3" s="1"/>
  <c r="E1225" i="4"/>
  <c r="E1216"/>
  <c r="E1206"/>
  <c r="M1258" i="3" s="1"/>
  <c r="E1204" i="4"/>
  <c r="M1256" i="3" s="1"/>
  <c r="E1201" i="4"/>
  <c r="M1254" i="3" s="1"/>
  <c r="E1199" i="4"/>
  <c r="M1252" i="3" s="1"/>
  <c r="E1194" i="4"/>
  <c r="E1192"/>
  <c r="M1248" i="3" s="1"/>
  <c r="E1188" i="4"/>
  <c r="M1246" i="3" s="1"/>
  <c r="E1182" i="4"/>
  <c r="M1244" i="3" s="1"/>
  <c r="E1153" i="4"/>
  <c r="E1146"/>
  <c r="M1232" i="3" s="1"/>
  <c r="E1141" i="4"/>
  <c r="M1229" i="3" s="1"/>
  <c r="E1137" i="4"/>
  <c r="M1227" i="3" s="1"/>
  <c r="E1123" i="4"/>
  <c r="E1121"/>
  <c r="M1223" i="3" s="1"/>
  <c r="E1118" i="4"/>
  <c r="M1221" i="3" s="1"/>
  <c r="E1116" i="4"/>
  <c r="M1219" i="3" s="1"/>
  <c r="E1114" i="4"/>
  <c r="E1112"/>
  <c r="M1215" i="3" s="1"/>
  <c r="E1110" i="4"/>
  <c r="M1213" i="3" s="1"/>
  <c r="E1108" i="4"/>
  <c r="M1211" i="3" s="1"/>
  <c r="E1103" i="4"/>
  <c r="E1101"/>
  <c r="M1207" i="3" s="1"/>
  <c r="E1099" i="4"/>
  <c r="M1205" i="3" s="1"/>
  <c r="E1097" i="4"/>
  <c r="M1203" i="3" s="1"/>
  <c r="E1095" i="4"/>
  <c r="E1092"/>
  <c r="M1199" i="3" s="1"/>
  <c r="E1090" i="4"/>
  <c r="M1197" i="3" s="1"/>
  <c r="E1087" i="4"/>
  <c r="M1195" i="3" s="1"/>
  <c r="E1078" i="4"/>
  <c r="M1188" i="3" s="1"/>
  <c r="E869" i="4"/>
  <c r="M1053" i="3" s="1"/>
  <c r="E864" i="4"/>
  <c r="M1051" i="3" s="1"/>
  <c r="E861" i="4"/>
  <c r="M1049" i="3" s="1"/>
  <c r="E856" i="4"/>
  <c r="M1047" i="3" s="1"/>
  <c r="E851" i="4"/>
  <c r="M1045" i="3" s="1"/>
  <c r="E848" i="4"/>
  <c r="M1043" i="3" s="1"/>
  <c r="E843" i="4"/>
  <c r="M1041" i="3" s="1"/>
  <c r="E836" i="4"/>
  <c r="M1039" i="3" s="1"/>
  <c r="E834" i="4"/>
  <c r="M1037" i="3" s="1"/>
  <c r="E832" i="4"/>
  <c r="M1035" i="3" s="1"/>
  <c r="E829" i="4"/>
  <c r="M1033" i="3" s="1"/>
  <c r="E823" i="4"/>
  <c r="M1031" i="3" s="1"/>
  <c r="E815" i="4"/>
  <c r="M1029" i="3" s="1"/>
  <c r="E809" i="4"/>
  <c r="M1027" i="3" s="1"/>
  <c r="E805" i="4"/>
  <c r="M1025" i="3" s="1"/>
  <c r="E802" i="4"/>
  <c r="M1023" i="3" s="1"/>
  <c r="E798" i="4"/>
  <c r="M1021" i="3" s="1"/>
  <c r="E796" i="4"/>
  <c r="M1019" i="3" s="1"/>
  <c r="E794" i="4"/>
  <c r="M1017" i="3" s="1"/>
  <c r="E791" i="4"/>
  <c r="M1015" i="3" s="1"/>
  <c r="E511" i="4"/>
  <c r="M915" i="3" s="1"/>
  <c r="E501" i="4"/>
  <c r="M913" i="3" s="1"/>
  <c r="E497" i="4"/>
  <c r="M911" i="3" s="1"/>
  <c r="E489" i="4"/>
  <c r="M909" i="3" s="1"/>
  <c r="E485" i="4"/>
  <c r="M907" i="3" s="1"/>
  <c r="E483" i="4"/>
  <c r="M905" i="3" s="1"/>
  <c r="E473" i="4"/>
  <c r="M903" i="3" s="1"/>
  <c r="E470" i="4"/>
  <c r="M901" i="3" s="1"/>
  <c r="E456" i="4"/>
  <c r="M899" i="3" s="1"/>
  <c r="E438" i="4"/>
  <c r="M897" i="3" s="1"/>
  <c r="E326" i="4"/>
  <c r="M876" i="3" s="1"/>
  <c r="E5" i="4"/>
  <c r="E1530"/>
  <c r="M848" i="3" s="1"/>
  <c r="E860" i="4"/>
  <c r="M799" i="3" s="1"/>
  <c r="E1149" i="4"/>
  <c r="E1247"/>
  <c r="M735" i="3" s="1"/>
  <c r="E1142" i="4"/>
  <c r="M732" i="3" s="1"/>
  <c r="E965" i="4"/>
  <c r="M727" i="3" s="1"/>
  <c r="E1491" i="4"/>
  <c r="M714" i="3" s="1"/>
  <c r="E1010" i="4"/>
  <c r="M664" i="3" s="1"/>
  <c r="E994" i="4"/>
  <c r="M662" i="3" s="1"/>
  <c r="E680" i="4"/>
  <c r="M659" i="3" s="1"/>
  <c r="E504" i="4"/>
  <c r="E1379"/>
  <c r="M655" i="3" s="1"/>
  <c r="E1212" i="4"/>
  <c r="M653" i="3" s="1"/>
  <c r="E820" i="4"/>
  <c r="M637" i="3" s="1"/>
  <c r="E279" i="4"/>
  <c r="M586" i="3" s="1"/>
  <c r="E949" i="4"/>
  <c r="M568" i="3" s="1"/>
  <c r="E1485" i="4"/>
  <c r="M538" i="3" s="1"/>
  <c r="E855" i="4"/>
  <c r="M511" i="3" s="1"/>
  <c r="E1191" i="4"/>
  <c r="M509" i="3" s="1"/>
  <c r="E612" i="4"/>
  <c r="M474" i="3" s="1"/>
  <c r="E508" i="4"/>
  <c r="M432" i="3" s="1"/>
  <c r="E153" i="4"/>
  <c r="M381" i="3" s="1"/>
  <c r="E141" i="4"/>
  <c r="M348" i="3" s="1"/>
  <c r="E267" i="4"/>
  <c r="M342" i="3" s="1"/>
  <c r="E174" i="4"/>
  <c r="M259" i="3" s="1"/>
  <c r="E177" i="4"/>
  <c r="M245" i="3" s="1"/>
  <c r="E324" i="4"/>
  <c r="M243" i="3" s="1"/>
  <c r="E169" i="4"/>
  <c r="M159" i="3" s="1"/>
  <c r="E318" i="4"/>
  <c r="M131" i="3" s="1"/>
  <c r="E43" i="4"/>
  <c r="M78" i="3" s="1"/>
  <c r="E143" i="4"/>
  <c r="M70" i="3" s="1"/>
  <c r="E129" i="4"/>
  <c r="M68" i="3" s="1"/>
  <c r="E163" i="4"/>
  <c r="M66" i="3" s="1"/>
  <c r="E69" i="4"/>
  <c r="M46" i="3" s="1"/>
  <c r="E18" i="4"/>
  <c r="M21" i="3" s="1"/>
  <c r="E49" i="4"/>
  <c r="E1144"/>
  <c r="M1231" i="3" s="1"/>
  <c r="E961" i="4"/>
  <c r="M726" i="3" s="1"/>
  <c r="E137" i="4"/>
  <c r="M717" i="3" s="1"/>
  <c r="E1365" i="4"/>
  <c r="M667" i="3" s="1"/>
  <c r="E988" i="4"/>
  <c r="M631" i="3" s="1"/>
  <c r="E1195" i="4"/>
  <c r="M621" i="3" s="1"/>
  <c r="E475" i="4"/>
  <c r="M608" i="3" s="1"/>
  <c r="E462" i="4"/>
  <c r="M580" i="3" s="1"/>
  <c r="E1145" i="4"/>
  <c r="M569" i="3" s="1"/>
  <c r="E650" i="4"/>
  <c r="M555" i="3" s="1"/>
  <c r="E845" i="4"/>
  <c r="M548" i="3" s="1"/>
  <c r="E299" i="4"/>
  <c r="M525" i="3" s="1"/>
  <c r="E740" i="4"/>
  <c r="E442"/>
  <c r="M443" i="3" s="1"/>
  <c r="E54" i="4"/>
  <c r="M428" i="3" s="1"/>
  <c r="E512" i="4"/>
  <c r="M425" i="3" s="1"/>
  <c r="E1219" i="4"/>
  <c r="M397" i="3" s="1"/>
  <c r="E1128" i="4"/>
  <c r="M305" i="3" s="1"/>
  <c r="E460" i="4"/>
  <c r="M292" i="3" s="1"/>
  <c r="M1149"/>
  <c r="M1193"/>
  <c r="M1201"/>
  <c r="M1209"/>
  <c r="M1217"/>
  <c r="M1225"/>
  <c r="M1269"/>
  <c r="M1273"/>
  <c r="M1277"/>
  <c r="M1285"/>
  <c r="M1289"/>
  <c r="M1293"/>
  <c r="M1301"/>
  <c r="M1305"/>
  <c r="M1309"/>
  <c r="M1317"/>
  <c r="M1321"/>
  <c r="M1325"/>
  <c r="M1333"/>
  <c r="M1337"/>
  <c r="M1341"/>
  <c r="M1349"/>
  <c r="M1353"/>
  <c r="M1357"/>
  <c r="M1365"/>
  <c r="M1369"/>
  <c r="M1373"/>
  <c r="M1381"/>
  <c r="M1385"/>
  <c r="M1389"/>
  <c r="M1397"/>
  <c r="M1401"/>
  <c r="M1405"/>
  <c r="M1413"/>
  <c r="M1417"/>
  <c r="M1421"/>
  <c r="M1429"/>
  <c r="M1433"/>
  <c r="M1437"/>
  <c r="M1445"/>
  <c r="M1449"/>
  <c r="M1453"/>
  <c r="M1457"/>
  <c r="M1461"/>
  <c r="M1465"/>
  <c r="M1521"/>
  <c r="M1336"/>
  <c r="M1352"/>
  <c r="M1368"/>
  <c r="M1384"/>
  <c r="M1400"/>
  <c r="M1416"/>
  <c r="M1432"/>
  <c r="M1448"/>
  <c r="M1452"/>
  <c r="M1456"/>
  <c r="M1460"/>
  <c r="M1464"/>
  <c r="M1528"/>
  <c r="M1536"/>
  <c r="M1540"/>
  <c r="M1552"/>
  <c r="M1556"/>
  <c r="E1546" i="4"/>
  <c r="E1539"/>
  <c r="M1543" i="3" s="1"/>
  <c r="E1526" i="4"/>
  <c r="M1531" i="3" s="1"/>
  <c r="E1521" i="4"/>
  <c r="M1526" i="3" s="1"/>
  <c r="E1513" i="4"/>
  <c r="M1519" i="3" s="1"/>
  <c r="E1511" i="4"/>
  <c r="E1509"/>
  <c r="M1515" i="3" s="1"/>
  <c r="E1507" i="4"/>
  <c r="E1504"/>
  <c r="M1511" i="3" s="1"/>
  <c r="E1501" i="4"/>
  <c r="E1499"/>
  <c r="M1507" i="3" s="1"/>
  <c r="E1497" i="4"/>
  <c r="M1505" i="3" s="1"/>
  <c r="E1495" i="4"/>
  <c r="M1503" i="3" s="1"/>
  <c r="E1493" i="4"/>
  <c r="E1490"/>
  <c r="M1499" i="3" s="1"/>
  <c r="E1488" i="4"/>
  <c r="E1486"/>
  <c r="M1495" i="3" s="1"/>
  <c r="E1483" i="4"/>
  <c r="E1481"/>
  <c r="M1491" i="3" s="1"/>
  <c r="E1479" i="4"/>
  <c r="M1489" i="3" s="1"/>
  <c r="E1477" i="4"/>
  <c r="M1487" i="3" s="1"/>
  <c r="E1474" i="4"/>
  <c r="E1472"/>
  <c r="M1483" i="3" s="1"/>
  <c r="E1470" i="4"/>
  <c r="E1468"/>
  <c r="M1479" i="3" s="1"/>
  <c r="E1466" i="4"/>
  <c r="E1464"/>
  <c r="M1475" i="3" s="1"/>
  <c r="E1462" i="4"/>
  <c r="M1473" i="3" s="1"/>
  <c r="E1460" i="4"/>
  <c r="M1471" i="3" s="1"/>
  <c r="E1458" i="4"/>
  <c r="E1430"/>
  <c r="E1428"/>
  <c r="M1440" i="3" s="1"/>
  <c r="E1423" i="4"/>
  <c r="M1435" i="3" s="1"/>
  <c r="E1414" i="4"/>
  <c r="E1411"/>
  <c r="M1424" i="3" s="1"/>
  <c r="E1406" i="4"/>
  <c r="M1419" i="3" s="1"/>
  <c r="E1395" i="4"/>
  <c r="E1393"/>
  <c r="M1408" i="3" s="1"/>
  <c r="E1387" i="4"/>
  <c r="M1403" i="3" s="1"/>
  <c r="E1375" i="4"/>
  <c r="E1373"/>
  <c r="M1392" i="3" s="1"/>
  <c r="E1367" i="4"/>
  <c r="M1387" i="3" s="1"/>
  <c r="E1356" i="4"/>
  <c r="E1354"/>
  <c r="M1376" i="3" s="1"/>
  <c r="E1349" i="4"/>
  <c r="M1371" i="3" s="1"/>
  <c r="E1339" i="4"/>
  <c r="E1337"/>
  <c r="M1360" i="3" s="1"/>
  <c r="E1331" i="4"/>
  <c r="M1355" i="3" s="1"/>
  <c r="E1320" i="4"/>
  <c r="E1318"/>
  <c r="M1344" i="3" s="1"/>
  <c r="E1312" i="4"/>
  <c r="M1339" i="3" s="1"/>
  <c r="E1305" i="4"/>
  <c r="M1335" i="3" s="1"/>
  <c r="E1297" i="4"/>
  <c r="M1328" i="3" s="1"/>
  <c r="E1295" i="4"/>
  <c r="M1326" i="3" s="1"/>
  <c r="E1288" i="4"/>
  <c r="M1319" i="3" s="1"/>
  <c r="E1280" i="4"/>
  <c r="M1312" i="3" s="1"/>
  <c r="E1277" i="4"/>
  <c r="M1310" i="3" s="1"/>
  <c r="E1267" i="4"/>
  <c r="M1303" i="3" s="1"/>
  <c r="E1260" i="4"/>
  <c r="M1296" i="3" s="1"/>
  <c r="E1257" i="4"/>
  <c r="M1294" i="3" s="1"/>
  <c r="E1249" i="4"/>
  <c r="M1287" i="3" s="1"/>
  <c r="E1239" i="4"/>
  <c r="M1280" i="3" s="1"/>
  <c r="E1237" i="4"/>
  <c r="M1278" i="3" s="1"/>
  <c r="E1226" i="4"/>
  <c r="M1271" i="3" s="1"/>
  <c r="E1217" i="4"/>
  <c r="M1264" i="3" s="1"/>
  <c r="E1215" i="4"/>
  <c r="M1262" i="3" s="1"/>
  <c r="E1205" i="4"/>
  <c r="M1257" i="3" s="1"/>
  <c r="E1203" i="4"/>
  <c r="M1255" i="3" s="1"/>
  <c r="E1200" i="4"/>
  <c r="M1253" i="3" s="1"/>
  <c r="E1198" i="4"/>
  <c r="M1251" i="3" s="1"/>
  <c r="E1193" i="4"/>
  <c r="M1249" i="3" s="1"/>
  <c r="E1190" i="4"/>
  <c r="M1247" i="3" s="1"/>
  <c r="E1183" i="4"/>
  <c r="M1245" i="3" s="1"/>
  <c r="E1180" i="4"/>
  <c r="M1243" i="3" s="1"/>
  <c r="E1148" i="4"/>
  <c r="M1233" i="3" s="1"/>
  <c r="E1143" i="4"/>
  <c r="M1230" i="3" s="1"/>
  <c r="E1139" i="4"/>
  <c r="M1228" i="3" s="1"/>
  <c r="E1130" i="4"/>
  <c r="M1226" i="3" s="1"/>
  <c r="E1122" i="4"/>
  <c r="M1224" i="3" s="1"/>
  <c r="E1119" i="4"/>
  <c r="M1222" i="3" s="1"/>
  <c r="E1117" i="4"/>
  <c r="M1220" i="3" s="1"/>
  <c r="E1115" i="4"/>
  <c r="E1113"/>
  <c r="M1216" i="3" s="1"/>
  <c r="E1111" i="4"/>
  <c r="M1214" i="3" s="1"/>
  <c r="E1109" i="4"/>
  <c r="M1212" i="3" s="1"/>
  <c r="E1106" i="4"/>
  <c r="M1210" i="3" s="1"/>
  <c r="E1102" i="4"/>
  <c r="M1208" i="3" s="1"/>
  <c r="E1100" i="4"/>
  <c r="M1206" i="3" s="1"/>
  <c r="E1098" i="4"/>
  <c r="M1204" i="3" s="1"/>
  <c r="E1096" i="4"/>
  <c r="E1093"/>
  <c r="M1200" i="3" s="1"/>
  <c r="E1091" i="4"/>
  <c r="M1198" i="3" s="1"/>
  <c r="E1088" i="4"/>
  <c r="M1196" i="3" s="1"/>
  <c r="E1086" i="4"/>
  <c r="M1194" i="3" s="1"/>
  <c r="E1081" i="4"/>
  <c r="M1189" i="3" s="1"/>
  <c r="E865" i="4"/>
  <c r="M1052" i="3" s="1"/>
  <c r="E863" i="4"/>
  <c r="M1050" i="3" s="1"/>
  <c r="E858" i="4"/>
  <c r="M1048" i="3" s="1"/>
  <c r="E854" i="4"/>
  <c r="M1046" i="3" s="1"/>
  <c r="E849" i="4"/>
  <c r="M1044" i="3" s="1"/>
  <c r="E844" i="4"/>
  <c r="E841"/>
  <c r="M1040" i="3" s="1"/>
  <c r="E835" i="4"/>
  <c r="M1038" i="3" s="1"/>
  <c r="E833" i="4"/>
  <c r="M1036" i="3" s="1"/>
  <c r="E831" i="4"/>
  <c r="M1034" i="3" s="1"/>
  <c r="E826" i="4"/>
  <c r="M1032" i="3" s="1"/>
  <c r="E819" i="4"/>
  <c r="M1030" i="3" s="1"/>
  <c r="E814" i="4"/>
  <c r="M1028" i="3" s="1"/>
  <c r="E806" i="4"/>
  <c r="E804"/>
  <c r="M1024" i="3" s="1"/>
  <c r="E799" i="4"/>
  <c r="M1022" i="3" s="1"/>
  <c r="E797" i="4"/>
  <c r="M1020" i="3" s="1"/>
  <c r="E795" i="4"/>
  <c r="M1018" i="3" s="1"/>
  <c r="E792" i="4"/>
  <c r="M1016" i="3" s="1"/>
  <c r="E789" i="4"/>
  <c r="M1014" i="3" s="1"/>
  <c r="E316" i="4"/>
  <c r="M874" i="3" s="1"/>
  <c r="E306" i="4"/>
  <c r="M872" i="3" s="1"/>
  <c r="E296" i="4"/>
  <c r="M870" i="3" s="1"/>
  <c r="E262" i="4"/>
  <c r="M868" i="3" s="1"/>
  <c r="E3" i="4"/>
  <c r="M849" i="3" s="1"/>
  <c r="E1451" i="4"/>
  <c r="M847" i="3" s="1"/>
  <c r="E1154" i="4"/>
  <c r="M363" i="3" s="1"/>
  <c r="E686" i="4"/>
  <c r="M347" i="3" s="1"/>
  <c r="E297" i="4"/>
  <c r="M330" i="3" s="1"/>
  <c r="E175" i="4"/>
  <c r="M288" i="3" s="1"/>
  <c r="E1557" i="4"/>
  <c r="M279" i="3" s="1"/>
  <c r="E261" i="4"/>
  <c r="M257" i="3" s="1"/>
  <c r="E275" i="4"/>
  <c r="M238" i="3" s="1"/>
  <c r="E295" i="4"/>
  <c r="M189" i="3" s="1"/>
  <c r="E301" i="4"/>
  <c r="M186" i="3" s="1"/>
  <c r="E138" i="4"/>
  <c r="M158" i="3" s="1"/>
  <c r="E291" i="4"/>
  <c r="M155" i="3" s="1"/>
  <c r="E162" i="4"/>
  <c r="M145" i="3" s="1"/>
  <c r="E1456" i="4"/>
  <c r="M1467" i="3" s="1"/>
  <c r="E1024" i="4"/>
  <c r="M1151" i="3" s="1"/>
  <c r="E857" i="4"/>
  <c r="M798" i="3" s="1"/>
  <c r="E1559" i="4"/>
  <c r="M736" i="3" s="1"/>
  <c r="E681" i="4"/>
  <c r="E60"/>
  <c r="M716" i="3" s="1"/>
  <c r="E870" i="4"/>
  <c r="M705" i="3" s="1"/>
  <c r="E868" i="4"/>
  <c r="M661" i="3" s="1"/>
  <c r="E1080" i="4"/>
  <c r="M632" i="3" s="1"/>
  <c r="E969" i="4"/>
  <c r="M629" i="3" s="1"/>
  <c r="E682" i="4"/>
  <c r="M604" i="3" s="1"/>
  <c r="E1503" i="4"/>
  <c r="M591" i="3" s="1"/>
  <c r="E1127" i="4"/>
  <c r="M319" i="3" s="1"/>
  <c r="E259" i="4"/>
  <c r="M293" i="3" s="1"/>
  <c r="M273" i="8"/>
  <c r="Z273"/>
  <c r="N218"/>
  <c r="Z218"/>
  <c r="P194"/>
  <c r="Z194"/>
  <c r="Z129"/>
  <c r="M129"/>
  <c r="R206"/>
  <c r="Z206"/>
  <c r="H134"/>
  <c r="Z134"/>
  <c r="G70"/>
  <c r="S70"/>
  <c r="J70"/>
  <c r="Z70"/>
  <c r="Z178"/>
  <c r="T178"/>
  <c r="U286"/>
  <c r="Z286"/>
  <c r="K58"/>
  <c r="H58"/>
  <c r="X58"/>
  <c r="Z58"/>
  <c r="X31"/>
  <c r="W31"/>
  <c r="T31"/>
  <c r="Q31"/>
  <c r="K22"/>
  <c r="F22"/>
  <c r="W22"/>
  <c r="E22"/>
  <c r="D22"/>
  <c r="J22"/>
  <c r="Z22"/>
  <c r="U22"/>
  <c r="W5"/>
  <c r="L5"/>
  <c r="X5"/>
  <c r="Q5"/>
  <c r="E5"/>
  <c r="O5"/>
  <c r="F5"/>
  <c r="Z5"/>
  <c r="S5"/>
  <c r="D5"/>
  <c r="N5"/>
  <c r="K5"/>
  <c r="H5"/>
  <c r="G5"/>
  <c r="Y257"/>
  <c r="Z257"/>
  <c r="Z173"/>
  <c r="Y173"/>
  <c r="Y23"/>
  <c r="N23"/>
  <c r="K23"/>
  <c r="R23"/>
  <c r="F23"/>
  <c r="M23"/>
  <c r="O23"/>
  <c r="X23"/>
  <c r="T8"/>
  <c r="Q8"/>
  <c r="O8"/>
  <c r="L8"/>
  <c r="Y8"/>
  <c r="V8"/>
  <c r="G8"/>
  <c r="D8"/>
  <c r="Z8"/>
  <c r="W8"/>
  <c r="R8"/>
  <c r="X8"/>
  <c r="Y6"/>
  <c r="H6"/>
  <c r="U6"/>
  <c r="J6"/>
  <c r="O6"/>
  <c r="N6"/>
  <c r="D6"/>
  <c r="M6"/>
  <c r="V6"/>
  <c r="T6"/>
  <c r="S6"/>
  <c r="M33" i="3"/>
  <c r="P33"/>
  <c r="M97"/>
  <c r="P97"/>
  <c r="M129"/>
  <c r="P129"/>
  <c r="M161"/>
  <c r="P161"/>
  <c r="M193"/>
  <c r="P193"/>
  <c r="P225"/>
  <c r="P257"/>
  <c r="M289"/>
  <c r="P289"/>
  <c r="M321"/>
  <c r="P321"/>
  <c r="M353"/>
  <c r="P353"/>
  <c r="M417"/>
  <c r="P417"/>
  <c r="M481"/>
  <c r="P481"/>
  <c r="M625"/>
  <c r="P625"/>
  <c r="M657"/>
  <c r="P657"/>
  <c r="H138" i="8"/>
  <c r="Z138"/>
  <c r="D55"/>
  <c r="G55"/>
  <c r="E55"/>
  <c r="Z233"/>
  <c r="M233"/>
  <c r="M210"/>
  <c r="Z210"/>
  <c r="O198"/>
  <c r="Z198"/>
  <c r="O146"/>
  <c r="Z146"/>
  <c r="M62"/>
  <c r="L62"/>
  <c r="O62"/>
  <c r="Z62"/>
  <c r="P258"/>
  <c r="Z258"/>
  <c r="P98"/>
  <c r="R98"/>
  <c r="Z98"/>
  <c r="Z225"/>
  <c r="S225"/>
  <c r="L49"/>
  <c r="E49"/>
  <c r="Z49"/>
  <c r="S49"/>
  <c r="Q49"/>
  <c r="T190"/>
  <c r="Z190"/>
  <c r="Z110"/>
  <c r="T110"/>
  <c r="I50"/>
  <c r="T50"/>
  <c r="Q50"/>
  <c r="Z50"/>
  <c r="Z226"/>
  <c r="U226"/>
  <c r="G38"/>
  <c r="U38"/>
  <c r="R38"/>
  <c r="I38"/>
  <c r="Z38"/>
  <c r="R56"/>
  <c r="K56"/>
  <c r="M56"/>
  <c r="T40"/>
  <c r="W40"/>
  <c r="U40"/>
  <c r="D40"/>
  <c r="U19"/>
  <c r="F19"/>
  <c r="M19"/>
  <c r="X213"/>
  <c r="Z213"/>
  <c r="X115"/>
  <c r="D115"/>
  <c r="T61"/>
  <c r="X61"/>
  <c r="Z61"/>
  <c r="J61"/>
  <c r="L25"/>
  <c r="X25"/>
  <c r="Z25"/>
  <c r="D25"/>
  <c r="S25"/>
  <c r="N25"/>
  <c r="N11"/>
  <c r="K11"/>
  <c r="V11"/>
  <c r="I11"/>
  <c r="G11"/>
  <c r="D11"/>
  <c r="X11"/>
  <c r="S11"/>
  <c r="Q11"/>
  <c r="T11"/>
  <c r="E11"/>
  <c r="N7"/>
  <c r="J7"/>
  <c r="V7"/>
  <c r="T7"/>
  <c r="G7"/>
  <c r="D7"/>
  <c r="S7"/>
  <c r="L7"/>
  <c r="E7"/>
  <c r="U7"/>
  <c r="M7"/>
  <c r="Q7"/>
  <c r="I7"/>
  <c r="Y197"/>
  <c r="Z197"/>
  <c r="Y126"/>
  <c r="Z126"/>
  <c r="X126"/>
  <c r="Q37"/>
  <c r="K37"/>
  <c r="Z37"/>
  <c r="T13"/>
  <c r="D13"/>
  <c r="Z13"/>
  <c r="Y13"/>
  <c r="J13"/>
  <c r="S3"/>
  <c r="G3"/>
  <c r="D3"/>
  <c r="M3"/>
  <c r="L3"/>
  <c r="O3"/>
  <c r="H3"/>
  <c r="X3"/>
  <c r="I3"/>
  <c r="D214"/>
  <c r="Z214"/>
  <c r="G279"/>
  <c r="Z279"/>
  <c r="K76"/>
  <c r="G76"/>
  <c r="R119"/>
  <c r="S119"/>
  <c r="G46"/>
  <c r="Z46"/>
  <c r="N46"/>
  <c r="U135"/>
  <c r="G135"/>
  <c r="K35"/>
  <c r="S35"/>
  <c r="G35"/>
  <c r="D35"/>
  <c r="Z265"/>
  <c r="V265"/>
  <c r="V112"/>
  <c r="D112"/>
  <c r="L57"/>
  <c r="Z57"/>
  <c r="V57"/>
  <c r="W90"/>
  <c r="J90"/>
  <c r="Z90"/>
  <c r="W64"/>
  <c r="O64"/>
  <c r="E136"/>
  <c r="X136"/>
  <c r="E81"/>
  <c r="Z81"/>
  <c r="W81"/>
  <c r="S66"/>
  <c r="F66"/>
  <c r="Z66"/>
  <c r="P59"/>
  <c r="N59"/>
  <c r="D59"/>
  <c r="X59"/>
  <c r="G47"/>
  <c r="E47"/>
  <c r="L47"/>
  <c r="L33"/>
  <c r="G33"/>
  <c r="Z33"/>
  <c r="E33"/>
  <c r="L32"/>
  <c r="K32"/>
  <c r="D32"/>
  <c r="X32"/>
  <c r="M32"/>
  <c r="U32"/>
  <c r="L10"/>
  <c r="F10"/>
  <c r="W10"/>
  <c r="K10"/>
  <c r="O10"/>
  <c r="V10"/>
  <c r="X10"/>
  <c r="S10"/>
  <c r="Q10"/>
  <c r="U42"/>
  <c r="Y42"/>
  <c r="J42"/>
  <c r="E42"/>
  <c r="Z42"/>
  <c r="W42"/>
  <c r="S27"/>
  <c r="F27"/>
  <c r="M27"/>
  <c r="Y27"/>
  <c r="U16"/>
  <c r="P16"/>
  <c r="V16"/>
  <c r="W16"/>
  <c r="I16"/>
  <c r="D16"/>
  <c r="Y16"/>
  <c r="U9"/>
  <c r="M9"/>
  <c r="I9"/>
  <c r="W9"/>
  <c r="Q9"/>
  <c r="H9"/>
  <c r="Y9"/>
  <c r="L9"/>
  <c r="K9"/>
  <c r="F9"/>
  <c r="Z9"/>
  <c r="Z6"/>
  <c r="Z44"/>
  <c r="Z239"/>
  <c r="Z247"/>
  <c r="D58"/>
  <c r="E2"/>
  <c r="K2"/>
  <c r="M187"/>
  <c r="O31"/>
  <c r="Q6"/>
  <c r="R31"/>
  <c r="H124"/>
  <c r="W6"/>
  <c r="Z3"/>
  <c r="Z11"/>
  <c r="Z43"/>
  <c r="Z56"/>
  <c r="Z80"/>
  <c r="Z143"/>
  <c r="Z180"/>
  <c r="Z204"/>
  <c r="Z236"/>
  <c r="Z244"/>
  <c r="H100"/>
  <c r="J152"/>
  <c r="K283"/>
  <c r="K159"/>
  <c r="K139"/>
  <c r="K55"/>
  <c r="N183"/>
  <c r="P5"/>
  <c r="R107"/>
  <c r="S290"/>
  <c r="V185"/>
  <c r="V3"/>
  <c r="W56"/>
  <c r="F277"/>
  <c r="Z277"/>
  <c r="J149"/>
  <c r="Z149"/>
  <c r="L181"/>
  <c r="Z181"/>
  <c r="Z217"/>
  <c r="Q217"/>
  <c r="H111"/>
  <c r="Q111"/>
  <c r="Q94"/>
  <c r="K94"/>
  <c r="Z94"/>
  <c r="N123"/>
  <c r="S123"/>
  <c r="Z234"/>
  <c r="T234"/>
  <c r="Q43"/>
  <c r="G43"/>
  <c r="L43"/>
  <c r="Z242"/>
  <c r="W242"/>
  <c r="M65" i="3"/>
  <c r="P65"/>
  <c r="M449"/>
  <c r="P449"/>
  <c r="M529"/>
  <c r="P529"/>
  <c r="M561"/>
  <c r="P561"/>
  <c r="M721"/>
  <c r="P721"/>
  <c r="X209" i="8"/>
  <c r="Z209"/>
  <c r="X120"/>
  <c r="D120"/>
  <c r="N78"/>
  <c r="Z78"/>
  <c r="X78"/>
  <c r="J78"/>
  <c r="X73"/>
  <c r="R73"/>
  <c r="Z73"/>
  <c r="S41"/>
  <c r="L41"/>
  <c r="K41"/>
  <c r="Z41"/>
  <c r="E41"/>
  <c r="K131"/>
  <c r="Y131"/>
  <c r="Z113"/>
  <c r="Y113"/>
  <c r="H105"/>
  <c r="Z105"/>
  <c r="Y105"/>
  <c r="Y82"/>
  <c r="Q82"/>
  <c r="L82"/>
  <c r="Z82"/>
  <c r="X2"/>
  <c r="H2"/>
  <c r="G2"/>
  <c r="F2"/>
  <c r="V2"/>
  <c r="T2"/>
  <c r="R2"/>
  <c r="O2"/>
  <c r="W2"/>
  <c r="N2"/>
  <c r="U2"/>
  <c r="D2"/>
  <c r="L2"/>
  <c r="P2"/>
  <c r="M2"/>
  <c r="Y2"/>
  <c r="Q2"/>
  <c r="J2"/>
  <c r="I2"/>
  <c r="M385" i="3"/>
  <c r="P385"/>
  <c r="M593"/>
  <c r="P593"/>
  <c r="M689"/>
  <c r="P689"/>
  <c r="E249" i="8"/>
  <c r="Z249"/>
  <c r="F282"/>
  <c r="Z282"/>
  <c r="F238"/>
  <c r="Z238"/>
  <c r="I246"/>
  <c r="Z246"/>
  <c r="J145"/>
  <c r="Z145"/>
  <c r="Z201"/>
  <c r="K201"/>
  <c r="K132"/>
  <c r="H132"/>
  <c r="O165"/>
  <c r="Z165"/>
  <c r="O86"/>
  <c r="M86"/>
  <c r="Z86"/>
  <c r="J86"/>
  <c r="O75"/>
  <c r="D75"/>
  <c r="G75"/>
  <c r="P53"/>
  <c r="F53"/>
  <c r="R161"/>
  <c r="Z161"/>
  <c r="M63"/>
  <c r="G63"/>
  <c r="S63"/>
  <c r="Z69"/>
  <c r="T69"/>
  <c r="O69"/>
  <c r="N69"/>
  <c r="L130"/>
  <c r="Z130"/>
  <c r="U130"/>
  <c r="V128"/>
  <c r="G128"/>
  <c r="P77"/>
  <c r="Z77"/>
  <c r="V77"/>
  <c r="L125"/>
  <c r="Z125"/>
  <c r="W125"/>
  <c r="R106"/>
  <c r="Z106"/>
  <c r="Q28"/>
  <c r="R28"/>
  <c r="D28"/>
  <c r="F133"/>
  <c r="Z133"/>
  <c r="X133"/>
  <c r="Q36"/>
  <c r="E36"/>
  <c r="I36"/>
  <c r="X34"/>
  <c r="W34"/>
  <c r="H34"/>
  <c r="F34"/>
  <c r="Z34"/>
  <c r="S34"/>
  <c r="N34"/>
  <c r="U29"/>
  <c r="R29"/>
  <c r="P29"/>
  <c r="T29"/>
  <c r="O29"/>
  <c r="Z29"/>
  <c r="X29"/>
  <c r="D18"/>
  <c r="Z18"/>
  <c r="Y92"/>
  <c r="U92"/>
  <c r="W20"/>
  <c r="D20"/>
  <c r="X4"/>
  <c r="W4"/>
  <c r="R4"/>
  <c r="I4"/>
  <c r="Z4"/>
  <c r="J4"/>
  <c r="Y4"/>
  <c r="V4"/>
  <c r="U4"/>
  <c r="Z23"/>
  <c r="Z31"/>
  <c r="Z100"/>
  <c r="Z108"/>
  <c r="Z123"/>
  <c r="Z131"/>
  <c r="Z176"/>
  <c r="Z264"/>
  <c r="Z289"/>
  <c r="D227"/>
  <c r="Z186"/>
  <c r="D172"/>
  <c r="E6"/>
  <c r="F280"/>
  <c r="J44"/>
  <c r="J8"/>
  <c r="P129"/>
  <c r="N74"/>
  <c r="R134"/>
  <c r="V124"/>
  <c r="Y142"/>
  <c r="Y117"/>
  <c r="P117"/>
  <c r="N53"/>
  <c r="H53"/>
  <c r="R52"/>
  <c r="K52"/>
  <c r="V60"/>
  <c r="S60"/>
  <c r="V21"/>
  <c r="R21"/>
  <c r="I21"/>
  <c r="Q21"/>
  <c r="P21"/>
  <c r="L21"/>
  <c r="Y20"/>
  <c r="S20"/>
  <c r="L20"/>
  <c r="U20"/>
  <c r="T4"/>
  <c r="S4"/>
  <c r="Q4"/>
  <c r="O4"/>
  <c r="L4"/>
  <c r="N4"/>
  <c r="M4"/>
  <c r="H4"/>
  <c r="M139"/>
  <c r="Q266"/>
  <c r="S261"/>
  <c r="Z30"/>
  <c r="Z102"/>
  <c r="Z114"/>
  <c r="Z154"/>
  <c r="Z266"/>
  <c r="F45"/>
  <c r="M103"/>
  <c r="O15"/>
  <c r="P147"/>
  <c r="P45"/>
  <c r="R12"/>
  <c r="S15"/>
  <c r="T65"/>
  <c r="T51"/>
  <c r="V278"/>
  <c r="V24"/>
  <c r="V12"/>
  <c r="W79"/>
  <c r="W14"/>
  <c r="X188"/>
  <c r="X81"/>
  <c r="X45"/>
  <c r="X41"/>
  <c r="P92"/>
  <c r="Y14"/>
  <c r="Q72"/>
  <c r="L72"/>
  <c r="T84"/>
  <c r="L84"/>
  <c r="O48"/>
  <c r="E48"/>
  <c r="S85"/>
  <c r="K85"/>
  <c r="L88"/>
  <c r="W88"/>
  <c r="P39"/>
  <c r="Q39"/>
  <c r="D39"/>
  <c r="X89"/>
  <c r="T89"/>
  <c r="K89"/>
  <c r="H1" i="3"/>
  <c r="F2"/>
  <c r="H2"/>
  <c r="F1"/>
  <c r="P8"/>
  <c r="P12"/>
  <c r="M16"/>
  <c r="P16"/>
  <c r="M20"/>
  <c r="P20"/>
  <c r="M24"/>
  <c r="P24"/>
  <c r="M28"/>
  <c r="P28"/>
  <c r="Q127" i="8"/>
  <c r="N127"/>
  <c r="Q122"/>
  <c r="F122"/>
  <c r="N137"/>
  <c r="H137"/>
  <c r="Q30"/>
  <c r="O30"/>
  <c r="F30"/>
  <c r="H109"/>
  <c r="R109"/>
  <c r="V17"/>
  <c r="I17"/>
  <c r="S17"/>
  <c r="Q17"/>
  <c r="K17"/>
  <c r="W19"/>
  <c r="P19"/>
  <c r="K19"/>
  <c r="R19"/>
  <c r="H19"/>
  <c r="O44"/>
  <c r="W44"/>
  <c r="E44"/>
  <c r="X33"/>
  <c r="P33"/>
  <c r="S24"/>
  <c r="O24"/>
  <c r="U24"/>
  <c r="R24"/>
  <c r="Y37"/>
  <c r="V37"/>
  <c r="R37"/>
  <c r="W15"/>
  <c r="N15"/>
  <c r="V15"/>
  <c r="I15"/>
  <c r="D15"/>
  <c r="U13"/>
  <c r="W13"/>
  <c r="Q13"/>
  <c r="K13"/>
  <c r="H13"/>
  <c r="D186"/>
  <c r="L255"/>
  <c r="L202"/>
  <c r="Q219"/>
  <c r="T231"/>
  <c r="T95"/>
  <c r="W216"/>
  <c r="Z14"/>
  <c r="Z26"/>
  <c r="Z74"/>
  <c r="Z202"/>
  <c r="Z222"/>
  <c r="G88"/>
  <c r="G51"/>
  <c r="G12"/>
  <c r="J138"/>
  <c r="J74"/>
  <c r="J14"/>
  <c r="M200"/>
  <c r="M174"/>
  <c r="O97"/>
  <c r="Z17"/>
  <c r="Z53"/>
  <c r="Z65"/>
  <c r="Z85"/>
  <c r="Z89"/>
  <c r="Z97"/>
  <c r="Z101"/>
  <c r="Z117"/>
  <c r="Z177"/>
  <c r="Z237"/>
  <c r="Z245"/>
  <c r="Z261"/>
  <c r="D52"/>
  <c r="E97"/>
  <c r="E39"/>
  <c r="G268"/>
  <c r="H241"/>
  <c r="H228"/>
  <c r="H167"/>
  <c r="I281"/>
  <c r="I118"/>
  <c r="J157"/>
  <c r="K95"/>
  <c r="K84"/>
  <c r="K72"/>
  <c r="L158"/>
  <c r="M250"/>
  <c r="M230"/>
  <c r="M71"/>
  <c r="N26"/>
  <c r="N17"/>
  <c r="O164"/>
  <c r="Q207"/>
  <c r="Q155"/>
  <c r="Q153"/>
  <c r="Q76"/>
  <c r="R267"/>
  <c r="R253"/>
  <c r="S220"/>
  <c r="T285"/>
  <c r="T141"/>
  <c r="T79"/>
  <c r="F50"/>
  <c r="U121"/>
  <c r="W193"/>
  <c r="W108"/>
  <c r="W39"/>
  <c r="X272"/>
  <c r="X248"/>
  <c r="R45"/>
  <c r="Y263"/>
  <c r="H14"/>
  <c r="O67"/>
  <c r="N67"/>
  <c r="S12"/>
  <c r="O12"/>
  <c r="L12"/>
  <c r="E12"/>
  <c r="P74"/>
  <c r="T114"/>
  <c r="W87"/>
  <c r="Y221"/>
  <c r="T57"/>
  <c r="M57"/>
  <c r="X47"/>
  <c r="T47"/>
  <c r="X18"/>
  <c r="H18"/>
  <c r="V5"/>
  <c r="U5"/>
  <c r="R5"/>
  <c r="I5"/>
  <c r="Y3"/>
  <c r="P3"/>
  <c r="N3"/>
  <c r="K3"/>
  <c r="J3"/>
  <c r="G166"/>
  <c r="H215"/>
  <c r="I229"/>
  <c r="L148"/>
  <c r="O199"/>
  <c r="Q243"/>
  <c r="R287"/>
  <c r="R275"/>
  <c r="T276"/>
  <c r="P110"/>
  <c r="W171"/>
  <c r="X22"/>
  <c r="Y191"/>
  <c r="N27"/>
  <c r="L16"/>
  <c r="P753" i="3"/>
  <c r="M785"/>
  <c r="P785"/>
  <c r="M817"/>
  <c r="P817"/>
  <c r="M1469"/>
  <c r="P1469"/>
  <c r="M1477"/>
  <c r="P1477"/>
  <c r="M1481"/>
  <c r="P1481"/>
  <c r="M1485"/>
  <c r="P1485"/>
  <c r="M1493"/>
  <c r="P1493"/>
  <c r="M1497"/>
  <c r="P1497"/>
  <c r="M1501"/>
  <c r="P1501"/>
  <c r="M1509"/>
  <c r="P1509"/>
  <c r="M1513"/>
  <c r="P1513"/>
  <c r="M1517"/>
  <c r="P1517"/>
  <c r="M1525"/>
  <c r="P1525"/>
  <c r="M1529"/>
  <c r="P1529"/>
  <c r="M1533"/>
  <c r="P1533"/>
  <c r="M1541"/>
  <c r="P1541"/>
  <c r="M1545"/>
  <c r="P1545"/>
  <c r="M1549"/>
  <c r="P1549"/>
  <c r="M1557"/>
  <c r="P1557"/>
  <c r="P1561"/>
  <c r="M1561"/>
  <c r="M1565"/>
  <c r="P1565"/>
  <c r="O35"/>
  <c r="P35"/>
  <c r="O38"/>
  <c r="P38"/>
  <c r="N38"/>
  <c r="O43"/>
  <c r="P43"/>
  <c r="O46"/>
  <c r="P46"/>
  <c r="N46"/>
  <c r="O51"/>
  <c r="P51"/>
  <c r="O54"/>
  <c r="P54"/>
  <c r="N54"/>
  <c r="O59"/>
  <c r="P59"/>
  <c r="O62"/>
  <c r="P62"/>
  <c r="N62"/>
  <c r="O67"/>
  <c r="P67"/>
  <c r="O70"/>
  <c r="P70"/>
  <c r="N70"/>
  <c r="O75"/>
  <c r="P75"/>
  <c r="O78"/>
  <c r="P78"/>
  <c r="N78"/>
  <c r="O83"/>
  <c r="P83"/>
  <c r="O86"/>
  <c r="P86"/>
  <c r="N86"/>
  <c r="O91"/>
  <c r="P91"/>
  <c r="O94"/>
  <c r="P94"/>
  <c r="N94"/>
  <c r="O99"/>
  <c r="P99"/>
  <c r="O102"/>
  <c r="P102"/>
  <c r="N102"/>
  <c r="O107"/>
  <c r="P107"/>
  <c r="O110"/>
  <c r="P110"/>
  <c r="N110"/>
  <c r="O115"/>
  <c r="P115"/>
  <c r="O118"/>
  <c r="P118"/>
  <c r="N118"/>
  <c r="O123"/>
  <c r="P123"/>
  <c r="O126"/>
  <c r="P126"/>
  <c r="N126"/>
  <c r="O131"/>
  <c r="P131"/>
  <c r="O134"/>
  <c r="P134"/>
  <c r="N134"/>
  <c r="O139"/>
  <c r="P139"/>
  <c r="O142"/>
  <c r="P142"/>
  <c r="N142"/>
  <c r="O147"/>
  <c r="P147"/>
  <c r="O150"/>
  <c r="P150"/>
  <c r="N150"/>
  <c r="O155"/>
  <c r="P155"/>
  <c r="O158"/>
  <c r="P158"/>
  <c r="N158"/>
  <c r="O163"/>
  <c r="P163"/>
  <c r="O166"/>
  <c r="P166"/>
  <c r="N166"/>
  <c r="O171"/>
  <c r="P171"/>
  <c r="O174"/>
  <c r="P174"/>
  <c r="N174"/>
  <c r="O179"/>
  <c r="P179"/>
  <c r="O182"/>
  <c r="P182"/>
  <c r="N182"/>
  <c r="O187"/>
  <c r="P187"/>
  <c r="O195"/>
  <c r="P195"/>
  <c r="O203"/>
  <c r="P203"/>
  <c r="O211"/>
  <c r="P211"/>
  <c r="O219"/>
  <c r="P219"/>
  <c r="O227"/>
  <c r="P227"/>
  <c r="O235"/>
  <c r="P235"/>
  <c r="O243"/>
  <c r="P243"/>
  <c r="O251"/>
  <c r="P251"/>
  <c r="O259"/>
  <c r="P259"/>
  <c r="O267"/>
  <c r="P267"/>
  <c r="O275"/>
  <c r="P275"/>
  <c r="O283"/>
  <c r="P283"/>
  <c r="O291"/>
  <c r="P291"/>
  <c r="O299"/>
  <c r="P299"/>
  <c r="O307"/>
  <c r="P307"/>
  <c r="O315"/>
  <c r="P315"/>
  <c r="O323"/>
  <c r="P323"/>
  <c r="O331"/>
  <c r="P331"/>
  <c r="O340"/>
  <c r="P340"/>
  <c r="N340"/>
  <c r="O350"/>
  <c r="N350"/>
  <c r="P350"/>
  <c r="O356"/>
  <c r="P356"/>
  <c r="N356"/>
  <c r="O366"/>
  <c r="N366"/>
  <c r="P366"/>
  <c r="O372"/>
  <c r="P372"/>
  <c r="N372"/>
  <c r="O382"/>
  <c r="N382"/>
  <c r="P382"/>
  <c r="O388"/>
  <c r="P388"/>
  <c r="N388"/>
  <c r="O398"/>
  <c r="N398"/>
  <c r="P398"/>
  <c r="O404"/>
  <c r="P404"/>
  <c r="N404"/>
  <c r="O414"/>
  <c r="N414"/>
  <c r="P414"/>
  <c r="O420"/>
  <c r="P420"/>
  <c r="N420"/>
  <c r="O430"/>
  <c r="N430"/>
  <c r="P430"/>
  <c r="O436"/>
  <c r="P436"/>
  <c r="N436"/>
  <c r="O446"/>
  <c r="N446"/>
  <c r="P446"/>
  <c r="O452"/>
  <c r="P452"/>
  <c r="N452"/>
  <c r="O462"/>
  <c r="N462"/>
  <c r="P462"/>
  <c r="O468"/>
  <c r="P468"/>
  <c r="N468"/>
  <c r="O478"/>
  <c r="N478"/>
  <c r="P478"/>
  <c r="O484"/>
  <c r="P484"/>
  <c r="N484"/>
  <c r="O494"/>
  <c r="N494"/>
  <c r="P494"/>
  <c r="O500"/>
  <c r="P500"/>
  <c r="N500"/>
  <c r="O513"/>
  <c r="N513"/>
  <c r="O517"/>
  <c r="P517"/>
  <c r="N517"/>
  <c r="O520"/>
  <c r="P520"/>
  <c r="N520"/>
  <c r="O545"/>
  <c r="N545"/>
  <c r="O549"/>
  <c r="P549"/>
  <c r="N549"/>
  <c r="O552"/>
  <c r="P552"/>
  <c r="N552"/>
  <c r="O577"/>
  <c r="N577"/>
  <c r="O581"/>
  <c r="P581"/>
  <c r="N581"/>
  <c r="P584"/>
  <c r="N584"/>
  <c r="N609"/>
  <c r="O613"/>
  <c r="P613"/>
  <c r="N613"/>
  <c r="O616"/>
  <c r="P616"/>
  <c r="N616"/>
  <c r="O641"/>
  <c r="N641"/>
  <c r="O645"/>
  <c r="P645"/>
  <c r="N645"/>
  <c r="O648"/>
  <c r="P648"/>
  <c r="N648"/>
  <c r="O673"/>
  <c r="N673"/>
  <c r="O677"/>
  <c r="P677"/>
  <c r="N677"/>
  <c r="O680"/>
  <c r="P680"/>
  <c r="N680"/>
  <c r="O705"/>
  <c r="N705"/>
  <c r="O709"/>
  <c r="P709"/>
  <c r="N709"/>
  <c r="O712"/>
  <c r="P712"/>
  <c r="N712"/>
  <c r="O737"/>
  <c r="N737"/>
  <c r="O741"/>
  <c r="P741"/>
  <c r="N741"/>
  <c r="O744"/>
  <c r="P744"/>
  <c r="N744"/>
  <c r="O769"/>
  <c r="N769"/>
  <c r="O773"/>
  <c r="P773"/>
  <c r="N773"/>
  <c r="O776"/>
  <c r="P776"/>
  <c r="N776"/>
  <c r="O801"/>
  <c r="N801"/>
  <c r="O805"/>
  <c r="P805"/>
  <c r="N805"/>
  <c r="O808"/>
  <c r="P808"/>
  <c r="N808"/>
  <c r="O833"/>
  <c r="N833"/>
  <c r="O837"/>
  <c r="P837"/>
  <c r="N837"/>
  <c r="O840"/>
  <c r="P840"/>
  <c r="N840"/>
  <c r="O865"/>
  <c r="N865"/>
  <c r="O869"/>
  <c r="P869"/>
  <c r="N869"/>
  <c r="O872"/>
  <c r="P872"/>
  <c r="N872"/>
  <c r="O897"/>
  <c r="N897"/>
  <c r="O901"/>
  <c r="P901"/>
  <c r="N901"/>
  <c r="O904"/>
  <c r="P904"/>
  <c r="N904"/>
  <c r="O929"/>
  <c r="N929"/>
  <c r="O933"/>
  <c r="P933"/>
  <c r="N933"/>
  <c r="O936"/>
  <c r="P936"/>
  <c r="N936"/>
  <c r="O961"/>
  <c r="N961"/>
  <c r="O965"/>
  <c r="P965"/>
  <c r="N965"/>
  <c r="O968"/>
  <c r="P968"/>
  <c r="N968"/>
  <c r="O993"/>
  <c r="N993"/>
  <c r="O997"/>
  <c r="P997"/>
  <c r="N997"/>
  <c r="O1000"/>
  <c r="P1000"/>
  <c r="N1000"/>
  <c r="O1025"/>
  <c r="N1025"/>
  <c r="O1029"/>
  <c r="P1029"/>
  <c r="N1029"/>
  <c r="O1032"/>
  <c r="P1032"/>
  <c r="N1032"/>
  <c r="O1057"/>
  <c r="N1057"/>
  <c r="O1061"/>
  <c r="P1061"/>
  <c r="N1061"/>
  <c r="O1064"/>
  <c r="P1064"/>
  <c r="N1064"/>
  <c r="O1089"/>
  <c r="N1089"/>
  <c r="O1093"/>
  <c r="P1093"/>
  <c r="N1093"/>
  <c r="O1096"/>
  <c r="P1096"/>
  <c r="N1096"/>
  <c r="O1121"/>
  <c r="N1121"/>
  <c r="O1125"/>
  <c r="P1125"/>
  <c r="N1125"/>
  <c r="O1128"/>
  <c r="P1128"/>
  <c r="N1128"/>
  <c r="O1153"/>
  <c r="N1153"/>
  <c r="O1157"/>
  <c r="P1157"/>
  <c r="N1157"/>
  <c r="O1160"/>
  <c r="P1160"/>
  <c r="N1160"/>
  <c r="O1185"/>
  <c r="N1185"/>
  <c r="O1189"/>
  <c r="P1189"/>
  <c r="N1189"/>
  <c r="O1192"/>
  <c r="P1192"/>
  <c r="N1192"/>
  <c r="O1217"/>
  <c r="N1217"/>
  <c r="O1221"/>
  <c r="P1221"/>
  <c r="N1221"/>
  <c r="O1224"/>
  <c r="P1224"/>
  <c r="N1224"/>
  <c r="O1249"/>
  <c r="N1249"/>
  <c r="O1253"/>
  <c r="P1253"/>
  <c r="N1253"/>
  <c r="O1256"/>
  <c r="P1256"/>
  <c r="N1256"/>
  <c r="O1289"/>
  <c r="P1289"/>
  <c r="N1289"/>
  <c r="O1299"/>
  <c r="P1299"/>
  <c r="N1299"/>
  <c r="O1310"/>
  <c r="N1310"/>
  <c r="P1310"/>
  <c r="O1316"/>
  <c r="P1316"/>
  <c r="N1316"/>
  <c r="O1353"/>
  <c r="P1353"/>
  <c r="N1353"/>
  <c r="O1363"/>
  <c r="P1363"/>
  <c r="N1363"/>
  <c r="O1374"/>
  <c r="N1374"/>
  <c r="P1374"/>
  <c r="O1380"/>
  <c r="P1380"/>
  <c r="N1380"/>
  <c r="O1417"/>
  <c r="P1417"/>
  <c r="N1417"/>
  <c r="O1427"/>
  <c r="P1427"/>
  <c r="N1427"/>
  <c r="O1438"/>
  <c r="N1438"/>
  <c r="P1438"/>
  <c r="O1444"/>
  <c r="P1444"/>
  <c r="N1444"/>
  <c r="O32"/>
  <c r="P32"/>
  <c r="N32"/>
  <c r="O37"/>
  <c r="P37"/>
  <c r="O40"/>
  <c r="P40"/>
  <c r="N40"/>
  <c r="O45"/>
  <c r="P45"/>
  <c r="O48"/>
  <c r="P48"/>
  <c r="N48"/>
  <c r="O53"/>
  <c r="P53"/>
  <c r="O56"/>
  <c r="P56"/>
  <c r="N56"/>
  <c r="O61"/>
  <c r="P61"/>
  <c r="O64"/>
  <c r="P64"/>
  <c r="N64"/>
  <c r="O69"/>
  <c r="P69"/>
  <c r="O72"/>
  <c r="P72"/>
  <c r="N72"/>
  <c r="O77"/>
  <c r="P77"/>
  <c r="O80"/>
  <c r="P80"/>
  <c r="N80"/>
  <c r="O85"/>
  <c r="P85"/>
  <c r="O88"/>
  <c r="P88"/>
  <c r="N88"/>
  <c r="O93"/>
  <c r="P93"/>
  <c r="O96"/>
  <c r="P96"/>
  <c r="N96"/>
  <c r="O101"/>
  <c r="P101"/>
  <c r="O104"/>
  <c r="P104"/>
  <c r="N104"/>
  <c r="O109"/>
  <c r="P109"/>
  <c r="O112"/>
  <c r="P112"/>
  <c r="N112"/>
  <c r="O117"/>
  <c r="P117"/>
  <c r="O120"/>
  <c r="P120"/>
  <c r="N120"/>
  <c r="O125"/>
  <c r="P125"/>
  <c r="O128"/>
  <c r="P128"/>
  <c r="N128"/>
  <c r="O133"/>
  <c r="P133"/>
  <c r="O136"/>
  <c r="P136"/>
  <c r="N136"/>
  <c r="O141"/>
  <c r="P141"/>
  <c r="O144"/>
  <c r="P144"/>
  <c r="N144"/>
  <c r="O149"/>
  <c r="P149"/>
  <c r="O152"/>
  <c r="P152"/>
  <c r="N152"/>
  <c r="O157"/>
  <c r="P157"/>
  <c r="O160"/>
  <c r="P160"/>
  <c r="N160"/>
  <c r="O165"/>
  <c r="P165"/>
  <c r="O168"/>
  <c r="P168"/>
  <c r="N168"/>
  <c r="O173"/>
  <c r="P173"/>
  <c r="O176"/>
  <c r="P176"/>
  <c r="N176"/>
  <c r="O181"/>
  <c r="P181"/>
  <c r="O184"/>
  <c r="P184"/>
  <c r="N184"/>
  <c r="O189"/>
  <c r="P189"/>
  <c r="O197"/>
  <c r="P197"/>
  <c r="O205"/>
  <c r="P205"/>
  <c r="O213"/>
  <c r="P213"/>
  <c r="O221"/>
  <c r="P221"/>
  <c r="O229"/>
  <c r="P229"/>
  <c r="O237"/>
  <c r="P237"/>
  <c r="O245"/>
  <c r="P245"/>
  <c r="O253"/>
  <c r="P253"/>
  <c r="O261"/>
  <c r="P261"/>
  <c r="O269"/>
  <c r="P269"/>
  <c r="O277"/>
  <c r="P277"/>
  <c r="O285"/>
  <c r="P285"/>
  <c r="O293"/>
  <c r="P293"/>
  <c r="O301"/>
  <c r="P301"/>
  <c r="O309"/>
  <c r="P309"/>
  <c r="O317"/>
  <c r="P317"/>
  <c r="O325"/>
  <c r="P325"/>
  <c r="O333"/>
  <c r="P333"/>
  <c r="O339"/>
  <c r="P339"/>
  <c r="N339"/>
  <c r="O345"/>
  <c r="P345"/>
  <c r="O355"/>
  <c r="P355"/>
  <c r="N355"/>
  <c r="O361"/>
  <c r="P361"/>
  <c r="O371"/>
  <c r="P371"/>
  <c r="N371"/>
  <c r="O377"/>
  <c r="P377"/>
  <c r="O387"/>
  <c r="P387"/>
  <c r="N387"/>
  <c r="O393"/>
  <c r="P393"/>
  <c r="O403"/>
  <c r="P403"/>
  <c r="N403"/>
  <c r="O409"/>
  <c r="P409"/>
  <c r="O419"/>
  <c r="P419"/>
  <c r="N419"/>
  <c r="O425"/>
  <c r="P425"/>
  <c r="O435"/>
  <c r="P435"/>
  <c r="N435"/>
  <c r="O441"/>
  <c r="P441"/>
  <c r="O451"/>
  <c r="P451"/>
  <c r="N451"/>
  <c r="O457"/>
  <c r="P457"/>
  <c r="O467"/>
  <c r="P467"/>
  <c r="N467"/>
  <c r="O473"/>
  <c r="P473"/>
  <c r="O483"/>
  <c r="P483"/>
  <c r="N483"/>
  <c r="P489"/>
  <c r="O499"/>
  <c r="P499"/>
  <c r="N499"/>
  <c r="O505"/>
  <c r="P505"/>
  <c r="O516"/>
  <c r="P516"/>
  <c r="N516"/>
  <c r="O526"/>
  <c r="N526"/>
  <c r="P526"/>
  <c r="O531"/>
  <c r="P531"/>
  <c r="O537"/>
  <c r="P537"/>
  <c r="O548"/>
  <c r="P548"/>
  <c r="N548"/>
  <c r="O558"/>
  <c r="N558"/>
  <c r="P558"/>
  <c r="O563"/>
  <c r="P563"/>
  <c r="O569"/>
  <c r="P569"/>
  <c r="O580"/>
  <c r="P580"/>
  <c r="N580"/>
  <c r="O590"/>
  <c r="N590"/>
  <c r="P590"/>
  <c r="O595"/>
  <c r="P595"/>
  <c r="O601"/>
  <c r="P601"/>
  <c r="O612"/>
  <c r="P612"/>
  <c r="N612"/>
  <c r="O622"/>
  <c r="N622"/>
  <c r="P622"/>
  <c r="O627"/>
  <c r="P627"/>
  <c r="O633"/>
  <c r="P633"/>
  <c r="O644"/>
  <c r="P644"/>
  <c r="N644"/>
  <c r="O654"/>
  <c r="N654"/>
  <c r="P654"/>
  <c r="O659"/>
  <c r="P659"/>
  <c r="O665"/>
  <c r="P665"/>
  <c r="O676"/>
  <c r="P676"/>
  <c r="N676"/>
  <c r="O686"/>
  <c r="N686"/>
  <c r="P686"/>
  <c r="O691"/>
  <c r="P691"/>
  <c r="O697"/>
  <c r="P697"/>
  <c r="O708"/>
  <c r="P708"/>
  <c r="N708"/>
  <c r="O718"/>
  <c r="N718"/>
  <c r="P718"/>
  <c r="O723"/>
  <c r="P723"/>
  <c r="O729"/>
  <c r="P729"/>
  <c r="O740"/>
  <c r="P740"/>
  <c r="N740"/>
  <c r="O750"/>
  <c r="N750"/>
  <c r="P750"/>
  <c r="O755"/>
  <c r="P755"/>
  <c r="O761"/>
  <c r="P761"/>
  <c r="O772"/>
  <c r="P772"/>
  <c r="N772"/>
  <c r="O782"/>
  <c r="N782"/>
  <c r="P782"/>
  <c r="O787"/>
  <c r="P787"/>
  <c r="O793"/>
  <c r="P793"/>
  <c r="O804"/>
  <c r="P804"/>
  <c r="N804"/>
  <c r="O814"/>
  <c r="N814"/>
  <c r="P814"/>
  <c r="O819"/>
  <c r="P819"/>
  <c r="O825"/>
  <c r="P825"/>
  <c r="O836"/>
  <c r="P836"/>
  <c r="N836"/>
  <c r="O846"/>
  <c r="N846"/>
  <c r="P846"/>
  <c r="O851"/>
  <c r="P851"/>
  <c r="O857"/>
  <c r="P857"/>
  <c r="O868"/>
  <c r="P868"/>
  <c r="N868"/>
  <c r="O878"/>
  <c r="N878"/>
  <c r="P878"/>
  <c r="O883"/>
  <c r="P883"/>
  <c r="O889"/>
  <c r="P889"/>
  <c r="O900"/>
  <c r="P900"/>
  <c r="N900"/>
  <c r="O910"/>
  <c r="N910"/>
  <c r="P910"/>
  <c r="O915"/>
  <c r="P915"/>
  <c r="O921"/>
  <c r="P921"/>
  <c r="O932"/>
  <c r="P932"/>
  <c r="N932"/>
  <c r="O942"/>
  <c r="N942"/>
  <c r="P942"/>
  <c r="O947"/>
  <c r="P947"/>
  <c r="O953"/>
  <c r="P953"/>
  <c r="O964"/>
  <c r="P964"/>
  <c r="N964"/>
  <c r="O974"/>
  <c r="N974"/>
  <c r="P974"/>
  <c r="O979"/>
  <c r="P979"/>
  <c r="O985"/>
  <c r="P985"/>
  <c r="O996"/>
  <c r="P996"/>
  <c r="N996"/>
  <c r="O1006"/>
  <c r="N1006"/>
  <c r="P1006"/>
  <c r="O1011"/>
  <c r="P1011"/>
  <c r="O1017"/>
  <c r="P1017"/>
  <c r="O1028"/>
  <c r="P1028"/>
  <c r="N1028"/>
  <c r="O1038"/>
  <c r="N1038"/>
  <c r="P1038"/>
  <c r="O1043"/>
  <c r="P1043"/>
  <c r="O1049"/>
  <c r="P1049"/>
  <c r="O1060"/>
  <c r="P1060"/>
  <c r="N1060"/>
  <c r="O1070"/>
  <c r="N1070"/>
  <c r="P1070"/>
  <c r="O1075"/>
  <c r="P1075"/>
  <c r="O1081"/>
  <c r="P1081"/>
  <c r="O1092"/>
  <c r="P1092"/>
  <c r="N1092"/>
  <c r="O1102"/>
  <c r="N1102"/>
  <c r="P1102"/>
  <c r="O1107"/>
  <c r="P1107"/>
  <c r="O1113"/>
  <c r="P1113"/>
  <c r="O1124"/>
  <c r="P1124"/>
  <c r="N1124"/>
  <c r="O1134"/>
  <c r="N1134"/>
  <c r="P1134"/>
  <c r="O1139"/>
  <c r="P1139"/>
  <c r="O1145"/>
  <c r="P1145"/>
  <c r="O1156"/>
  <c r="P1156"/>
  <c r="N1156"/>
  <c r="O1166"/>
  <c r="N1166"/>
  <c r="P1166"/>
  <c r="O1171"/>
  <c r="P1171"/>
  <c r="O1177"/>
  <c r="P1177"/>
  <c r="O1188"/>
  <c r="P1188"/>
  <c r="N1188"/>
  <c r="O1198"/>
  <c r="N1198"/>
  <c r="P1198"/>
  <c r="O1203"/>
  <c r="P1203"/>
  <c r="O1209"/>
  <c r="P1209"/>
  <c r="O1220"/>
  <c r="P1220"/>
  <c r="N1220"/>
  <c r="O1230"/>
  <c r="N1230"/>
  <c r="P1230"/>
  <c r="O1235"/>
  <c r="P1235"/>
  <c r="O1241"/>
  <c r="P1241"/>
  <c r="O1252"/>
  <c r="P1252"/>
  <c r="N1252"/>
  <c r="O1262"/>
  <c r="N1262"/>
  <c r="P1262"/>
  <c r="O1268"/>
  <c r="P1268"/>
  <c r="N1268"/>
  <c r="O1305"/>
  <c r="P1305"/>
  <c r="N1305"/>
  <c r="O1315"/>
  <c r="P1315"/>
  <c r="N1315"/>
  <c r="O1326"/>
  <c r="N1326"/>
  <c r="P1326"/>
  <c r="O1332"/>
  <c r="P1332"/>
  <c r="N1332"/>
  <c r="O1369"/>
  <c r="P1369"/>
  <c r="N1369"/>
  <c r="O1379"/>
  <c r="P1379"/>
  <c r="N1379"/>
  <c r="O1390"/>
  <c r="N1390"/>
  <c r="P1390"/>
  <c r="O1396"/>
  <c r="P1396"/>
  <c r="N1396"/>
  <c r="O1433"/>
  <c r="P1433"/>
  <c r="N1433"/>
  <c r="O1443"/>
  <c r="P1443"/>
  <c r="N1443"/>
  <c r="O1454"/>
  <c r="N1454"/>
  <c r="P1454"/>
  <c r="O1460"/>
  <c r="P1460"/>
  <c r="N1460"/>
  <c r="M1520"/>
  <c r="N35"/>
  <c r="N43"/>
  <c r="N51"/>
  <c r="N59"/>
  <c r="N67"/>
  <c r="N75"/>
  <c r="N83"/>
  <c r="N91"/>
  <c r="N99"/>
  <c r="N107"/>
  <c r="N115"/>
  <c r="N123"/>
  <c r="N131"/>
  <c r="N139"/>
  <c r="N147"/>
  <c r="N155"/>
  <c r="N163"/>
  <c r="N171"/>
  <c r="N179"/>
  <c r="N187"/>
  <c r="N195"/>
  <c r="N203"/>
  <c r="N211"/>
  <c r="N219"/>
  <c r="N227"/>
  <c r="N235"/>
  <c r="N243"/>
  <c r="N251"/>
  <c r="N259"/>
  <c r="N267"/>
  <c r="N275"/>
  <c r="N283"/>
  <c r="N291"/>
  <c r="N299"/>
  <c r="N307"/>
  <c r="N315"/>
  <c r="N323"/>
  <c r="N331"/>
  <c r="P513"/>
  <c r="P545"/>
  <c r="P577"/>
  <c r="P609"/>
  <c r="P641"/>
  <c r="P673"/>
  <c r="P705"/>
  <c r="P737"/>
  <c r="P769"/>
  <c r="P801"/>
  <c r="P833"/>
  <c r="P865"/>
  <c r="P897"/>
  <c r="P929"/>
  <c r="P961"/>
  <c r="P993"/>
  <c r="P1025"/>
  <c r="P1057"/>
  <c r="P1089"/>
  <c r="P1121"/>
  <c r="P1153"/>
  <c r="P1185"/>
  <c r="P1217"/>
  <c r="P1249"/>
  <c r="P1281"/>
  <c r="P1313"/>
  <c r="P1345"/>
  <c r="P1377"/>
  <c r="P1409"/>
  <c r="P1441"/>
  <c r="P1473"/>
  <c r="P1505"/>
  <c r="P1537"/>
  <c r="O7"/>
  <c r="P7"/>
  <c r="O34"/>
  <c r="P34"/>
  <c r="N34"/>
  <c r="O39"/>
  <c r="P39"/>
  <c r="O42"/>
  <c r="N42"/>
  <c r="O47"/>
  <c r="P47"/>
  <c r="O50"/>
  <c r="P50"/>
  <c r="N50"/>
  <c r="O55"/>
  <c r="P55"/>
  <c r="O58"/>
  <c r="N58"/>
  <c r="O63"/>
  <c r="P63"/>
  <c r="O66"/>
  <c r="P66"/>
  <c r="N66"/>
  <c r="O71"/>
  <c r="P71"/>
  <c r="O74"/>
  <c r="N74"/>
  <c r="O79"/>
  <c r="P79"/>
  <c r="O82"/>
  <c r="P82"/>
  <c r="N82"/>
  <c r="O87"/>
  <c r="P87"/>
  <c r="O90"/>
  <c r="N90"/>
  <c r="O95"/>
  <c r="P95"/>
  <c r="O98"/>
  <c r="P98"/>
  <c r="N98"/>
  <c r="O103"/>
  <c r="P103"/>
  <c r="O106"/>
  <c r="N106"/>
  <c r="O111"/>
  <c r="P111"/>
  <c r="O114"/>
  <c r="P114"/>
  <c r="N114"/>
  <c r="O119"/>
  <c r="P119"/>
  <c r="O122"/>
  <c r="N122"/>
  <c r="O127"/>
  <c r="P127"/>
  <c r="O130"/>
  <c r="P130"/>
  <c r="N130"/>
  <c r="O135"/>
  <c r="P135"/>
  <c r="O138"/>
  <c r="N138"/>
  <c r="O143"/>
  <c r="P143"/>
  <c r="O146"/>
  <c r="P146"/>
  <c r="N146"/>
  <c r="O151"/>
  <c r="P151"/>
  <c r="O154"/>
  <c r="N154"/>
  <c r="O159"/>
  <c r="P159"/>
  <c r="O162"/>
  <c r="P162"/>
  <c r="N162"/>
  <c r="O167"/>
  <c r="P167"/>
  <c r="O170"/>
  <c r="N170"/>
  <c r="O175"/>
  <c r="P175"/>
  <c r="O178"/>
  <c r="P178"/>
  <c r="N178"/>
  <c r="O183"/>
  <c r="P183"/>
  <c r="O186"/>
  <c r="N186"/>
  <c r="O191"/>
  <c r="P191"/>
  <c r="O199"/>
  <c r="P199"/>
  <c r="O207"/>
  <c r="P207"/>
  <c r="O215"/>
  <c r="P215"/>
  <c r="O223"/>
  <c r="P223"/>
  <c r="O231"/>
  <c r="P231"/>
  <c r="O239"/>
  <c r="P239"/>
  <c r="O247"/>
  <c r="P247"/>
  <c r="O255"/>
  <c r="P255"/>
  <c r="O263"/>
  <c r="P263"/>
  <c r="O271"/>
  <c r="P271"/>
  <c r="O279"/>
  <c r="P279"/>
  <c r="O287"/>
  <c r="P287"/>
  <c r="O295"/>
  <c r="P295"/>
  <c r="O303"/>
  <c r="P303"/>
  <c r="O311"/>
  <c r="P311"/>
  <c r="O319"/>
  <c r="P319"/>
  <c r="O327"/>
  <c r="P327"/>
  <c r="O335"/>
  <c r="P335"/>
  <c r="O342"/>
  <c r="N342"/>
  <c r="P342"/>
  <c r="O348"/>
  <c r="P348"/>
  <c r="N348"/>
  <c r="N358"/>
  <c r="P358"/>
  <c r="O364"/>
  <c r="P364"/>
  <c r="N364"/>
  <c r="O374"/>
  <c r="N374"/>
  <c r="P374"/>
  <c r="O380"/>
  <c r="P380"/>
  <c r="N380"/>
  <c r="O390"/>
  <c r="N390"/>
  <c r="P390"/>
  <c r="O396"/>
  <c r="P396"/>
  <c r="N396"/>
  <c r="O406"/>
  <c r="N406"/>
  <c r="P406"/>
  <c r="O412"/>
  <c r="P412"/>
  <c r="N412"/>
  <c r="O422"/>
  <c r="N422"/>
  <c r="P422"/>
  <c r="O428"/>
  <c r="P428"/>
  <c r="N428"/>
  <c r="O438"/>
  <c r="N438"/>
  <c r="P438"/>
  <c r="O444"/>
  <c r="P444"/>
  <c r="N444"/>
  <c r="O454"/>
  <c r="N454"/>
  <c r="P454"/>
  <c r="O460"/>
  <c r="P460"/>
  <c r="N460"/>
  <c r="O470"/>
  <c r="N470"/>
  <c r="P470"/>
  <c r="O476"/>
  <c r="P476"/>
  <c r="N476"/>
  <c r="O486"/>
  <c r="N486"/>
  <c r="P486"/>
  <c r="O492"/>
  <c r="P492"/>
  <c r="N492"/>
  <c r="O502"/>
  <c r="N502"/>
  <c r="P502"/>
  <c r="O508"/>
  <c r="P508"/>
  <c r="N508"/>
  <c r="O525"/>
  <c r="P525"/>
  <c r="N525"/>
  <c r="O528"/>
  <c r="P528"/>
  <c r="N528"/>
  <c r="O534"/>
  <c r="N534"/>
  <c r="P534"/>
  <c r="O540"/>
  <c r="P540"/>
  <c r="N540"/>
  <c r="O557"/>
  <c r="P557"/>
  <c r="N557"/>
  <c r="O560"/>
  <c r="P560"/>
  <c r="N560"/>
  <c r="O566"/>
  <c r="N566"/>
  <c r="P566"/>
  <c r="O572"/>
  <c r="P572"/>
  <c r="N572"/>
  <c r="P589"/>
  <c r="N589"/>
  <c r="O592"/>
  <c r="P592"/>
  <c r="N592"/>
  <c r="O598"/>
  <c r="N598"/>
  <c r="P598"/>
  <c r="O604"/>
  <c r="P604"/>
  <c r="N604"/>
  <c r="O621"/>
  <c r="P621"/>
  <c r="N621"/>
  <c r="O624"/>
  <c r="P624"/>
  <c r="N624"/>
  <c r="O630"/>
  <c r="N630"/>
  <c r="P630"/>
  <c r="P636"/>
  <c r="N636"/>
  <c r="O653"/>
  <c r="P653"/>
  <c r="N653"/>
  <c r="O656"/>
  <c r="P656"/>
  <c r="N656"/>
  <c r="O662"/>
  <c r="N662"/>
  <c r="P662"/>
  <c r="O668"/>
  <c r="P668"/>
  <c r="N668"/>
  <c r="O685"/>
  <c r="P685"/>
  <c r="N685"/>
  <c r="O688"/>
  <c r="P688"/>
  <c r="N688"/>
  <c r="O694"/>
  <c r="N694"/>
  <c r="P694"/>
  <c r="O700"/>
  <c r="P700"/>
  <c r="N700"/>
  <c r="O717"/>
  <c r="P717"/>
  <c r="N717"/>
  <c r="O720"/>
  <c r="P720"/>
  <c r="N720"/>
  <c r="O726"/>
  <c r="N726"/>
  <c r="P726"/>
  <c r="O732"/>
  <c r="P732"/>
  <c r="N732"/>
  <c r="O749"/>
  <c r="P749"/>
  <c r="N749"/>
  <c r="O752"/>
  <c r="P752"/>
  <c r="N752"/>
  <c r="O758"/>
  <c r="N758"/>
  <c r="P758"/>
  <c r="O764"/>
  <c r="P764"/>
  <c r="N764"/>
  <c r="O781"/>
  <c r="P781"/>
  <c r="N781"/>
  <c r="O784"/>
  <c r="P784"/>
  <c r="N784"/>
  <c r="O790"/>
  <c r="N790"/>
  <c r="P790"/>
  <c r="O796"/>
  <c r="P796"/>
  <c r="N796"/>
  <c r="O813"/>
  <c r="P813"/>
  <c r="N813"/>
  <c r="O816"/>
  <c r="P816"/>
  <c r="N816"/>
  <c r="O822"/>
  <c r="N822"/>
  <c r="P822"/>
  <c r="O828"/>
  <c r="P828"/>
  <c r="N828"/>
  <c r="O845"/>
  <c r="P845"/>
  <c r="N845"/>
  <c r="O848"/>
  <c r="P848"/>
  <c r="N848"/>
  <c r="O854"/>
  <c r="N854"/>
  <c r="P854"/>
  <c r="O860"/>
  <c r="P860"/>
  <c r="N860"/>
  <c r="O877"/>
  <c r="P877"/>
  <c r="N877"/>
  <c r="O880"/>
  <c r="P880"/>
  <c r="N880"/>
  <c r="O886"/>
  <c r="N886"/>
  <c r="P886"/>
  <c r="O892"/>
  <c r="P892"/>
  <c r="N892"/>
  <c r="O909"/>
  <c r="P909"/>
  <c r="N909"/>
  <c r="O912"/>
  <c r="P912"/>
  <c r="N912"/>
  <c r="O918"/>
  <c r="N918"/>
  <c r="P918"/>
  <c r="O924"/>
  <c r="P924"/>
  <c r="N924"/>
  <c r="O941"/>
  <c r="P941"/>
  <c r="N941"/>
  <c r="O944"/>
  <c r="P944"/>
  <c r="N944"/>
  <c r="O950"/>
  <c r="N950"/>
  <c r="P950"/>
  <c r="O956"/>
  <c r="P956"/>
  <c r="N956"/>
  <c r="O973"/>
  <c r="P973"/>
  <c r="N973"/>
  <c r="O976"/>
  <c r="P976"/>
  <c r="N976"/>
  <c r="O982"/>
  <c r="N982"/>
  <c r="P982"/>
  <c r="O988"/>
  <c r="P988"/>
  <c r="N988"/>
  <c r="O1005"/>
  <c r="P1005"/>
  <c r="N1005"/>
  <c r="O1008"/>
  <c r="P1008"/>
  <c r="N1008"/>
  <c r="O1014"/>
  <c r="N1014"/>
  <c r="P1014"/>
  <c r="O1020"/>
  <c r="P1020"/>
  <c r="N1020"/>
  <c r="O1037"/>
  <c r="P1037"/>
  <c r="N1037"/>
  <c r="O1040"/>
  <c r="P1040"/>
  <c r="N1040"/>
  <c r="O1046"/>
  <c r="N1046"/>
  <c r="P1046"/>
  <c r="O1052"/>
  <c r="P1052"/>
  <c r="N1052"/>
  <c r="O1069"/>
  <c r="P1069"/>
  <c r="N1069"/>
  <c r="O1072"/>
  <c r="P1072"/>
  <c r="N1072"/>
  <c r="O1078"/>
  <c r="N1078"/>
  <c r="P1078"/>
  <c r="O1084"/>
  <c r="P1084"/>
  <c r="N1084"/>
  <c r="O1101"/>
  <c r="P1101"/>
  <c r="N1101"/>
  <c r="O1104"/>
  <c r="P1104"/>
  <c r="N1104"/>
  <c r="O1110"/>
  <c r="N1110"/>
  <c r="P1110"/>
  <c r="O1116"/>
  <c r="P1116"/>
  <c r="N1116"/>
  <c r="O1133"/>
  <c r="P1133"/>
  <c r="N1133"/>
  <c r="O1136"/>
  <c r="P1136"/>
  <c r="N1136"/>
  <c r="O1142"/>
  <c r="N1142"/>
  <c r="P1142"/>
  <c r="O1148"/>
  <c r="P1148"/>
  <c r="N1148"/>
  <c r="O1165"/>
  <c r="P1165"/>
  <c r="N1165"/>
  <c r="O1168"/>
  <c r="P1168"/>
  <c r="N1168"/>
  <c r="O1174"/>
  <c r="N1174"/>
  <c r="P1174"/>
  <c r="O1180"/>
  <c r="P1180"/>
  <c r="N1180"/>
  <c r="O1197"/>
  <c r="P1197"/>
  <c r="N1197"/>
  <c r="O1200"/>
  <c r="P1200"/>
  <c r="N1200"/>
  <c r="O1206"/>
  <c r="N1206"/>
  <c r="P1206"/>
  <c r="O1212"/>
  <c r="P1212"/>
  <c r="N1212"/>
  <c r="O1229"/>
  <c r="P1229"/>
  <c r="N1229"/>
  <c r="O1232"/>
  <c r="P1232"/>
  <c r="N1232"/>
  <c r="O1238"/>
  <c r="N1238"/>
  <c r="P1238"/>
  <c r="O1244"/>
  <c r="P1244"/>
  <c r="N1244"/>
  <c r="O1267"/>
  <c r="P1267"/>
  <c r="N1267"/>
  <c r="O1278"/>
  <c r="N1278"/>
  <c r="P1278"/>
  <c r="O1284"/>
  <c r="P1284"/>
  <c r="N1284"/>
  <c r="O1321"/>
  <c r="P1321"/>
  <c r="N1321"/>
  <c r="O1331"/>
  <c r="P1331"/>
  <c r="N1331"/>
  <c r="O1342"/>
  <c r="N1342"/>
  <c r="P1342"/>
  <c r="O1348"/>
  <c r="P1348"/>
  <c r="N1348"/>
  <c r="O1385"/>
  <c r="P1385"/>
  <c r="N1385"/>
  <c r="O1395"/>
  <c r="P1395"/>
  <c r="N1395"/>
  <c r="O1406"/>
  <c r="N1406"/>
  <c r="P1406"/>
  <c r="O1412"/>
  <c r="P1412"/>
  <c r="N1412"/>
  <c r="O1449"/>
  <c r="P1449"/>
  <c r="N1449"/>
  <c r="O1459"/>
  <c r="P1459"/>
  <c r="N1459"/>
  <c r="M1263"/>
  <c r="M1279"/>
  <c r="M1295"/>
  <c r="M1311"/>
  <c r="M1327"/>
  <c r="M1347"/>
  <c r="M1363"/>
  <c r="M1379"/>
  <c r="M1395"/>
  <c r="M1411"/>
  <c r="M1427"/>
  <c r="M1443"/>
  <c r="M1523"/>
  <c r="M1547"/>
  <c r="N37"/>
  <c r="N45"/>
  <c r="N53"/>
  <c r="N61"/>
  <c r="N69"/>
  <c r="N77"/>
  <c r="N85"/>
  <c r="N93"/>
  <c r="N101"/>
  <c r="N109"/>
  <c r="N117"/>
  <c r="N125"/>
  <c r="N133"/>
  <c r="N141"/>
  <c r="N149"/>
  <c r="N157"/>
  <c r="N165"/>
  <c r="N173"/>
  <c r="N181"/>
  <c r="N189"/>
  <c r="N197"/>
  <c r="N205"/>
  <c r="N213"/>
  <c r="N221"/>
  <c r="N229"/>
  <c r="N237"/>
  <c r="N245"/>
  <c r="N253"/>
  <c r="P258"/>
  <c r="N261"/>
  <c r="N269"/>
  <c r="N277"/>
  <c r="N285"/>
  <c r="P290"/>
  <c r="N293"/>
  <c r="N301"/>
  <c r="N309"/>
  <c r="N317"/>
  <c r="P322"/>
  <c r="N325"/>
  <c r="N333"/>
  <c r="N345"/>
  <c r="N361"/>
  <c r="N377"/>
  <c r="N393"/>
  <c r="N409"/>
  <c r="N425"/>
  <c r="N441"/>
  <c r="N457"/>
  <c r="N473"/>
  <c r="N489"/>
  <c r="N505"/>
  <c r="N531"/>
  <c r="N537"/>
  <c r="N563"/>
  <c r="N569"/>
  <c r="N595"/>
  <c r="N601"/>
  <c r="N627"/>
  <c r="N633"/>
  <c r="N659"/>
  <c r="N665"/>
  <c r="N691"/>
  <c r="N697"/>
  <c r="N723"/>
  <c r="N729"/>
  <c r="N755"/>
  <c r="N761"/>
  <c r="N787"/>
  <c r="N793"/>
  <c r="N819"/>
  <c r="N825"/>
  <c r="N851"/>
  <c r="N857"/>
  <c r="N883"/>
  <c r="N889"/>
  <c r="N915"/>
  <c r="N921"/>
  <c r="N947"/>
  <c r="N953"/>
  <c r="N979"/>
  <c r="N985"/>
  <c r="N1011"/>
  <c r="N1017"/>
  <c r="N1043"/>
  <c r="N1049"/>
  <c r="N1075"/>
  <c r="N1081"/>
  <c r="N1107"/>
  <c r="N1113"/>
  <c r="N1139"/>
  <c r="N1145"/>
  <c r="N1171"/>
  <c r="N1177"/>
  <c r="N1203"/>
  <c r="N1209"/>
  <c r="N1235"/>
  <c r="N1241"/>
  <c r="P1261"/>
  <c r="P26"/>
  <c r="P58"/>
  <c r="P90"/>
  <c r="P122"/>
  <c r="P154"/>
  <c r="P186"/>
  <c r="P218"/>
  <c r="P250"/>
  <c r="P282"/>
  <c r="P314"/>
  <c r="P346"/>
  <c r="P378"/>
  <c r="P442"/>
  <c r="P474"/>
  <c r="P506"/>
  <c r="P538"/>
  <c r="P570"/>
  <c r="P634"/>
  <c r="P666"/>
  <c r="P698"/>
  <c r="P730"/>
  <c r="P762"/>
  <c r="P794"/>
  <c r="P858"/>
  <c r="P890"/>
  <c r="P922"/>
  <c r="P954"/>
  <c r="P986"/>
  <c r="P1018"/>
  <c r="P1050"/>
  <c r="P1082"/>
  <c r="P1114"/>
  <c r="P1146"/>
  <c r="P1178"/>
  <c r="P1210"/>
  <c r="P1242"/>
  <c r="P1274"/>
  <c r="P1306"/>
  <c r="P1466"/>
  <c r="P1530"/>
  <c r="P1562"/>
  <c r="P14"/>
  <c r="M18"/>
  <c r="P18"/>
  <c r="M22"/>
  <c r="P22"/>
  <c r="M30"/>
  <c r="P30"/>
  <c r="M514"/>
  <c r="P514"/>
  <c r="P530"/>
  <c r="M546"/>
  <c r="P546"/>
  <c r="M562"/>
  <c r="P562"/>
  <c r="M578"/>
  <c r="P578"/>
  <c r="M594"/>
  <c r="P594"/>
  <c r="M610"/>
  <c r="P610"/>
  <c r="M626"/>
  <c r="P626"/>
  <c r="M642"/>
  <c r="P642"/>
  <c r="P658"/>
  <c r="M674"/>
  <c r="P674"/>
  <c r="M690"/>
  <c r="P690"/>
  <c r="M706"/>
  <c r="P706"/>
  <c r="M722"/>
  <c r="P722"/>
  <c r="M738"/>
  <c r="P738"/>
  <c r="M754"/>
  <c r="P754"/>
  <c r="M770"/>
  <c r="P770"/>
  <c r="P786"/>
  <c r="M802"/>
  <c r="P802"/>
  <c r="M818"/>
  <c r="P818"/>
  <c r="P834"/>
  <c r="M850"/>
  <c r="P850"/>
  <c r="M866"/>
  <c r="P866"/>
  <c r="M882"/>
  <c r="P882"/>
  <c r="P898"/>
  <c r="P914"/>
  <c r="M930"/>
  <c r="P930"/>
  <c r="M946"/>
  <c r="P946"/>
  <c r="M962"/>
  <c r="P962"/>
  <c r="M978"/>
  <c r="P978"/>
  <c r="M994"/>
  <c r="P994"/>
  <c r="M1010"/>
  <c r="P1010"/>
  <c r="M1026"/>
  <c r="P1026"/>
  <c r="M1042"/>
  <c r="P1042"/>
  <c r="M1058"/>
  <c r="P1058"/>
  <c r="M1074"/>
  <c r="P1074"/>
  <c r="M1090"/>
  <c r="P1090"/>
  <c r="M1106"/>
  <c r="P1106"/>
  <c r="M1122"/>
  <c r="P1122"/>
  <c r="M1138"/>
  <c r="P1138"/>
  <c r="M1154"/>
  <c r="P1154"/>
  <c r="M1170"/>
  <c r="P1170"/>
  <c r="M1186"/>
  <c r="P1186"/>
  <c r="M1202"/>
  <c r="P1202"/>
  <c r="M1218"/>
  <c r="P1218"/>
  <c r="M1234"/>
  <c r="P1234"/>
  <c r="M1250"/>
  <c r="P1250"/>
  <c r="M1266"/>
  <c r="P1266"/>
  <c r="M1282"/>
  <c r="P1282"/>
  <c r="M1298"/>
  <c r="P1298"/>
  <c r="M1314"/>
  <c r="P1314"/>
  <c r="M1330"/>
  <c r="P1330"/>
  <c r="M1346"/>
  <c r="P1346"/>
  <c r="M1362"/>
  <c r="P1362"/>
  <c r="M1378"/>
  <c r="P1378"/>
  <c r="M1394"/>
  <c r="P1394"/>
  <c r="M1410"/>
  <c r="P1410"/>
  <c r="M1426"/>
  <c r="P1426"/>
  <c r="M1442"/>
  <c r="P1442"/>
  <c r="M1458"/>
  <c r="P1458"/>
  <c r="M1474"/>
  <c r="P1474"/>
  <c r="M1490"/>
  <c r="P1490"/>
  <c r="M1506"/>
  <c r="P1506"/>
  <c r="M1522"/>
  <c r="P1522"/>
  <c r="M1538"/>
  <c r="P1538"/>
  <c r="M1554"/>
  <c r="P1554"/>
  <c r="O36"/>
  <c r="P36"/>
  <c r="N36"/>
  <c r="O41"/>
  <c r="P41"/>
  <c r="O44"/>
  <c r="P44"/>
  <c r="N44"/>
  <c r="O52"/>
  <c r="P52"/>
  <c r="N52"/>
  <c r="O57"/>
  <c r="P57"/>
  <c r="O60"/>
  <c r="P60"/>
  <c r="N60"/>
  <c r="O68"/>
  <c r="P68"/>
  <c r="N68"/>
  <c r="O73"/>
  <c r="P73"/>
  <c r="O76"/>
  <c r="P76"/>
  <c r="N76"/>
  <c r="O84"/>
  <c r="P84"/>
  <c r="N84"/>
  <c r="O89"/>
  <c r="P89"/>
  <c r="O92"/>
  <c r="P92"/>
  <c r="N92"/>
  <c r="O100"/>
  <c r="P100"/>
  <c r="N100"/>
  <c r="O105"/>
  <c r="P105"/>
  <c r="O108"/>
  <c r="P108"/>
  <c r="N108"/>
  <c r="O116"/>
  <c r="P116"/>
  <c r="N116"/>
  <c r="O121"/>
  <c r="P121"/>
  <c r="O124"/>
  <c r="P124"/>
  <c r="N124"/>
  <c r="O132"/>
  <c r="P132"/>
  <c r="N132"/>
  <c r="O137"/>
  <c r="P137"/>
  <c r="O140"/>
  <c r="P140"/>
  <c r="N140"/>
  <c r="O148"/>
  <c r="P148"/>
  <c r="N148"/>
  <c r="O153"/>
  <c r="P153"/>
  <c r="O156"/>
  <c r="P156"/>
  <c r="N156"/>
  <c r="O164"/>
  <c r="P164"/>
  <c r="N164"/>
  <c r="O169"/>
  <c r="P169"/>
  <c r="O172"/>
  <c r="P172"/>
  <c r="N172"/>
  <c r="O180"/>
  <c r="P180"/>
  <c r="N180"/>
  <c r="O185"/>
  <c r="P185"/>
  <c r="O188"/>
  <c r="P188"/>
  <c r="N188"/>
  <c r="O201"/>
  <c r="P201"/>
  <c r="O217"/>
  <c r="P217"/>
  <c r="O233"/>
  <c r="P233"/>
  <c r="O249"/>
  <c r="P249"/>
  <c r="O265"/>
  <c r="P265"/>
  <c r="O281"/>
  <c r="P281"/>
  <c r="O297"/>
  <c r="P297"/>
  <c r="O313"/>
  <c r="P313"/>
  <c r="O329"/>
  <c r="P329"/>
  <c r="O347"/>
  <c r="P347"/>
  <c r="N347"/>
  <c r="O363"/>
  <c r="P363"/>
  <c r="N363"/>
  <c r="O379"/>
  <c r="P379"/>
  <c r="N379"/>
  <c r="O395"/>
  <c r="P395"/>
  <c r="N395"/>
  <c r="O411"/>
  <c r="P411"/>
  <c r="N411"/>
  <c r="O427"/>
  <c r="P427"/>
  <c r="N427"/>
  <c r="O443"/>
  <c r="P443"/>
  <c r="N443"/>
  <c r="O459"/>
  <c r="P459"/>
  <c r="N459"/>
  <c r="O475"/>
  <c r="P475"/>
  <c r="N475"/>
  <c r="O491"/>
  <c r="P491"/>
  <c r="N491"/>
  <c r="O507"/>
  <c r="P507"/>
  <c r="N507"/>
  <c r="O539"/>
  <c r="P539"/>
  <c r="N539"/>
  <c r="O571"/>
  <c r="P571"/>
  <c r="N571"/>
  <c r="O603"/>
  <c r="P603"/>
  <c r="N603"/>
  <c r="O635"/>
  <c r="P635"/>
  <c r="N635"/>
  <c r="O667"/>
  <c r="P667"/>
  <c r="N667"/>
  <c r="O699"/>
  <c r="P699"/>
  <c r="N699"/>
  <c r="O731"/>
  <c r="P731"/>
  <c r="N731"/>
  <c r="O763"/>
  <c r="P763"/>
  <c r="N763"/>
  <c r="O795"/>
  <c r="P795"/>
  <c r="N795"/>
  <c r="O827"/>
  <c r="P827"/>
  <c r="N827"/>
  <c r="O859"/>
  <c r="P859"/>
  <c r="N859"/>
  <c r="O891"/>
  <c r="P891"/>
  <c r="N891"/>
  <c r="O923"/>
  <c r="P923"/>
  <c r="N923"/>
  <c r="O955"/>
  <c r="P955"/>
  <c r="N955"/>
  <c r="O987"/>
  <c r="P987"/>
  <c r="N987"/>
  <c r="O1019"/>
  <c r="P1019"/>
  <c r="N1019"/>
  <c r="O1051"/>
  <c r="P1051"/>
  <c r="N1051"/>
  <c r="O1083"/>
  <c r="P1083"/>
  <c r="N1083"/>
  <c r="O1115"/>
  <c r="P1115"/>
  <c r="N1115"/>
  <c r="O1147"/>
  <c r="P1147"/>
  <c r="N1147"/>
  <c r="O1179"/>
  <c r="P1179"/>
  <c r="N1179"/>
  <c r="O1211"/>
  <c r="P1211"/>
  <c r="N1211"/>
  <c r="O1243"/>
  <c r="P1243"/>
  <c r="N1243"/>
  <c r="O1273"/>
  <c r="P1273"/>
  <c r="N1273"/>
  <c r="O1283"/>
  <c r="P1283"/>
  <c r="N1283"/>
  <c r="O1294"/>
  <c r="N1294"/>
  <c r="P1294"/>
  <c r="O1300"/>
  <c r="P1300"/>
  <c r="N1300"/>
  <c r="O1337"/>
  <c r="P1337"/>
  <c r="N1337"/>
  <c r="O1347"/>
  <c r="P1347"/>
  <c r="N1347"/>
  <c r="O1358"/>
  <c r="N1358"/>
  <c r="P1358"/>
  <c r="O1364"/>
  <c r="P1364"/>
  <c r="N1364"/>
  <c r="O1401"/>
  <c r="P1401"/>
  <c r="N1401"/>
  <c r="O1411"/>
  <c r="P1411"/>
  <c r="N1411"/>
  <c r="O1422"/>
  <c r="N1422"/>
  <c r="P1422"/>
  <c r="O1428"/>
  <c r="P1428"/>
  <c r="N1428"/>
  <c r="O1465"/>
  <c r="P1465"/>
  <c r="N1465"/>
  <c r="O1468"/>
  <c r="P1468"/>
  <c r="N1468"/>
  <c r="O1476"/>
  <c r="P1476"/>
  <c r="N1476"/>
  <c r="O1484"/>
  <c r="P1484"/>
  <c r="N1484"/>
  <c r="O1492"/>
  <c r="P1492"/>
  <c r="N1492"/>
  <c r="O1500"/>
  <c r="P1500"/>
  <c r="N1500"/>
  <c r="O1508"/>
  <c r="P1508"/>
  <c r="N1508"/>
  <c r="O1516"/>
  <c r="P1516"/>
  <c r="N1516"/>
  <c r="O1524"/>
  <c r="P1524"/>
  <c r="N1524"/>
  <c r="O1532"/>
  <c r="P1532"/>
  <c r="N1532"/>
  <c r="O1540"/>
  <c r="P1540"/>
  <c r="N1540"/>
  <c r="O1548"/>
  <c r="P1548"/>
  <c r="N1548"/>
  <c r="O1556"/>
  <c r="P1556"/>
  <c r="N1556"/>
  <c r="O1564"/>
  <c r="P1564"/>
  <c r="N1564"/>
  <c r="O25"/>
  <c r="N25"/>
  <c r="P25"/>
  <c r="O17"/>
  <c r="N17"/>
  <c r="O9"/>
  <c r="N9"/>
  <c r="P9"/>
  <c r="M1190"/>
  <c r="M1270"/>
  <c r="M1286"/>
  <c r="M1302"/>
  <c r="M1318"/>
  <c r="M1334"/>
  <c r="M1338"/>
  <c r="M1354"/>
  <c r="M1370"/>
  <c r="M1386"/>
  <c r="M1402"/>
  <c r="M1418"/>
  <c r="M1434"/>
  <c r="M1470"/>
  <c r="M1478"/>
  <c r="M1482"/>
  <c r="M1486"/>
  <c r="M1494"/>
  <c r="M1498"/>
  <c r="M1502"/>
  <c r="M1510"/>
  <c r="M1514"/>
  <c r="M1518"/>
  <c r="M1550"/>
  <c r="O289"/>
  <c r="O305"/>
  <c r="O433"/>
  <c r="O465"/>
  <c r="O481"/>
  <c r="O497"/>
  <c r="P17"/>
  <c r="P49"/>
  <c r="P81"/>
  <c r="P113"/>
  <c r="P145"/>
  <c r="P177"/>
  <c r="P209"/>
  <c r="P241"/>
  <c r="P273"/>
  <c r="P305"/>
  <c r="P337"/>
  <c r="P369"/>
  <c r="P401"/>
  <c r="P433"/>
  <c r="P465"/>
  <c r="P497"/>
  <c r="P849"/>
  <c r="P881"/>
  <c r="P913"/>
  <c r="P945"/>
  <c r="P977"/>
  <c r="P1009"/>
  <c r="P1041"/>
  <c r="P1073"/>
  <c r="P1105"/>
  <c r="P1137"/>
  <c r="P1169"/>
  <c r="P1201"/>
  <c r="P1233"/>
  <c r="P1265"/>
  <c r="P1297"/>
  <c r="P1329"/>
  <c r="P1361"/>
  <c r="P1393"/>
  <c r="P1425"/>
  <c r="P1457"/>
  <c r="P1489"/>
  <c r="P1521"/>
  <c r="P1553"/>
  <c r="O338"/>
  <c r="N338"/>
  <c r="O343"/>
  <c r="P343"/>
  <c r="O346"/>
  <c r="N346"/>
  <c r="O351"/>
  <c r="P351"/>
  <c r="O354"/>
  <c r="N354"/>
  <c r="O359"/>
  <c r="P359"/>
  <c r="O362"/>
  <c r="N362"/>
  <c r="O367"/>
  <c r="P367"/>
  <c r="O370"/>
  <c r="N370"/>
  <c r="O375"/>
  <c r="P375"/>
  <c r="O378"/>
  <c r="N378"/>
  <c r="O383"/>
  <c r="P383"/>
  <c r="O386"/>
  <c r="N386"/>
  <c r="O391"/>
  <c r="P391"/>
  <c r="O394"/>
  <c r="N394"/>
  <c r="O399"/>
  <c r="P399"/>
  <c r="O402"/>
  <c r="N402"/>
  <c r="O407"/>
  <c r="P407"/>
  <c r="N410"/>
  <c r="O415"/>
  <c r="P415"/>
  <c r="O418"/>
  <c r="N418"/>
  <c r="O423"/>
  <c r="P423"/>
  <c r="O426"/>
  <c r="N426"/>
  <c r="O431"/>
  <c r="P431"/>
  <c r="O434"/>
  <c r="N434"/>
  <c r="O439"/>
  <c r="P439"/>
  <c r="O442"/>
  <c r="N442"/>
  <c r="O447"/>
  <c r="P447"/>
  <c r="O450"/>
  <c r="N450"/>
  <c r="O455"/>
  <c r="P455"/>
  <c r="O458"/>
  <c r="N458"/>
  <c r="O463"/>
  <c r="P463"/>
  <c r="O466"/>
  <c r="N466"/>
  <c r="O471"/>
  <c r="P471"/>
  <c r="O474"/>
  <c r="N474"/>
  <c r="O479"/>
  <c r="P479"/>
  <c r="O482"/>
  <c r="N482"/>
  <c r="O487"/>
  <c r="P487"/>
  <c r="O490"/>
  <c r="N490"/>
  <c r="O495"/>
  <c r="P495"/>
  <c r="O498"/>
  <c r="N498"/>
  <c r="O503"/>
  <c r="P503"/>
  <c r="O509"/>
  <c r="P509"/>
  <c r="N509"/>
  <c r="O512"/>
  <c r="P512"/>
  <c r="N512"/>
  <c r="O518"/>
  <c r="N518"/>
  <c r="P518"/>
  <c r="O523"/>
  <c r="P523"/>
  <c r="O532"/>
  <c r="P532"/>
  <c r="N532"/>
  <c r="O541"/>
  <c r="P541"/>
  <c r="N541"/>
  <c r="O544"/>
  <c r="P544"/>
  <c r="N544"/>
  <c r="O550"/>
  <c r="N550"/>
  <c r="P550"/>
  <c r="O555"/>
  <c r="P555"/>
  <c r="O564"/>
  <c r="P564"/>
  <c r="N564"/>
  <c r="O573"/>
  <c r="P573"/>
  <c r="N573"/>
  <c r="O576"/>
  <c r="P576"/>
  <c r="N576"/>
  <c r="O582"/>
  <c r="N582"/>
  <c r="P582"/>
  <c r="O587"/>
  <c r="P587"/>
  <c r="O596"/>
  <c r="P596"/>
  <c r="N596"/>
  <c r="O605"/>
  <c r="P605"/>
  <c r="N605"/>
  <c r="O608"/>
  <c r="P608"/>
  <c r="N608"/>
  <c r="N614"/>
  <c r="P614"/>
  <c r="P619"/>
  <c r="O628"/>
  <c r="P628"/>
  <c r="N628"/>
  <c r="O637"/>
  <c r="P637"/>
  <c r="N637"/>
  <c r="O640"/>
  <c r="P640"/>
  <c r="N640"/>
  <c r="O646"/>
  <c r="N646"/>
  <c r="P646"/>
  <c r="O651"/>
  <c r="P651"/>
  <c r="O660"/>
  <c r="P660"/>
  <c r="N660"/>
  <c r="O669"/>
  <c r="P669"/>
  <c r="N669"/>
  <c r="O672"/>
  <c r="P672"/>
  <c r="N672"/>
  <c r="O678"/>
  <c r="N678"/>
  <c r="P678"/>
  <c r="O683"/>
  <c r="P683"/>
  <c r="O692"/>
  <c r="P692"/>
  <c r="N692"/>
  <c r="O701"/>
  <c r="P701"/>
  <c r="N701"/>
  <c r="O704"/>
  <c r="P704"/>
  <c r="N704"/>
  <c r="O710"/>
  <c r="N710"/>
  <c r="P710"/>
  <c r="O715"/>
  <c r="P715"/>
  <c r="O724"/>
  <c r="P724"/>
  <c r="N724"/>
  <c r="O733"/>
  <c r="P733"/>
  <c r="N733"/>
  <c r="O736"/>
  <c r="P736"/>
  <c r="N736"/>
  <c r="O742"/>
  <c r="N742"/>
  <c r="P742"/>
  <c r="O747"/>
  <c r="P747"/>
  <c r="O756"/>
  <c r="P756"/>
  <c r="N756"/>
  <c r="O765"/>
  <c r="P765"/>
  <c r="N765"/>
  <c r="O768"/>
  <c r="P768"/>
  <c r="N768"/>
  <c r="O774"/>
  <c r="N774"/>
  <c r="P774"/>
  <c r="O779"/>
  <c r="P779"/>
  <c r="O788"/>
  <c r="P788"/>
  <c r="N788"/>
  <c r="P797"/>
  <c r="N797"/>
  <c r="O800"/>
  <c r="P800"/>
  <c r="N800"/>
  <c r="O806"/>
  <c r="N806"/>
  <c r="P806"/>
  <c r="O811"/>
  <c r="P811"/>
  <c r="O820"/>
  <c r="P820"/>
  <c r="N820"/>
  <c r="O829"/>
  <c r="P829"/>
  <c r="N829"/>
  <c r="O832"/>
  <c r="P832"/>
  <c r="N832"/>
  <c r="O838"/>
  <c r="N838"/>
  <c r="P838"/>
  <c r="O843"/>
  <c r="P843"/>
  <c r="O852"/>
  <c r="P852"/>
  <c r="N852"/>
  <c r="O861"/>
  <c r="P861"/>
  <c r="N861"/>
  <c r="O864"/>
  <c r="P864"/>
  <c r="N864"/>
  <c r="O870"/>
  <c r="N870"/>
  <c r="P870"/>
  <c r="O875"/>
  <c r="P875"/>
  <c r="O884"/>
  <c r="P884"/>
  <c r="N884"/>
  <c r="O893"/>
  <c r="P893"/>
  <c r="N893"/>
  <c r="O896"/>
  <c r="P896"/>
  <c r="N896"/>
  <c r="O902"/>
  <c r="N902"/>
  <c r="P902"/>
  <c r="O907"/>
  <c r="P907"/>
  <c r="O916"/>
  <c r="P916"/>
  <c r="N916"/>
  <c r="O925"/>
  <c r="P925"/>
  <c r="N925"/>
  <c r="O928"/>
  <c r="P928"/>
  <c r="N928"/>
  <c r="O934"/>
  <c r="N934"/>
  <c r="P934"/>
  <c r="O939"/>
  <c r="P939"/>
  <c r="O948"/>
  <c r="P948"/>
  <c r="N948"/>
  <c r="O957"/>
  <c r="P957"/>
  <c r="N957"/>
  <c r="O960"/>
  <c r="P960"/>
  <c r="N960"/>
  <c r="O966"/>
  <c r="N966"/>
  <c r="P966"/>
  <c r="O971"/>
  <c r="P971"/>
  <c r="O980"/>
  <c r="P980"/>
  <c r="N980"/>
  <c r="O989"/>
  <c r="P989"/>
  <c r="N989"/>
  <c r="O992"/>
  <c r="P992"/>
  <c r="N992"/>
  <c r="O998"/>
  <c r="N998"/>
  <c r="P998"/>
  <c r="O1003"/>
  <c r="P1003"/>
  <c r="O1012"/>
  <c r="P1012"/>
  <c r="N1012"/>
  <c r="O1021"/>
  <c r="P1021"/>
  <c r="N1021"/>
  <c r="O1024"/>
  <c r="P1024"/>
  <c r="N1024"/>
  <c r="O1030"/>
  <c r="N1030"/>
  <c r="P1030"/>
  <c r="O1035"/>
  <c r="P1035"/>
  <c r="O1044"/>
  <c r="P1044"/>
  <c r="N1044"/>
  <c r="O1053"/>
  <c r="P1053"/>
  <c r="N1053"/>
  <c r="O1056"/>
  <c r="P1056"/>
  <c r="N1056"/>
  <c r="O1062"/>
  <c r="N1062"/>
  <c r="P1062"/>
  <c r="O1067"/>
  <c r="P1067"/>
  <c r="O1076"/>
  <c r="P1076"/>
  <c r="N1076"/>
  <c r="O1085"/>
  <c r="P1085"/>
  <c r="N1085"/>
  <c r="O1088"/>
  <c r="P1088"/>
  <c r="N1088"/>
  <c r="O1094"/>
  <c r="N1094"/>
  <c r="P1094"/>
  <c r="O1099"/>
  <c r="P1099"/>
  <c r="O1108"/>
  <c r="P1108"/>
  <c r="N1108"/>
  <c r="O1117"/>
  <c r="P1117"/>
  <c r="N1117"/>
  <c r="O1120"/>
  <c r="P1120"/>
  <c r="N1120"/>
  <c r="O1126"/>
  <c r="N1126"/>
  <c r="P1126"/>
  <c r="O1131"/>
  <c r="P1131"/>
  <c r="O1140"/>
  <c r="P1140"/>
  <c r="N1140"/>
  <c r="O1149"/>
  <c r="P1149"/>
  <c r="N1149"/>
  <c r="O1152"/>
  <c r="P1152"/>
  <c r="N1152"/>
  <c r="O1158"/>
  <c r="N1158"/>
  <c r="P1158"/>
  <c r="O1163"/>
  <c r="P1163"/>
  <c r="O1172"/>
  <c r="P1172"/>
  <c r="N1172"/>
  <c r="O1181"/>
  <c r="P1181"/>
  <c r="N1181"/>
  <c r="O1184"/>
  <c r="P1184"/>
  <c r="N1184"/>
  <c r="O1190"/>
  <c r="N1190"/>
  <c r="P1190"/>
  <c r="O1195"/>
  <c r="P1195"/>
  <c r="O1204"/>
  <c r="P1204"/>
  <c r="N1204"/>
  <c r="O1213"/>
  <c r="P1213"/>
  <c r="N1213"/>
  <c r="O1216"/>
  <c r="P1216"/>
  <c r="N1216"/>
  <c r="O1222"/>
  <c r="N1222"/>
  <c r="P1222"/>
  <c r="O1227"/>
  <c r="P1227"/>
  <c r="O1236"/>
  <c r="P1236"/>
  <c r="N1236"/>
  <c r="O1245"/>
  <c r="P1245"/>
  <c r="N1245"/>
  <c r="O1248"/>
  <c r="P1248"/>
  <c r="N1248"/>
  <c r="O1254"/>
  <c r="N1254"/>
  <c r="P1254"/>
  <c r="O1259"/>
  <c r="P1259"/>
  <c r="O1275"/>
  <c r="P1275"/>
  <c r="N1275"/>
  <c r="O1291"/>
  <c r="P1291"/>
  <c r="N1291"/>
  <c r="O1307"/>
  <c r="P1307"/>
  <c r="N1307"/>
  <c r="O1323"/>
  <c r="P1323"/>
  <c r="N1323"/>
  <c r="O1339"/>
  <c r="P1339"/>
  <c r="N1339"/>
  <c r="O1355"/>
  <c r="P1355"/>
  <c r="N1355"/>
  <c r="O1371"/>
  <c r="P1371"/>
  <c r="N1371"/>
  <c r="O1387"/>
  <c r="P1387"/>
  <c r="N1387"/>
  <c r="O1403"/>
  <c r="P1403"/>
  <c r="N1403"/>
  <c r="O1419"/>
  <c r="P1419"/>
  <c r="N1419"/>
  <c r="O1435"/>
  <c r="P1435"/>
  <c r="N1435"/>
  <c r="O1451"/>
  <c r="P1451"/>
  <c r="N1451"/>
  <c r="N194"/>
  <c r="N202"/>
  <c r="N210"/>
  <c r="N226"/>
  <c r="N234"/>
  <c r="N242"/>
  <c r="N250"/>
  <c r="N258"/>
  <c r="N266"/>
  <c r="N274"/>
  <c r="N282"/>
  <c r="N290"/>
  <c r="N298"/>
  <c r="N306"/>
  <c r="N314"/>
  <c r="N322"/>
  <c r="N330"/>
  <c r="N553"/>
  <c r="N585"/>
  <c r="O593"/>
  <c r="N617"/>
  <c r="N649"/>
  <c r="O689"/>
  <c r="O721"/>
  <c r="N745"/>
  <c r="N777"/>
  <c r="N809"/>
  <c r="N841"/>
  <c r="N873"/>
  <c r="N905"/>
  <c r="N969"/>
  <c r="N1001"/>
  <c r="N1033"/>
  <c r="N1065"/>
  <c r="N1097"/>
  <c r="N1129"/>
  <c r="N1161"/>
  <c r="N1225"/>
  <c r="N1257"/>
  <c r="P29"/>
  <c r="P21"/>
  <c r="P13"/>
  <c r="P194"/>
  <c r="P210"/>
  <c r="P226"/>
  <c r="P242"/>
  <c r="P274"/>
  <c r="P306"/>
  <c r="P338"/>
  <c r="P354"/>
  <c r="P370"/>
  <c r="P386"/>
  <c r="P402"/>
  <c r="P418"/>
  <c r="P434"/>
  <c r="P450"/>
  <c r="P466"/>
  <c r="P482"/>
  <c r="P498"/>
  <c r="O190"/>
  <c r="P190"/>
  <c r="O192"/>
  <c r="P192"/>
  <c r="O196"/>
  <c r="P196"/>
  <c r="O198"/>
  <c r="P198"/>
  <c r="O200"/>
  <c r="P200"/>
  <c r="O204"/>
  <c r="P204"/>
  <c r="O206"/>
  <c r="P206"/>
  <c r="O208"/>
  <c r="P208"/>
  <c r="O212"/>
  <c r="P212"/>
  <c r="O214"/>
  <c r="P214"/>
  <c r="O216"/>
  <c r="P216"/>
  <c r="O220"/>
  <c r="P220"/>
  <c r="O222"/>
  <c r="P222"/>
  <c r="O224"/>
  <c r="P224"/>
  <c r="O228"/>
  <c r="P228"/>
  <c r="O230"/>
  <c r="P230"/>
  <c r="O232"/>
  <c r="P232"/>
  <c r="O236"/>
  <c r="P236"/>
  <c r="O238"/>
  <c r="P238"/>
  <c r="O240"/>
  <c r="P240"/>
  <c r="O244"/>
  <c r="P244"/>
  <c r="O246"/>
  <c r="P246"/>
  <c r="O248"/>
  <c r="P248"/>
  <c r="O252"/>
  <c r="P252"/>
  <c r="O254"/>
  <c r="P254"/>
  <c r="O256"/>
  <c r="P256"/>
  <c r="O260"/>
  <c r="P260"/>
  <c r="O262"/>
  <c r="P262"/>
  <c r="O264"/>
  <c r="P264"/>
  <c r="O268"/>
  <c r="P268"/>
  <c r="O270"/>
  <c r="P270"/>
  <c r="O272"/>
  <c r="P272"/>
  <c r="O276"/>
  <c r="P276"/>
  <c r="O278"/>
  <c r="P278"/>
  <c r="O280"/>
  <c r="P280"/>
  <c r="O284"/>
  <c r="P284"/>
  <c r="O286"/>
  <c r="P286"/>
  <c r="O288"/>
  <c r="P288"/>
  <c r="O292"/>
  <c r="P292"/>
  <c r="O294"/>
  <c r="P294"/>
  <c r="O296"/>
  <c r="P296"/>
  <c r="O300"/>
  <c r="P300"/>
  <c r="O302"/>
  <c r="P302"/>
  <c r="O304"/>
  <c r="P304"/>
  <c r="O308"/>
  <c r="P308"/>
  <c r="O310"/>
  <c r="P310"/>
  <c r="O312"/>
  <c r="P312"/>
  <c r="O316"/>
  <c r="P316"/>
  <c r="O318"/>
  <c r="P318"/>
  <c r="O320"/>
  <c r="P320"/>
  <c r="O324"/>
  <c r="P324"/>
  <c r="O326"/>
  <c r="P326"/>
  <c r="O328"/>
  <c r="P328"/>
  <c r="O332"/>
  <c r="P332"/>
  <c r="O334"/>
  <c r="P334"/>
  <c r="O336"/>
  <c r="P336"/>
  <c r="O341"/>
  <c r="P341"/>
  <c r="O344"/>
  <c r="P344"/>
  <c r="N344"/>
  <c r="O349"/>
  <c r="P349"/>
  <c r="O352"/>
  <c r="P352"/>
  <c r="N352"/>
  <c r="O357"/>
  <c r="P357"/>
  <c r="O360"/>
  <c r="P360"/>
  <c r="N360"/>
  <c r="O365"/>
  <c r="P365"/>
  <c r="O368"/>
  <c r="P368"/>
  <c r="N368"/>
  <c r="O373"/>
  <c r="P373"/>
  <c r="O376"/>
  <c r="P376"/>
  <c r="N376"/>
  <c r="O381"/>
  <c r="P381"/>
  <c r="O384"/>
  <c r="P384"/>
  <c r="N384"/>
  <c r="O389"/>
  <c r="P389"/>
  <c r="O392"/>
  <c r="P392"/>
  <c r="N392"/>
  <c r="O397"/>
  <c r="P397"/>
  <c r="O400"/>
  <c r="P400"/>
  <c r="N400"/>
  <c r="O405"/>
  <c r="P405"/>
  <c r="O408"/>
  <c r="P408"/>
  <c r="N408"/>
  <c r="O413"/>
  <c r="P413"/>
  <c r="O416"/>
  <c r="P416"/>
  <c r="N416"/>
  <c r="O421"/>
  <c r="P421"/>
  <c r="O424"/>
  <c r="P424"/>
  <c r="N424"/>
  <c r="O429"/>
  <c r="P429"/>
  <c r="O432"/>
  <c r="P432"/>
  <c r="N432"/>
  <c r="O437"/>
  <c r="P437"/>
  <c r="O440"/>
  <c r="P440"/>
  <c r="N440"/>
  <c r="O445"/>
  <c r="P445"/>
  <c r="O448"/>
  <c r="P448"/>
  <c r="N448"/>
  <c r="O453"/>
  <c r="P453"/>
  <c r="O456"/>
  <c r="P456"/>
  <c r="N456"/>
  <c r="O461"/>
  <c r="P461"/>
  <c r="O464"/>
  <c r="P464"/>
  <c r="N464"/>
  <c r="O469"/>
  <c r="P469"/>
  <c r="O472"/>
  <c r="P472"/>
  <c r="N472"/>
  <c r="O477"/>
  <c r="P477"/>
  <c r="O480"/>
  <c r="P480"/>
  <c r="N480"/>
  <c r="O485"/>
  <c r="P485"/>
  <c r="O488"/>
  <c r="P488"/>
  <c r="N488"/>
  <c r="O493"/>
  <c r="P493"/>
  <c r="O496"/>
  <c r="P496"/>
  <c r="N496"/>
  <c r="O501"/>
  <c r="P501"/>
  <c r="O504"/>
  <c r="P504"/>
  <c r="N504"/>
  <c r="O510"/>
  <c r="N510"/>
  <c r="P510"/>
  <c r="O515"/>
  <c r="P515"/>
  <c r="O524"/>
  <c r="P524"/>
  <c r="N524"/>
  <c r="O533"/>
  <c r="P533"/>
  <c r="N533"/>
  <c r="P536"/>
  <c r="N536"/>
  <c r="O542"/>
  <c r="N542"/>
  <c r="P542"/>
  <c r="O547"/>
  <c r="P547"/>
  <c r="O556"/>
  <c r="P556"/>
  <c r="N556"/>
  <c r="O565"/>
  <c r="P565"/>
  <c r="N565"/>
  <c r="O568"/>
  <c r="P568"/>
  <c r="N568"/>
  <c r="O574"/>
  <c r="N574"/>
  <c r="P574"/>
  <c r="O579"/>
  <c r="P579"/>
  <c r="O588"/>
  <c r="P588"/>
  <c r="N588"/>
  <c r="O597"/>
  <c r="P597"/>
  <c r="N597"/>
  <c r="O600"/>
  <c r="P600"/>
  <c r="N600"/>
  <c r="O606"/>
  <c r="N606"/>
  <c r="P606"/>
  <c r="O611"/>
  <c r="P611"/>
  <c r="O620"/>
  <c r="P620"/>
  <c r="N620"/>
  <c r="O629"/>
  <c r="P629"/>
  <c r="N629"/>
  <c r="O632"/>
  <c r="P632"/>
  <c r="N632"/>
  <c r="O638"/>
  <c r="N638"/>
  <c r="P638"/>
  <c r="O643"/>
  <c r="P643"/>
  <c r="O652"/>
  <c r="P652"/>
  <c r="N652"/>
  <c r="O661"/>
  <c r="P661"/>
  <c r="N661"/>
  <c r="O664"/>
  <c r="P664"/>
  <c r="N664"/>
  <c r="O670"/>
  <c r="N670"/>
  <c r="P670"/>
  <c r="O675"/>
  <c r="P675"/>
  <c r="O684"/>
  <c r="P684"/>
  <c r="N684"/>
  <c r="O693"/>
  <c r="P693"/>
  <c r="N693"/>
  <c r="O696"/>
  <c r="P696"/>
  <c r="N696"/>
  <c r="O702"/>
  <c r="N702"/>
  <c r="P702"/>
  <c r="O707"/>
  <c r="P707"/>
  <c r="O716"/>
  <c r="P716"/>
  <c r="N716"/>
  <c r="O725"/>
  <c r="P725"/>
  <c r="N725"/>
  <c r="O728"/>
  <c r="P728"/>
  <c r="N728"/>
  <c r="O734"/>
  <c r="N734"/>
  <c r="P734"/>
  <c r="O739"/>
  <c r="P739"/>
  <c r="O748"/>
  <c r="P748"/>
  <c r="N748"/>
  <c r="O757"/>
  <c r="P757"/>
  <c r="N757"/>
  <c r="O760"/>
  <c r="P760"/>
  <c r="N760"/>
  <c r="O766"/>
  <c r="N766"/>
  <c r="P766"/>
  <c r="O771"/>
  <c r="P771"/>
  <c r="O780"/>
  <c r="P780"/>
  <c r="N780"/>
  <c r="O789"/>
  <c r="P789"/>
  <c r="N789"/>
  <c r="O792"/>
  <c r="P792"/>
  <c r="N792"/>
  <c r="O798"/>
  <c r="N798"/>
  <c r="P798"/>
  <c r="O803"/>
  <c r="P803"/>
  <c r="O812"/>
  <c r="P812"/>
  <c r="N812"/>
  <c r="O821"/>
  <c r="P821"/>
  <c r="N821"/>
  <c r="O824"/>
  <c r="P824"/>
  <c r="N824"/>
  <c r="O830"/>
  <c r="N830"/>
  <c r="P830"/>
  <c r="O835"/>
  <c r="P835"/>
  <c r="O844"/>
  <c r="P844"/>
  <c r="N844"/>
  <c r="O853"/>
  <c r="P853"/>
  <c r="N853"/>
  <c r="O856"/>
  <c r="P856"/>
  <c r="N856"/>
  <c r="O862"/>
  <c r="N862"/>
  <c r="P862"/>
  <c r="O867"/>
  <c r="P867"/>
  <c r="O876"/>
  <c r="P876"/>
  <c r="N876"/>
  <c r="O885"/>
  <c r="P885"/>
  <c r="N885"/>
  <c r="O888"/>
  <c r="P888"/>
  <c r="N888"/>
  <c r="O894"/>
  <c r="N894"/>
  <c r="P894"/>
  <c r="O899"/>
  <c r="P899"/>
  <c r="O908"/>
  <c r="P908"/>
  <c r="N908"/>
  <c r="O917"/>
  <c r="P917"/>
  <c r="N917"/>
  <c r="O920"/>
  <c r="P920"/>
  <c r="N920"/>
  <c r="O926"/>
  <c r="N926"/>
  <c r="P926"/>
  <c r="O931"/>
  <c r="P931"/>
  <c r="O940"/>
  <c r="P940"/>
  <c r="N940"/>
  <c r="O949"/>
  <c r="P949"/>
  <c r="N949"/>
  <c r="O952"/>
  <c r="P952"/>
  <c r="N952"/>
  <c r="O958"/>
  <c r="N958"/>
  <c r="P958"/>
  <c r="O963"/>
  <c r="P963"/>
  <c r="O972"/>
  <c r="P972"/>
  <c r="N972"/>
  <c r="O981"/>
  <c r="P981"/>
  <c r="N981"/>
  <c r="O984"/>
  <c r="P984"/>
  <c r="N984"/>
  <c r="O990"/>
  <c r="N990"/>
  <c r="P990"/>
  <c r="O995"/>
  <c r="P995"/>
  <c r="O1004"/>
  <c r="P1004"/>
  <c r="N1004"/>
  <c r="O1013"/>
  <c r="P1013"/>
  <c r="N1013"/>
  <c r="O1016"/>
  <c r="P1016"/>
  <c r="N1016"/>
  <c r="O1022"/>
  <c r="N1022"/>
  <c r="P1022"/>
  <c r="O1027"/>
  <c r="P1027"/>
  <c r="O1036"/>
  <c r="P1036"/>
  <c r="N1036"/>
  <c r="O1045"/>
  <c r="P1045"/>
  <c r="N1045"/>
  <c r="O1048"/>
  <c r="P1048"/>
  <c r="N1048"/>
  <c r="O1054"/>
  <c r="N1054"/>
  <c r="P1054"/>
  <c r="O1059"/>
  <c r="P1059"/>
  <c r="O1068"/>
  <c r="P1068"/>
  <c r="N1068"/>
  <c r="O1077"/>
  <c r="P1077"/>
  <c r="N1077"/>
  <c r="O1080"/>
  <c r="P1080"/>
  <c r="N1080"/>
  <c r="O1086"/>
  <c r="N1086"/>
  <c r="P1086"/>
  <c r="O1091"/>
  <c r="P1091"/>
  <c r="O1100"/>
  <c r="P1100"/>
  <c r="N1100"/>
  <c r="O1109"/>
  <c r="P1109"/>
  <c r="N1109"/>
  <c r="O1112"/>
  <c r="P1112"/>
  <c r="N1112"/>
  <c r="O1118"/>
  <c r="N1118"/>
  <c r="P1118"/>
  <c r="O1123"/>
  <c r="P1123"/>
  <c r="O1132"/>
  <c r="P1132"/>
  <c r="N1132"/>
  <c r="O1141"/>
  <c r="P1141"/>
  <c r="N1141"/>
  <c r="O1144"/>
  <c r="P1144"/>
  <c r="N1144"/>
  <c r="O1150"/>
  <c r="N1150"/>
  <c r="P1150"/>
  <c r="O1155"/>
  <c r="P1155"/>
  <c r="O1164"/>
  <c r="P1164"/>
  <c r="N1164"/>
  <c r="O1173"/>
  <c r="P1173"/>
  <c r="N1173"/>
  <c r="O1176"/>
  <c r="P1176"/>
  <c r="N1176"/>
  <c r="O1182"/>
  <c r="N1182"/>
  <c r="P1182"/>
  <c r="O1187"/>
  <c r="P1187"/>
  <c r="O1196"/>
  <c r="P1196"/>
  <c r="N1196"/>
  <c r="O1205"/>
  <c r="P1205"/>
  <c r="N1205"/>
  <c r="O1208"/>
  <c r="P1208"/>
  <c r="N1208"/>
  <c r="O1214"/>
  <c r="N1214"/>
  <c r="P1214"/>
  <c r="O1219"/>
  <c r="P1219"/>
  <c r="O1228"/>
  <c r="P1228"/>
  <c r="N1228"/>
  <c r="O1237"/>
  <c r="P1237"/>
  <c r="N1237"/>
  <c r="O1240"/>
  <c r="P1240"/>
  <c r="N1240"/>
  <c r="O1246"/>
  <c r="N1246"/>
  <c r="P1246"/>
  <c r="O1251"/>
  <c r="P1251"/>
  <c r="O1260"/>
  <c r="P1260"/>
  <c r="N1260"/>
  <c r="O1270"/>
  <c r="N1270"/>
  <c r="P1270"/>
  <c r="O1276"/>
  <c r="P1276"/>
  <c r="N1276"/>
  <c r="O1286"/>
  <c r="N1286"/>
  <c r="P1286"/>
  <c r="O1292"/>
  <c r="P1292"/>
  <c r="N1292"/>
  <c r="O1302"/>
  <c r="N1302"/>
  <c r="P1302"/>
  <c r="O1308"/>
  <c r="P1308"/>
  <c r="N1308"/>
  <c r="O1318"/>
  <c r="N1318"/>
  <c r="P1318"/>
  <c r="O1324"/>
  <c r="P1324"/>
  <c r="N1324"/>
  <c r="O1334"/>
  <c r="N1334"/>
  <c r="P1334"/>
  <c r="O1340"/>
  <c r="P1340"/>
  <c r="N1340"/>
  <c r="O1350"/>
  <c r="N1350"/>
  <c r="P1350"/>
  <c r="O1356"/>
  <c r="P1356"/>
  <c r="N1356"/>
  <c r="O1366"/>
  <c r="N1366"/>
  <c r="P1366"/>
  <c r="O1372"/>
  <c r="P1372"/>
  <c r="N1372"/>
  <c r="O1382"/>
  <c r="N1382"/>
  <c r="P1382"/>
  <c r="O1388"/>
  <c r="P1388"/>
  <c r="N1388"/>
  <c r="O1398"/>
  <c r="N1398"/>
  <c r="P1398"/>
  <c r="O1404"/>
  <c r="P1404"/>
  <c r="N1404"/>
  <c r="O1414"/>
  <c r="N1414"/>
  <c r="P1414"/>
  <c r="O1420"/>
  <c r="P1420"/>
  <c r="N1420"/>
  <c r="O1430"/>
  <c r="N1430"/>
  <c r="P1430"/>
  <c r="O1436"/>
  <c r="P1436"/>
  <c r="N1436"/>
  <c r="O1446"/>
  <c r="N1446"/>
  <c r="P1446"/>
  <c r="O1452"/>
  <c r="P1452"/>
  <c r="N1452"/>
  <c r="O1462"/>
  <c r="N1462"/>
  <c r="P1462"/>
  <c r="O1470"/>
  <c r="N1470"/>
  <c r="P1470"/>
  <c r="O1478"/>
  <c r="N1478"/>
  <c r="P1478"/>
  <c r="O1486"/>
  <c r="N1486"/>
  <c r="P1486"/>
  <c r="O1494"/>
  <c r="N1494"/>
  <c r="P1494"/>
  <c r="O1502"/>
  <c r="N1502"/>
  <c r="P1502"/>
  <c r="O1510"/>
  <c r="N1510"/>
  <c r="P1510"/>
  <c r="O1518"/>
  <c r="N1518"/>
  <c r="P1518"/>
  <c r="O1526"/>
  <c r="N1526"/>
  <c r="P1526"/>
  <c r="O1534"/>
  <c r="N1534"/>
  <c r="P1534"/>
  <c r="O1542"/>
  <c r="N1542"/>
  <c r="P1542"/>
  <c r="O1550"/>
  <c r="N1550"/>
  <c r="P1550"/>
  <c r="O1558"/>
  <c r="N1558"/>
  <c r="P1558"/>
  <c r="O31"/>
  <c r="N31"/>
  <c r="P31"/>
  <c r="O23"/>
  <c r="N23"/>
  <c r="P23"/>
  <c r="O15"/>
  <c r="N15"/>
  <c r="P15"/>
  <c r="O218"/>
  <c r="O258"/>
  <c r="O290"/>
  <c r="O322"/>
  <c r="O521"/>
  <c r="O713"/>
  <c r="O937"/>
  <c r="O1193"/>
  <c r="P521"/>
  <c r="P553"/>
  <c r="P585"/>
  <c r="P617"/>
  <c r="P649"/>
  <c r="P681"/>
  <c r="P713"/>
  <c r="P745"/>
  <c r="P777"/>
  <c r="P809"/>
  <c r="P841"/>
  <c r="P873"/>
  <c r="P905"/>
  <c r="P937"/>
  <c r="P969"/>
  <c r="P1001"/>
  <c r="P1033"/>
  <c r="P1065"/>
  <c r="P1097"/>
  <c r="P1129"/>
  <c r="P1161"/>
  <c r="P1193"/>
  <c r="P1225"/>
  <c r="P1257"/>
  <c r="O506"/>
  <c r="N506"/>
  <c r="O511"/>
  <c r="P511"/>
  <c r="O514"/>
  <c r="N514"/>
  <c r="O519"/>
  <c r="P519"/>
  <c r="O522"/>
  <c r="N522"/>
  <c r="O527"/>
  <c r="P527"/>
  <c r="N530"/>
  <c r="O535"/>
  <c r="P535"/>
  <c r="O538"/>
  <c r="N538"/>
  <c r="O543"/>
  <c r="P543"/>
  <c r="O546"/>
  <c r="N546"/>
  <c r="O551"/>
  <c r="P551"/>
  <c r="N554"/>
  <c r="O559"/>
  <c r="P559"/>
  <c r="O562"/>
  <c r="N562"/>
  <c r="O567"/>
  <c r="P567"/>
  <c r="O570"/>
  <c r="N570"/>
  <c r="O575"/>
  <c r="P575"/>
  <c r="O578"/>
  <c r="N578"/>
  <c r="O583"/>
  <c r="P583"/>
  <c r="O586"/>
  <c r="N586"/>
  <c r="O591"/>
  <c r="P591"/>
  <c r="O594"/>
  <c r="N594"/>
  <c r="O599"/>
  <c r="P599"/>
  <c r="N602"/>
  <c r="O607"/>
  <c r="P607"/>
  <c r="O610"/>
  <c r="N610"/>
  <c r="O615"/>
  <c r="P615"/>
  <c r="O618"/>
  <c r="N618"/>
  <c r="O623"/>
  <c r="P623"/>
  <c r="O626"/>
  <c r="N626"/>
  <c r="O631"/>
  <c r="P631"/>
  <c r="O634"/>
  <c r="N634"/>
  <c r="O639"/>
  <c r="P639"/>
  <c r="O642"/>
  <c r="N642"/>
  <c r="O647"/>
  <c r="P647"/>
  <c r="O650"/>
  <c r="N650"/>
  <c r="O655"/>
  <c r="P655"/>
  <c r="O658"/>
  <c r="N658"/>
  <c r="O663"/>
  <c r="P663"/>
  <c r="O666"/>
  <c r="N666"/>
  <c r="O671"/>
  <c r="P671"/>
  <c r="O674"/>
  <c r="N674"/>
  <c r="O679"/>
  <c r="P679"/>
  <c r="O682"/>
  <c r="N682"/>
  <c r="O687"/>
  <c r="P687"/>
  <c r="O690"/>
  <c r="N690"/>
  <c r="O695"/>
  <c r="P695"/>
  <c r="O698"/>
  <c r="N698"/>
  <c r="O703"/>
  <c r="P703"/>
  <c r="O706"/>
  <c r="N706"/>
  <c r="O711"/>
  <c r="P711"/>
  <c r="O714"/>
  <c r="N714"/>
  <c r="O719"/>
  <c r="P719"/>
  <c r="O722"/>
  <c r="N722"/>
  <c r="O727"/>
  <c r="P727"/>
  <c r="O730"/>
  <c r="N730"/>
  <c r="O735"/>
  <c r="P735"/>
  <c r="O738"/>
  <c r="N738"/>
  <c r="O743"/>
  <c r="P743"/>
  <c r="O746"/>
  <c r="N746"/>
  <c r="O751"/>
  <c r="P751"/>
  <c r="O754"/>
  <c r="N754"/>
  <c r="O759"/>
  <c r="P759"/>
  <c r="O762"/>
  <c r="N762"/>
  <c r="O767"/>
  <c r="P767"/>
  <c r="O770"/>
  <c r="N770"/>
  <c r="O775"/>
  <c r="P775"/>
  <c r="O778"/>
  <c r="N778"/>
  <c r="O783"/>
  <c r="P783"/>
  <c r="N786"/>
  <c r="O791"/>
  <c r="P791"/>
  <c r="O794"/>
  <c r="N794"/>
  <c r="O799"/>
  <c r="P799"/>
  <c r="O802"/>
  <c r="N802"/>
  <c r="O807"/>
  <c r="P807"/>
  <c r="O810"/>
  <c r="N810"/>
  <c r="O815"/>
  <c r="P815"/>
  <c r="O818"/>
  <c r="N818"/>
  <c r="O823"/>
  <c r="P823"/>
  <c r="O826"/>
  <c r="N826"/>
  <c r="O831"/>
  <c r="P831"/>
  <c r="N834"/>
  <c r="O839"/>
  <c r="P839"/>
  <c r="O842"/>
  <c r="N842"/>
  <c r="O847"/>
  <c r="P847"/>
  <c r="O850"/>
  <c r="N850"/>
  <c r="O855"/>
  <c r="P855"/>
  <c r="O858"/>
  <c r="N858"/>
  <c r="O863"/>
  <c r="P863"/>
  <c r="O866"/>
  <c r="N866"/>
  <c r="O871"/>
  <c r="P871"/>
  <c r="O874"/>
  <c r="N874"/>
  <c r="O879"/>
  <c r="P879"/>
  <c r="O882"/>
  <c r="N882"/>
  <c r="O887"/>
  <c r="P887"/>
  <c r="O890"/>
  <c r="N890"/>
  <c r="O895"/>
  <c r="P895"/>
  <c r="O898"/>
  <c r="N898"/>
  <c r="O903"/>
  <c r="P903"/>
  <c r="O906"/>
  <c r="N906"/>
  <c r="O911"/>
  <c r="P911"/>
  <c r="O914"/>
  <c r="N914"/>
  <c r="O919"/>
  <c r="P919"/>
  <c r="O922"/>
  <c r="N922"/>
  <c r="O927"/>
  <c r="P927"/>
  <c r="O930"/>
  <c r="N930"/>
  <c r="O935"/>
  <c r="P935"/>
  <c r="O938"/>
  <c r="N938"/>
  <c r="O943"/>
  <c r="P943"/>
  <c r="O946"/>
  <c r="N946"/>
  <c r="O951"/>
  <c r="P951"/>
  <c r="O954"/>
  <c r="N954"/>
  <c r="O959"/>
  <c r="P959"/>
  <c r="O962"/>
  <c r="N962"/>
  <c r="O967"/>
  <c r="P967"/>
  <c r="O970"/>
  <c r="N970"/>
  <c r="O975"/>
  <c r="P975"/>
  <c r="O978"/>
  <c r="N978"/>
  <c r="O983"/>
  <c r="P983"/>
  <c r="O986"/>
  <c r="N986"/>
  <c r="O991"/>
  <c r="P991"/>
  <c r="O994"/>
  <c r="N994"/>
  <c r="O999"/>
  <c r="P999"/>
  <c r="O1002"/>
  <c r="N1002"/>
  <c r="O1007"/>
  <c r="P1007"/>
  <c r="O1010"/>
  <c r="N1010"/>
  <c r="O1015"/>
  <c r="P1015"/>
  <c r="O1018"/>
  <c r="N1018"/>
  <c r="O1023"/>
  <c r="P1023"/>
  <c r="O1026"/>
  <c r="N1026"/>
  <c r="O1031"/>
  <c r="P1031"/>
  <c r="O1034"/>
  <c r="N1034"/>
  <c r="O1039"/>
  <c r="P1039"/>
  <c r="O1042"/>
  <c r="N1042"/>
  <c r="O1047"/>
  <c r="P1047"/>
  <c r="O1050"/>
  <c r="N1050"/>
  <c r="O1055"/>
  <c r="P1055"/>
  <c r="O1058"/>
  <c r="N1058"/>
  <c r="O1063"/>
  <c r="P1063"/>
  <c r="O1066"/>
  <c r="N1066"/>
  <c r="O1071"/>
  <c r="P1071"/>
  <c r="O1074"/>
  <c r="N1074"/>
  <c r="O1079"/>
  <c r="P1079"/>
  <c r="O1082"/>
  <c r="N1082"/>
  <c r="O1087"/>
  <c r="P1087"/>
  <c r="O1090"/>
  <c r="N1090"/>
  <c r="O1095"/>
  <c r="P1095"/>
  <c r="O1098"/>
  <c r="N1098"/>
  <c r="O1103"/>
  <c r="P1103"/>
  <c r="O1106"/>
  <c r="N1106"/>
  <c r="O1111"/>
  <c r="P1111"/>
  <c r="O1114"/>
  <c r="N1114"/>
  <c r="O1119"/>
  <c r="P1119"/>
  <c r="O1122"/>
  <c r="N1122"/>
  <c r="O1127"/>
  <c r="P1127"/>
  <c r="O1130"/>
  <c r="N1130"/>
  <c r="O1135"/>
  <c r="P1135"/>
  <c r="O1138"/>
  <c r="N1138"/>
  <c r="O1143"/>
  <c r="P1143"/>
  <c r="O1146"/>
  <c r="N1146"/>
  <c r="O1151"/>
  <c r="P1151"/>
  <c r="O1154"/>
  <c r="N1154"/>
  <c r="O1159"/>
  <c r="P1159"/>
  <c r="O1162"/>
  <c r="N1162"/>
  <c r="O1167"/>
  <c r="P1167"/>
  <c r="O1170"/>
  <c r="N1170"/>
  <c r="O1175"/>
  <c r="P1175"/>
  <c r="O1178"/>
  <c r="N1178"/>
  <c r="O1183"/>
  <c r="P1183"/>
  <c r="O1186"/>
  <c r="N1186"/>
  <c r="O1191"/>
  <c r="P1191"/>
  <c r="O1194"/>
  <c r="N1194"/>
  <c r="O1199"/>
  <c r="P1199"/>
  <c r="O1202"/>
  <c r="N1202"/>
  <c r="O1207"/>
  <c r="P1207"/>
  <c r="O1210"/>
  <c r="N1210"/>
  <c r="O1215"/>
  <c r="P1215"/>
  <c r="O1218"/>
  <c r="N1218"/>
  <c r="O1223"/>
  <c r="P1223"/>
  <c r="O1226"/>
  <c r="N1226"/>
  <c r="O1231"/>
  <c r="P1231"/>
  <c r="O1234"/>
  <c r="N1234"/>
  <c r="O1239"/>
  <c r="P1239"/>
  <c r="O1242"/>
  <c r="N1242"/>
  <c r="O1247"/>
  <c r="P1247"/>
  <c r="O1250"/>
  <c r="N1250"/>
  <c r="O1255"/>
  <c r="P1255"/>
  <c r="O1258"/>
  <c r="N1258"/>
  <c r="O1263"/>
  <c r="P1263"/>
  <c r="O1266"/>
  <c r="N1266"/>
  <c r="O1271"/>
  <c r="P1271"/>
  <c r="O1274"/>
  <c r="N1274"/>
  <c r="O1279"/>
  <c r="P1279"/>
  <c r="O1282"/>
  <c r="N1282"/>
  <c r="O1287"/>
  <c r="P1287"/>
  <c r="O1290"/>
  <c r="N1290"/>
  <c r="O1295"/>
  <c r="P1295"/>
  <c r="O1298"/>
  <c r="N1298"/>
  <c r="O1303"/>
  <c r="P1303"/>
  <c r="O1306"/>
  <c r="N1306"/>
  <c r="O1311"/>
  <c r="P1311"/>
  <c r="O1314"/>
  <c r="N1314"/>
  <c r="O1319"/>
  <c r="P1319"/>
  <c r="O1322"/>
  <c r="N1322"/>
  <c r="O1327"/>
  <c r="P1327"/>
  <c r="O1330"/>
  <c r="N1330"/>
  <c r="O1335"/>
  <c r="P1335"/>
  <c r="O1338"/>
  <c r="N1338"/>
  <c r="O1343"/>
  <c r="P1343"/>
  <c r="O1346"/>
  <c r="N1346"/>
  <c r="O1351"/>
  <c r="P1351"/>
  <c r="O1354"/>
  <c r="N1354"/>
  <c r="O1359"/>
  <c r="P1359"/>
  <c r="O1362"/>
  <c r="N1362"/>
  <c r="O1367"/>
  <c r="P1367"/>
  <c r="O1370"/>
  <c r="N1370"/>
  <c r="O1375"/>
  <c r="P1375"/>
  <c r="O1378"/>
  <c r="N1378"/>
  <c r="O1383"/>
  <c r="P1383"/>
  <c r="O1386"/>
  <c r="N1386"/>
  <c r="O1391"/>
  <c r="P1391"/>
  <c r="O1394"/>
  <c r="N1394"/>
  <c r="O1399"/>
  <c r="P1399"/>
  <c r="O1402"/>
  <c r="N1402"/>
  <c r="O1407"/>
  <c r="P1407"/>
  <c r="O1410"/>
  <c r="N1410"/>
  <c r="O1415"/>
  <c r="P1415"/>
  <c r="O1418"/>
  <c r="N1418"/>
  <c r="O1423"/>
  <c r="P1423"/>
  <c r="O1426"/>
  <c r="N1426"/>
  <c r="O1431"/>
  <c r="P1431"/>
  <c r="O1434"/>
  <c r="N1434"/>
  <c r="O1439"/>
  <c r="P1439"/>
  <c r="O1442"/>
  <c r="N1442"/>
  <c r="O1447"/>
  <c r="P1447"/>
  <c r="O1450"/>
  <c r="N1450"/>
  <c r="O1455"/>
  <c r="P1455"/>
  <c r="O1458"/>
  <c r="N1458"/>
  <c r="O1463"/>
  <c r="P1463"/>
  <c r="O1466"/>
  <c r="N1466"/>
  <c r="O1474"/>
  <c r="N1474"/>
  <c r="O1482"/>
  <c r="N1482"/>
  <c r="O1490"/>
  <c r="N1490"/>
  <c r="O1498"/>
  <c r="N1498"/>
  <c r="O1506"/>
  <c r="N1506"/>
  <c r="O1514"/>
  <c r="N1514"/>
  <c r="O1522"/>
  <c r="N1522"/>
  <c r="O1530"/>
  <c r="N1530"/>
  <c r="O1538"/>
  <c r="N1538"/>
  <c r="O1546"/>
  <c r="N1546"/>
  <c r="O1554"/>
  <c r="N1554"/>
  <c r="O1562"/>
  <c r="N1562"/>
  <c r="O27"/>
  <c r="N27"/>
  <c r="P27"/>
  <c r="O19"/>
  <c r="N19"/>
  <c r="P19"/>
  <c r="O11"/>
  <c r="N11"/>
  <c r="P11"/>
  <c r="N1261"/>
  <c r="N1269"/>
  <c r="N1277"/>
  <c r="N1285"/>
  <c r="N1293"/>
  <c r="N1301"/>
  <c r="N1309"/>
  <c r="N1317"/>
  <c r="N1325"/>
  <c r="N1333"/>
  <c r="N1341"/>
  <c r="N1349"/>
  <c r="N1357"/>
  <c r="N1365"/>
  <c r="N1373"/>
  <c r="N1381"/>
  <c r="N1389"/>
  <c r="N1397"/>
  <c r="N1405"/>
  <c r="N1413"/>
  <c r="N1421"/>
  <c r="N1429"/>
  <c r="N1437"/>
  <c r="N1445"/>
  <c r="N1453"/>
  <c r="N1461"/>
  <c r="P1269"/>
  <c r="P1277"/>
  <c r="P1285"/>
  <c r="P1293"/>
  <c r="P1301"/>
  <c r="P1309"/>
  <c r="P1317"/>
  <c r="P1325"/>
  <c r="P1333"/>
  <c r="P1341"/>
  <c r="P1349"/>
  <c r="P1357"/>
  <c r="P1365"/>
  <c r="P1373"/>
  <c r="P1381"/>
  <c r="P1389"/>
  <c r="P1397"/>
  <c r="P1405"/>
  <c r="P1413"/>
  <c r="P1421"/>
  <c r="P1429"/>
  <c r="P1437"/>
  <c r="P1445"/>
  <c r="P1453"/>
  <c r="P1461"/>
  <c r="O1264"/>
  <c r="P1264"/>
  <c r="N1264"/>
  <c r="O1272"/>
  <c r="P1272"/>
  <c r="N1272"/>
  <c r="O1280"/>
  <c r="P1280"/>
  <c r="N1280"/>
  <c r="O1288"/>
  <c r="P1288"/>
  <c r="N1288"/>
  <c r="O1296"/>
  <c r="P1296"/>
  <c r="N1296"/>
  <c r="O1304"/>
  <c r="P1304"/>
  <c r="N1304"/>
  <c r="O1312"/>
  <c r="P1312"/>
  <c r="N1312"/>
  <c r="O1320"/>
  <c r="P1320"/>
  <c r="N1320"/>
  <c r="O1328"/>
  <c r="P1328"/>
  <c r="N1328"/>
  <c r="O1336"/>
  <c r="P1336"/>
  <c r="N1336"/>
  <c r="O1344"/>
  <c r="P1344"/>
  <c r="N1344"/>
  <c r="O1352"/>
  <c r="P1352"/>
  <c r="N1352"/>
  <c r="O1360"/>
  <c r="P1360"/>
  <c r="N1360"/>
  <c r="O1368"/>
  <c r="P1368"/>
  <c r="N1368"/>
  <c r="O1376"/>
  <c r="P1376"/>
  <c r="N1376"/>
  <c r="O1384"/>
  <c r="P1384"/>
  <c r="N1384"/>
  <c r="O1392"/>
  <c r="P1392"/>
  <c r="N1392"/>
  <c r="O1400"/>
  <c r="P1400"/>
  <c r="N1400"/>
  <c r="O1408"/>
  <c r="P1408"/>
  <c r="N1408"/>
  <c r="O1416"/>
  <c r="P1416"/>
  <c r="N1416"/>
  <c r="O1424"/>
  <c r="P1424"/>
  <c r="N1424"/>
  <c r="O1432"/>
  <c r="P1432"/>
  <c r="N1432"/>
  <c r="O1440"/>
  <c r="P1440"/>
  <c r="N1440"/>
  <c r="O1448"/>
  <c r="P1448"/>
  <c r="N1448"/>
  <c r="O1456"/>
  <c r="P1456"/>
  <c r="N1456"/>
  <c r="O1464"/>
  <c r="P1464"/>
  <c r="N1464"/>
  <c r="O1472"/>
  <c r="P1472"/>
  <c r="N1472"/>
  <c r="O1480"/>
  <c r="P1480"/>
  <c r="N1480"/>
  <c r="O1488"/>
  <c r="P1488"/>
  <c r="N1488"/>
  <c r="O1496"/>
  <c r="P1496"/>
  <c r="N1496"/>
  <c r="O1504"/>
  <c r="P1504"/>
  <c r="N1504"/>
  <c r="O1512"/>
  <c r="P1512"/>
  <c r="N1512"/>
  <c r="O1520"/>
  <c r="P1520"/>
  <c r="N1520"/>
  <c r="O1528"/>
  <c r="P1528"/>
  <c r="N1528"/>
  <c r="O1536"/>
  <c r="P1536"/>
  <c r="N1536"/>
  <c r="O1544"/>
  <c r="P1544"/>
  <c r="N1544"/>
  <c r="O1552"/>
  <c r="P1552"/>
  <c r="N1552"/>
  <c r="O1560"/>
  <c r="P1560"/>
  <c r="N1560"/>
  <c r="O29"/>
  <c r="N29"/>
  <c r="O21"/>
  <c r="N21"/>
  <c r="O13"/>
  <c r="N13"/>
  <c r="O1261"/>
  <c r="O1467"/>
  <c r="P1467"/>
  <c r="P1471"/>
  <c r="P1475"/>
  <c r="P1479"/>
  <c r="P1483"/>
  <c r="P1487"/>
  <c r="P1491"/>
  <c r="P1495"/>
  <c r="P1499"/>
  <c r="P1503"/>
  <c r="P1507"/>
  <c r="P1511"/>
  <c r="P1515"/>
  <c r="P1519"/>
  <c r="P1523"/>
  <c r="P1527"/>
  <c r="P1531"/>
  <c r="P1535"/>
  <c r="P1539"/>
  <c r="P1543"/>
  <c r="P1547"/>
  <c r="P1551"/>
  <c r="P1555"/>
  <c r="P1559"/>
  <c r="P1563"/>
  <c r="E628" i="4"/>
  <c r="M553" i="3" s="1"/>
  <c r="E1550" i="4"/>
  <c r="M531" i="3" s="1"/>
  <c r="E327" i="4"/>
  <c r="M373" i="3" s="1"/>
  <c r="E325" i="4"/>
  <c r="M252" i="3" s="1"/>
  <c r="E173" i="4"/>
  <c r="M142" i="3" s="1"/>
  <c r="E270" i="4"/>
  <c r="M140" i="3" s="1"/>
  <c r="E266" i="4"/>
  <c r="M138" i="3" s="1"/>
  <c r="E509" i="4"/>
  <c r="M914" i="3" s="1"/>
  <c r="E498" i="4"/>
  <c r="M912" i="3" s="1"/>
  <c r="E494" i="4"/>
  <c r="M910" i="3" s="1"/>
  <c r="E488" i="4"/>
  <c r="M908" i="3" s="1"/>
  <c r="E484" i="4"/>
  <c r="M906" i="3" s="1"/>
  <c r="E479" i="4"/>
  <c r="M904" i="3" s="1"/>
  <c r="E471" i="4"/>
  <c r="M902" i="3" s="1"/>
  <c r="E465" i="4"/>
  <c r="M900" i="3" s="1"/>
  <c r="E439" i="4"/>
  <c r="M898" i="3" s="1"/>
  <c r="E433" i="4"/>
  <c r="M896" i="3" s="1"/>
  <c r="E1380" i="4"/>
  <c r="M845" i="3" s="1"/>
  <c r="E302" i="4"/>
  <c r="M780" i="3" s="1"/>
  <c r="E1316" i="4"/>
  <c r="M775" i="3" s="1"/>
  <c r="E1135" i="4"/>
  <c r="M753" i="3" s="1"/>
  <c r="E1560" i="4"/>
  <c r="M680" i="3" s="1"/>
  <c r="E48" i="4"/>
  <c r="M503" i="3" s="1"/>
  <c r="E1548" i="4"/>
  <c r="M498" i="3" s="1"/>
  <c r="E688" i="4"/>
  <c r="M456" i="3" s="1"/>
  <c r="E801" i="4"/>
  <c r="M446" i="3" s="1"/>
  <c r="E432" i="4"/>
  <c r="M444" i="3" s="1"/>
  <c r="E1301" i="4"/>
  <c r="M438" i="3" s="1"/>
  <c r="E430" i="4"/>
  <c r="M405" i="3" s="1"/>
  <c r="E677" i="4"/>
  <c r="M400" i="3" s="1"/>
  <c r="E182" i="4"/>
  <c r="M302" i="3" s="1"/>
  <c r="E1547" i="4"/>
  <c r="M295" i="3" s="1"/>
  <c r="E333" i="4"/>
  <c r="M281" i="3" s="1"/>
  <c r="E308" i="4"/>
  <c r="M244" i="3" s="1"/>
  <c r="E1136" i="4"/>
  <c r="M199" i="3" s="1"/>
  <c r="E263" i="4"/>
  <c r="M178" i="3" s="1"/>
  <c r="E152" i="4"/>
  <c r="M173" i="3" s="1"/>
  <c r="E1133" i="4"/>
  <c r="M171" i="3" s="1"/>
  <c r="E136" i="4"/>
  <c r="M156" i="3" s="1"/>
  <c r="E269" i="4"/>
  <c r="M123" i="3" s="1"/>
  <c r="E11" i="4"/>
  <c r="M14" i="3" s="1"/>
  <c r="E8" i="4"/>
  <c r="M12" i="3" s="1"/>
  <c r="E10" i="4"/>
  <c r="M10" i="3" s="1"/>
  <c r="E6" i="4"/>
  <c r="M8" i="3" s="1"/>
  <c r="E307" i="4"/>
  <c r="M873" i="3" s="1"/>
  <c r="E305" i="4"/>
  <c r="M871" i="3" s="1"/>
  <c r="E284" i="4"/>
  <c r="M869" i="3" s="1"/>
  <c r="E837" i="4"/>
  <c r="M831" i="3" s="1"/>
  <c r="E670" i="4"/>
  <c r="M826" i="3" s="1"/>
  <c r="E635" i="4"/>
  <c r="M824" i="3" s="1"/>
  <c r="E1105" i="4"/>
  <c r="M813" i="3" s="1"/>
  <c r="E1151" i="4"/>
  <c r="M733" i="3" s="1"/>
  <c r="E840" i="4"/>
  <c r="M725" i="3" s="1"/>
  <c r="E625" i="4"/>
  <c r="M720" i="3" s="1"/>
  <c r="E1552" i="4"/>
  <c r="M715" i="3" s="1"/>
  <c r="E817" i="4"/>
  <c r="M660" i="3" s="1"/>
  <c r="E630" i="4"/>
  <c r="M658" i="3" s="1"/>
  <c r="E1555" i="4"/>
  <c r="M656" i="3" s="1"/>
  <c r="E1231" i="4"/>
  <c r="M654" i="3" s="1"/>
  <c r="E842" i="4"/>
  <c r="M606" i="3" s="1"/>
  <c r="E667" i="4"/>
  <c r="M520" i="3" s="1"/>
  <c r="E790" i="4"/>
  <c r="M515" i="3" s="1"/>
  <c r="E329" i="4"/>
  <c r="M431" i="3" s="1"/>
  <c r="E639" i="4"/>
  <c r="M379" i="3" s="1"/>
  <c r="E500" i="4"/>
  <c r="M374" i="3" s="1"/>
  <c r="E322" i="4"/>
  <c r="M372" i="3" s="1"/>
  <c r="E158" i="4"/>
  <c r="M350" i="3" s="1"/>
  <c r="E1553" i="4"/>
  <c r="M231" i="3" s="1"/>
  <c r="E1554" i="4"/>
  <c r="M225" i="3" s="1"/>
  <c r="E278" i="4"/>
  <c r="M143" i="3" s="1"/>
  <c r="E264" i="4"/>
  <c r="M141" i="3" s="1"/>
  <c r="E311" i="4"/>
  <c r="M139" i="3" s="1"/>
  <c r="E59" i="4"/>
  <c r="M111" i="3" s="1"/>
  <c r="E45" i="4"/>
  <c r="M100" i="3" s="1"/>
  <c r="E139" i="4"/>
  <c r="M94" i="3" s="1"/>
  <c r="E74" i="4"/>
  <c r="M92" i="3" s="1"/>
  <c r="E63" i="4"/>
  <c r="M77" i="3" s="1"/>
  <c r="E46" i="4"/>
  <c r="M56" i="3" s="1"/>
  <c r="E852" i="4"/>
  <c r="M834" i="3" s="1"/>
  <c r="E507" i="4"/>
  <c r="M786" i="3" s="1"/>
  <c r="E70" i="4"/>
  <c r="M681" i="3" s="1"/>
  <c r="E633" i="4"/>
  <c r="M636" i="3" s="1"/>
  <c r="E495" i="4"/>
  <c r="M602" i="3" s="1"/>
  <c r="E669" i="4"/>
  <c r="M589" i="3" s="1"/>
  <c r="E1274" i="4"/>
  <c r="O584" i="3" s="1"/>
  <c r="E330" i="4"/>
  <c r="M410" i="3" s="1"/>
  <c r="E436" i="4"/>
  <c r="M358" i="3" s="1"/>
  <c r="E839" i="4"/>
  <c r="O797" i="3" s="1"/>
  <c r="E1140" i="4"/>
  <c r="M619" i="3" s="1"/>
  <c r="E268" i="4"/>
  <c r="M614" i="3" s="1"/>
  <c r="E503" i="4"/>
  <c r="O609" i="3" s="1"/>
  <c r="E649" i="4"/>
  <c r="M554" i="3" s="1"/>
  <c r="E478" i="4"/>
  <c r="M536" i="3" s="1"/>
  <c r="E822" i="4"/>
  <c r="M530" i="3" s="1"/>
  <c r="E165" i="4"/>
  <c r="M489" i="3" s="1"/>
  <c r="O530" l="1"/>
  <c r="O681"/>
  <c r="O536"/>
  <c r="O619"/>
  <c r="S291" i="8"/>
  <c r="S293" i="1" s="1"/>
  <c r="S294" s="1"/>
  <c r="O614" i="3"/>
  <c r="O410"/>
  <c r="O2" s="1"/>
  <c r="O834"/>
  <c r="O786"/>
  <c r="O489"/>
  <c r="M584"/>
  <c r="O1" s="1"/>
  <c r="M609"/>
  <c r="J291" i="8"/>
  <c r="J293" i="1" s="1"/>
  <c r="J294" s="1"/>
  <c r="P291" i="8"/>
  <c r="P293" i="1" s="1"/>
  <c r="P294" s="1"/>
  <c r="N291" i="8"/>
  <c r="N293" i="1" s="1"/>
  <c r="N294" s="1"/>
  <c r="T291" i="8"/>
  <c r="T293" i="1" s="1"/>
  <c r="T294" s="1"/>
  <c r="H291" i="8"/>
  <c r="H293" i="1" s="1"/>
  <c r="H294" s="1"/>
  <c r="E291" i="8"/>
  <c r="E293" i="1" s="1"/>
  <c r="E294" s="1"/>
  <c r="O602" i="3"/>
  <c r="O589"/>
  <c r="O358"/>
  <c r="O636"/>
  <c r="M797"/>
  <c r="I291" i="8"/>
  <c r="I293" i="1" s="1"/>
  <c r="I294" s="1"/>
  <c r="M291" i="8"/>
  <c r="M293" i="1" s="1"/>
  <c r="M294" s="1"/>
  <c r="U291" i="8"/>
  <c r="U293" i="1" s="1"/>
  <c r="U294" s="1"/>
  <c r="R291" i="8"/>
  <c r="R293" i="1" s="1"/>
  <c r="R294" s="1"/>
  <c r="G291" i="8"/>
  <c r="G293" i="1" s="1"/>
  <c r="G294" s="1"/>
  <c r="K291" i="8"/>
  <c r="K293" i="1" s="1"/>
  <c r="K294" s="1"/>
  <c r="O554" i="3"/>
  <c r="Y291" i="8"/>
  <c r="Y293" i="1" s="1"/>
  <c r="Y294" s="1"/>
  <c r="D291" i="8"/>
  <c r="D293" i="1" s="1"/>
  <c r="D294" s="1"/>
  <c r="O291" i="8"/>
  <c r="O293" i="1" s="1"/>
  <c r="O294" s="1"/>
  <c r="F291" i="8"/>
  <c r="F293" i="1" s="1"/>
  <c r="F294" s="1"/>
  <c r="Q291" i="8"/>
  <c r="Q293" i="1" s="1"/>
  <c r="Q294" s="1"/>
  <c r="L291" i="8"/>
  <c r="L293" i="1" s="1"/>
  <c r="L294" s="1"/>
  <c r="W291" i="8"/>
  <c r="W293" i="1" s="1"/>
  <c r="W294" s="1"/>
  <c r="V291" i="8"/>
  <c r="V293" i="1" s="1"/>
  <c r="V294" s="1"/>
  <c r="X291" i="8"/>
  <c r="X293" i="1" s="1"/>
  <c r="X294" s="1"/>
</calcChain>
</file>

<file path=xl/sharedStrings.xml><?xml version="1.0" encoding="utf-8"?>
<sst xmlns="http://schemas.openxmlformats.org/spreadsheetml/2006/main" count="8157" uniqueCount="2162">
  <si>
    <t>08C11</t>
  </si>
  <si>
    <t>08C12</t>
  </si>
  <si>
    <t>08D01</t>
  </si>
  <si>
    <t>08D02</t>
  </si>
  <si>
    <t>08D03</t>
  </si>
  <si>
    <t>08D04</t>
  </si>
  <si>
    <t>08D05</t>
  </si>
  <si>
    <t>08D06</t>
  </si>
  <si>
    <t>08D07</t>
  </si>
  <si>
    <t>08D08</t>
  </si>
  <si>
    <t>08D09</t>
  </si>
  <si>
    <t>08D10</t>
  </si>
  <si>
    <t>08D11</t>
  </si>
  <si>
    <t>08D12</t>
  </si>
  <si>
    <t>09A01</t>
  </si>
  <si>
    <t>09A02</t>
  </si>
  <si>
    <t>09A03</t>
  </si>
  <si>
    <t>09A04</t>
  </si>
  <si>
    <t>09A05</t>
  </si>
  <si>
    <t>09A06</t>
  </si>
  <si>
    <t>09A07</t>
  </si>
  <si>
    <t>09A08</t>
  </si>
  <si>
    <t>09A09</t>
  </si>
  <si>
    <t>09A10</t>
  </si>
  <si>
    <t>09A11</t>
  </si>
  <si>
    <t>09A12</t>
  </si>
  <si>
    <t>09B01</t>
  </si>
  <si>
    <t>09B02</t>
  </si>
  <si>
    <t>09B03</t>
  </si>
  <si>
    <t>09B04</t>
  </si>
  <si>
    <t>09B05</t>
  </si>
  <si>
    <t>09B06</t>
  </si>
  <si>
    <t>09B07</t>
  </si>
  <si>
    <t>09B08</t>
  </si>
  <si>
    <t>09B09</t>
  </si>
  <si>
    <t>09B10</t>
  </si>
  <si>
    <t>09B11</t>
  </si>
  <si>
    <t>09B12</t>
  </si>
  <si>
    <t>09C01</t>
  </si>
  <si>
    <t>09C02</t>
  </si>
  <si>
    <t>09C03</t>
  </si>
  <si>
    <t>09C04</t>
  </si>
  <si>
    <t>09C05</t>
  </si>
  <si>
    <t>09C06</t>
  </si>
  <si>
    <t>09C07</t>
  </si>
  <si>
    <t>09C08</t>
  </si>
  <si>
    <t>09C09</t>
  </si>
  <si>
    <t>09C10</t>
  </si>
  <si>
    <t>09C11</t>
  </si>
  <si>
    <t>09C12</t>
  </si>
  <si>
    <t>09D01</t>
  </si>
  <si>
    <t>09D02</t>
  </si>
  <si>
    <t>09D03</t>
  </si>
  <si>
    <t>09D04</t>
  </si>
  <si>
    <t>09D05</t>
  </si>
  <si>
    <t>09D06</t>
  </si>
  <si>
    <t>09D07</t>
  </si>
  <si>
    <t>09D08</t>
  </si>
  <si>
    <t>09D09</t>
  </si>
  <si>
    <t>09D10</t>
  </si>
  <si>
    <t>09D11</t>
  </si>
  <si>
    <t>09D12</t>
  </si>
  <si>
    <t>10A01</t>
  </si>
  <si>
    <t>10A02</t>
  </si>
  <si>
    <t>10A03</t>
  </si>
  <si>
    <t>10A04</t>
  </si>
  <si>
    <t>10A05</t>
  </si>
  <si>
    <t>10A06</t>
  </si>
  <si>
    <t>10A07</t>
  </si>
  <si>
    <t>10A08</t>
  </si>
  <si>
    <t>10A09</t>
  </si>
  <si>
    <t>10B01</t>
  </si>
  <si>
    <t>10B02</t>
  </si>
  <si>
    <t>10B03</t>
  </si>
  <si>
    <t>10B04</t>
  </si>
  <si>
    <t>10B05</t>
  </si>
  <si>
    <t>10B06</t>
  </si>
  <si>
    <t>10B07</t>
  </si>
  <si>
    <t>10B08</t>
  </si>
  <si>
    <t>10B09</t>
  </si>
  <si>
    <t>10C01</t>
  </si>
  <si>
    <t>10C02</t>
  </si>
  <si>
    <t>10C03</t>
  </si>
  <si>
    <t>10C04</t>
  </si>
  <si>
    <t>10C05</t>
  </si>
  <si>
    <t>10C06</t>
  </si>
  <si>
    <t>10C07</t>
  </si>
  <si>
    <t>10C08</t>
  </si>
  <si>
    <t>10C09</t>
  </si>
  <si>
    <t>10D01</t>
  </si>
  <si>
    <t>10D02</t>
  </si>
  <si>
    <t>10D03</t>
  </si>
  <si>
    <t>10D04</t>
  </si>
  <si>
    <t>10D05</t>
  </si>
  <si>
    <t>10D06</t>
  </si>
  <si>
    <t>10D07</t>
  </si>
  <si>
    <t>10D08</t>
  </si>
  <si>
    <t>10D09</t>
  </si>
  <si>
    <t>11A01</t>
  </si>
  <si>
    <t>11A02</t>
  </si>
  <si>
    <t>11A03</t>
  </si>
  <si>
    <t>11A04</t>
  </si>
  <si>
    <t>11A05</t>
  </si>
  <si>
    <t>11A06</t>
  </si>
  <si>
    <t>11A07</t>
  </si>
  <si>
    <t>11A08</t>
  </si>
  <si>
    <t>11A09</t>
  </si>
  <si>
    <t>11B01</t>
  </si>
  <si>
    <t>11B02</t>
  </si>
  <si>
    <t>11B03</t>
  </si>
  <si>
    <t>11B04</t>
  </si>
  <si>
    <t>11B05</t>
  </si>
  <si>
    <t>11B06</t>
  </si>
  <si>
    <t>11B07</t>
  </si>
  <si>
    <t>11B08</t>
  </si>
  <si>
    <t>11B09</t>
  </si>
  <si>
    <t>11B12</t>
  </si>
  <si>
    <t>11C01</t>
  </si>
  <si>
    <t>11C02</t>
  </si>
  <si>
    <t>11C03</t>
  </si>
  <si>
    <t>11C04</t>
  </si>
  <si>
    <t>11C05</t>
  </si>
  <si>
    <t>11C06</t>
  </si>
  <si>
    <t>11C07</t>
  </si>
  <si>
    <t>11C08</t>
  </si>
  <si>
    <t>11C09</t>
  </si>
  <si>
    <t>11C10</t>
  </si>
  <si>
    <t>11C11</t>
  </si>
  <si>
    <t>11C12</t>
  </si>
  <si>
    <t>11D01</t>
  </si>
  <si>
    <t>11D02</t>
  </si>
  <si>
    <t>11D03</t>
  </si>
  <si>
    <t>11D04</t>
  </si>
  <si>
    <t>11D05</t>
  </si>
  <si>
    <t>11D06</t>
  </si>
  <si>
    <t>11D07</t>
  </si>
  <si>
    <t>11D08</t>
  </si>
  <si>
    <t>11D09</t>
  </si>
  <si>
    <t>11D10</t>
  </si>
  <si>
    <t>11D11</t>
  </si>
  <si>
    <t>Encom. em falta</t>
  </si>
  <si>
    <t>Rupturas de stock</t>
  </si>
  <si>
    <t>FTE (Aprox).</t>
  </si>
  <si>
    <t>para atrasos</t>
  </si>
  <si>
    <t>Uds em falta URG</t>
  </si>
  <si>
    <t>Qties to pick</t>
  </si>
  <si>
    <t>Strange Things</t>
  </si>
  <si>
    <t>FTE para picks</t>
  </si>
  <si>
    <t>completos</t>
  </si>
  <si>
    <t>Activos:</t>
  </si>
  <si>
    <t>Contraventa:</t>
  </si>
  <si>
    <t>Repacking:</t>
  </si>
  <si>
    <t>Obsoletos:</t>
  </si>
  <si>
    <t>SKU's em ruptura eminente de stock (com pedidos pendentes):</t>
  </si>
  <si>
    <t>FTE's</t>
  </si>
  <si>
    <t>Atrasos</t>
  </si>
  <si>
    <t>Activos</t>
  </si>
  <si>
    <t>Existe Stock</t>
  </si>
  <si>
    <t>TOTAL DOCUMENTOS</t>
  </si>
  <si>
    <t>ACTIVOS</t>
  </si>
  <si>
    <t>CONTRA VENTA</t>
  </si>
  <si>
    <t>REPACKING</t>
  </si>
  <si>
    <t>OBSOLETOS</t>
  </si>
  <si>
    <t>SKU</t>
  </si>
  <si>
    <t>TOTAL UDS VENTA</t>
  </si>
  <si>
    <t>Total packing list</t>
  </si>
  <si>
    <t>Total Invoices</t>
  </si>
  <si>
    <t>Cliente</t>
  </si>
  <si>
    <t/>
  </si>
  <si>
    <t xml:space="preserve"> </t>
  </si>
  <si>
    <t>Total Geral</t>
  </si>
  <si>
    <t>REFERENCIA</t>
  </si>
  <si>
    <t>DESIGNAÇÃO</t>
  </si>
  <si>
    <t>ENCOMENDAS</t>
  </si>
  <si>
    <t>FACTURAS</t>
  </si>
  <si>
    <t>DATA CRIAÇÃO</t>
  </si>
  <si>
    <t>LINE TYPE</t>
  </si>
  <si>
    <t>STOCK ACTUAL</t>
  </si>
  <si>
    <t>Ref.</t>
  </si>
  <si>
    <t>Tempo</t>
  </si>
  <si>
    <t>A</t>
  </si>
  <si>
    <t>B</t>
  </si>
  <si>
    <t>C</t>
  </si>
  <si>
    <t>D</t>
  </si>
  <si>
    <t>E</t>
  </si>
  <si>
    <t>Quadro de Lineares</t>
  </si>
  <si>
    <t>Quadro de Andares</t>
  </si>
  <si>
    <t>Estante</t>
  </si>
  <si>
    <t>Linear</t>
  </si>
  <si>
    <t>Loc</t>
  </si>
  <si>
    <t>10</t>
  </si>
  <si>
    <t>TempoAndar</t>
  </si>
  <si>
    <t>TempoLinear</t>
  </si>
  <si>
    <t>TempoTotal</t>
  </si>
  <si>
    <t>Tempos</t>
  </si>
  <si>
    <t>00000-0001</t>
  </si>
  <si>
    <t>00000-0002</t>
  </si>
  <si>
    <t>00000-0003</t>
  </si>
  <si>
    <t>00000-0004</t>
  </si>
  <si>
    <t>00000-0005</t>
  </si>
  <si>
    <t>00000-0006</t>
  </si>
  <si>
    <t>00000-0007</t>
  </si>
  <si>
    <t>00000-0008</t>
  </si>
  <si>
    <t>00000-0009</t>
  </si>
  <si>
    <t>00000-0010</t>
  </si>
  <si>
    <t>00000-0011</t>
  </si>
  <si>
    <t>00000-0012</t>
  </si>
  <si>
    <t>00000-0013</t>
  </si>
  <si>
    <t>00000-0014</t>
  </si>
  <si>
    <t>00000-0015</t>
  </si>
  <si>
    <t>00000-0016</t>
  </si>
  <si>
    <t>00000-0017</t>
  </si>
  <si>
    <t>00000-0018</t>
  </si>
  <si>
    <t>00000-0019</t>
  </si>
  <si>
    <t>00000-0020</t>
  </si>
  <si>
    <t>00000-0021</t>
  </si>
  <si>
    <t>00000-0022</t>
  </si>
  <si>
    <t>00000-0023</t>
  </si>
  <si>
    <t>00000-0024</t>
  </si>
  <si>
    <t>00000-0025</t>
  </si>
  <si>
    <t>00000-0026</t>
  </si>
  <si>
    <t>00000-0027</t>
  </si>
  <si>
    <t>00000-0028</t>
  </si>
  <si>
    <t>00000-0029</t>
  </si>
  <si>
    <t>00000-0030</t>
  </si>
  <si>
    <t>00000-0031</t>
  </si>
  <si>
    <t>00000-0032</t>
  </si>
  <si>
    <t>00000-0033</t>
  </si>
  <si>
    <t>00000-0034</t>
  </si>
  <si>
    <t>00000-0035</t>
  </si>
  <si>
    <t>00000-0036</t>
  </si>
  <si>
    <t>00000-0037</t>
  </si>
  <si>
    <t>00000-0038</t>
  </si>
  <si>
    <t>00000-0039</t>
  </si>
  <si>
    <t>00000-0040</t>
  </si>
  <si>
    <t>00000-0041</t>
  </si>
  <si>
    <t>00000-0042</t>
  </si>
  <si>
    <t>00000-0043</t>
  </si>
  <si>
    <t>00000-0044</t>
  </si>
  <si>
    <t>00000-0045</t>
  </si>
  <si>
    <t>00000-0046</t>
  </si>
  <si>
    <t>00000-0047</t>
  </si>
  <si>
    <t>00000-0048</t>
  </si>
  <si>
    <t>00000-0049</t>
  </si>
  <si>
    <t>00000-0050</t>
  </si>
  <si>
    <t>00000-0051</t>
  </si>
  <si>
    <t>00000-0052</t>
  </si>
  <si>
    <t>00000-0053</t>
  </si>
  <si>
    <t>00000-0054</t>
  </si>
  <si>
    <t>00000-0055</t>
  </si>
  <si>
    <t>00000-0056</t>
  </si>
  <si>
    <t>00000-0057</t>
  </si>
  <si>
    <t>00000-0058</t>
  </si>
  <si>
    <t>00000-0059</t>
  </si>
  <si>
    <t>00000-0060</t>
  </si>
  <si>
    <t>00000-0061</t>
  </si>
  <si>
    <t>00000-0062</t>
  </si>
  <si>
    <t>00000-0063</t>
  </si>
  <si>
    <t>00000-0064</t>
  </si>
  <si>
    <t>00000-0065</t>
  </si>
  <si>
    <t>00000-0066</t>
  </si>
  <si>
    <t>00000-0067</t>
  </si>
  <si>
    <t>00000-0068</t>
  </si>
  <si>
    <t>00000-0069</t>
  </si>
  <si>
    <t>00000-0070</t>
  </si>
  <si>
    <t>00000-0071</t>
  </si>
  <si>
    <t>00000-0072</t>
  </si>
  <si>
    <t>00000-0073</t>
  </si>
  <si>
    <t>00000-0074</t>
  </si>
  <si>
    <t>00000-0075</t>
  </si>
  <si>
    <t>00000-0076</t>
  </si>
  <si>
    <t>00000-0077</t>
  </si>
  <si>
    <t>00000-0078</t>
  </si>
  <si>
    <t>00000-0079</t>
  </si>
  <si>
    <t>00000-0080</t>
  </si>
  <si>
    <t>00000-0081</t>
  </si>
  <si>
    <t>00000-0082</t>
  </si>
  <si>
    <t>00000-0083</t>
  </si>
  <si>
    <t>00000-0084</t>
  </si>
  <si>
    <t>00000-0085</t>
  </si>
  <si>
    <t>00000-0086</t>
  </si>
  <si>
    <t>00000-0087</t>
  </si>
  <si>
    <t>00000-0088</t>
  </si>
  <si>
    <t>00000-0089</t>
  </si>
  <si>
    <t>00000-0090</t>
  </si>
  <si>
    <t>00000-0091</t>
  </si>
  <si>
    <t>00000-0092</t>
  </si>
  <si>
    <t>00000-0093</t>
  </si>
  <si>
    <t>00000-0094</t>
  </si>
  <si>
    <t>00000-0095</t>
  </si>
  <si>
    <t>00000-0096</t>
  </si>
  <si>
    <t>00000-0097</t>
  </si>
  <si>
    <t>00000-0098</t>
  </si>
  <si>
    <t>00000-0099</t>
  </si>
  <si>
    <t>00000-0100</t>
  </si>
  <si>
    <t>00000-0101</t>
  </si>
  <si>
    <t>00000-0102</t>
  </si>
  <si>
    <t>00000-0103</t>
  </si>
  <si>
    <t>00000-0104</t>
  </si>
  <si>
    <t>00000-0105</t>
  </si>
  <si>
    <t>00000-0106</t>
  </si>
  <si>
    <t>00000-0107</t>
  </si>
  <si>
    <t>00000-0108</t>
  </si>
  <si>
    <t>00000-0109</t>
  </si>
  <si>
    <t>00000-0110</t>
  </si>
  <si>
    <t>00000-0111</t>
  </si>
  <si>
    <t>00000-0112</t>
  </si>
  <si>
    <t>00000-0113</t>
  </si>
  <si>
    <t>00000-0114</t>
  </si>
  <si>
    <t>00000-0115</t>
  </si>
  <si>
    <t>00000-0116</t>
  </si>
  <si>
    <t>00000-0117</t>
  </si>
  <si>
    <t>00000-0118</t>
  </si>
  <si>
    <t>00000-0119</t>
  </si>
  <si>
    <t>00000-0120</t>
  </si>
  <si>
    <t>00000-0121</t>
  </si>
  <si>
    <t>00000-0122</t>
  </si>
  <si>
    <t>00000-0123</t>
  </si>
  <si>
    <t>00000-0124</t>
  </si>
  <si>
    <t>00000-0125</t>
  </si>
  <si>
    <t>00000-0126</t>
  </si>
  <si>
    <t>00000-0127</t>
  </si>
  <si>
    <t>00000-0128</t>
  </si>
  <si>
    <t>00000-0129</t>
  </si>
  <si>
    <t>00000-0130</t>
  </si>
  <si>
    <t>00000-0131</t>
  </si>
  <si>
    <t>00000-0132</t>
  </si>
  <si>
    <t>00000-0133</t>
  </si>
  <si>
    <t>00000-0134</t>
  </si>
  <si>
    <t>00000-0135</t>
  </si>
  <si>
    <t>00000-0136</t>
  </si>
  <si>
    <t>00000-0137</t>
  </si>
  <si>
    <t>00000-0138</t>
  </si>
  <si>
    <t>00000-0139</t>
  </si>
  <si>
    <t>00000-0140</t>
  </si>
  <si>
    <t>00000-0141</t>
  </si>
  <si>
    <t>00000-0142</t>
  </si>
  <si>
    <t>00000-0143</t>
  </si>
  <si>
    <t>00000-0144</t>
  </si>
  <si>
    <t>00000-0145</t>
  </si>
  <si>
    <t>00000-0146</t>
  </si>
  <si>
    <t>00000-0147</t>
  </si>
  <si>
    <t>00000-0148</t>
  </si>
  <si>
    <t>00000-0149</t>
  </si>
  <si>
    <t>00000-0150</t>
  </si>
  <si>
    <t>00000-0151</t>
  </si>
  <si>
    <t>00000-0152</t>
  </si>
  <si>
    <t>00000-0153</t>
  </si>
  <si>
    <t>00000-0154</t>
  </si>
  <si>
    <t>00000-0155</t>
  </si>
  <si>
    <t>00000-0156</t>
  </si>
  <si>
    <t>00000-0157</t>
  </si>
  <si>
    <t>00000-0158</t>
  </si>
  <si>
    <t>00000-0159</t>
  </si>
  <si>
    <t>00000-0160</t>
  </si>
  <si>
    <t>00000-0161</t>
  </si>
  <si>
    <t>00000-0162</t>
  </si>
  <si>
    <t>00000-0163</t>
  </si>
  <si>
    <t>00000-0164</t>
  </si>
  <si>
    <t>00000-0165</t>
  </si>
  <si>
    <t>00000-0166</t>
  </si>
  <si>
    <t>00000-0167</t>
  </si>
  <si>
    <t>00000-0168</t>
  </si>
  <si>
    <t>00000-0169</t>
  </si>
  <si>
    <t>00000-0170</t>
  </si>
  <si>
    <t>00000-0171</t>
  </si>
  <si>
    <t>00000-0172</t>
  </si>
  <si>
    <t>00000-0173</t>
  </si>
  <si>
    <t>00000-0174</t>
  </si>
  <si>
    <t>00000-0175</t>
  </si>
  <si>
    <t>00000-0176</t>
  </si>
  <si>
    <t>00000-0177</t>
  </si>
  <si>
    <t>00000-0178</t>
  </si>
  <si>
    <t>00000-0179</t>
  </si>
  <si>
    <t>00000-0180</t>
  </si>
  <si>
    <t>00000-0181</t>
  </si>
  <si>
    <t>00000-0182</t>
  </si>
  <si>
    <t>00000-0183</t>
  </si>
  <si>
    <t>00000-0184</t>
  </si>
  <si>
    <t>00000-0185</t>
  </si>
  <si>
    <t>00000-0186</t>
  </si>
  <si>
    <t>00000-0187</t>
  </si>
  <si>
    <t>00000-0188</t>
  </si>
  <si>
    <t>00000-0189</t>
  </si>
  <si>
    <t>00000-0190</t>
  </si>
  <si>
    <t>00000-0191</t>
  </si>
  <si>
    <t>00000-0192</t>
  </si>
  <si>
    <t>00000-0193</t>
  </si>
  <si>
    <t>00000-0194</t>
  </si>
  <si>
    <t>00000-0195</t>
  </si>
  <si>
    <t>00000-0196</t>
  </si>
  <si>
    <t>00000-0197</t>
  </si>
  <si>
    <t>00000-0198</t>
  </si>
  <si>
    <t>00000-0199</t>
  </si>
  <si>
    <t>00000-0200</t>
  </si>
  <si>
    <t>00000-0201</t>
  </si>
  <si>
    <t>00000-0202</t>
  </si>
  <si>
    <t>00000-0203</t>
  </si>
  <si>
    <t>00000-0204</t>
  </si>
  <si>
    <t>00000-0205</t>
  </si>
  <si>
    <t>00000-0206</t>
  </si>
  <si>
    <t>00000-0207</t>
  </si>
  <si>
    <t>00000-0208</t>
  </si>
  <si>
    <t>00000-0209</t>
  </si>
  <si>
    <t>00000-0210</t>
  </si>
  <si>
    <t>00000-0211</t>
  </si>
  <si>
    <t>00000-0212</t>
  </si>
  <si>
    <t>00000-0213</t>
  </si>
  <si>
    <t>00000-0214</t>
  </si>
  <si>
    <t>00000-0215</t>
  </si>
  <si>
    <t>00000-0216</t>
  </si>
  <si>
    <t>00000-0217</t>
  </si>
  <si>
    <t>00000-0218</t>
  </si>
  <si>
    <t>00000-0219</t>
  </si>
  <si>
    <t>00000-0220</t>
  </si>
  <si>
    <t>00000-0221</t>
  </si>
  <si>
    <t>00000-0222</t>
  </si>
  <si>
    <t>00000-0223</t>
  </si>
  <si>
    <t>00000-0224</t>
  </si>
  <si>
    <t>00000-0225</t>
  </si>
  <si>
    <t>00000-0226</t>
  </si>
  <si>
    <t>00000-0227</t>
  </si>
  <si>
    <t>00000-0228</t>
  </si>
  <si>
    <t>00000-0229</t>
  </si>
  <si>
    <t>00000-0230</t>
  </si>
  <si>
    <t>00000-0231</t>
  </si>
  <si>
    <t>00000-0232</t>
  </si>
  <si>
    <t>00000-0233</t>
  </si>
  <si>
    <t>00000-0234</t>
  </si>
  <si>
    <t>00000-0235</t>
  </si>
  <si>
    <t>00000-0236</t>
  </si>
  <si>
    <t>00000-0237</t>
  </si>
  <si>
    <t>00000-0238</t>
  </si>
  <si>
    <t>00000-0239</t>
  </si>
  <si>
    <t>00000-0240</t>
  </si>
  <si>
    <t>00000-0241</t>
  </si>
  <si>
    <t>00000-0242</t>
  </si>
  <si>
    <t>00000-0243</t>
  </si>
  <si>
    <t>00000-0244</t>
  </si>
  <si>
    <t>00000-0245</t>
  </si>
  <si>
    <t>00000-0246</t>
  </si>
  <si>
    <t>00000-0247</t>
  </si>
  <si>
    <t>00000-0248</t>
  </si>
  <si>
    <t>00000-0249</t>
  </si>
  <si>
    <t>00000-0250</t>
  </si>
  <si>
    <t>00000-0251</t>
  </si>
  <si>
    <t>00000-0252</t>
  </si>
  <si>
    <t>00000-0253</t>
  </si>
  <si>
    <t>00000-0254</t>
  </si>
  <si>
    <t>00000-0255</t>
  </si>
  <si>
    <t>00000-0256</t>
  </si>
  <si>
    <t>00000-0257</t>
  </si>
  <si>
    <t>00000-0258</t>
  </si>
  <si>
    <t>00000-0259</t>
  </si>
  <si>
    <t>00000-0260</t>
  </si>
  <si>
    <t>00000-0261</t>
  </si>
  <si>
    <t>00000-0262</t>
  </si>
  <si>
    <t>00000-0263</t>
  </si>
  <si>
    <t>00000-0264</t>
  </si>
  <si>
    <t>00000-0265</t>
  </si>
  <si>
    <t>00000-0266</t>
  </si>
  <si>
    <t>00000-0267</t>
  </si>
  <si>
    <t>00000-0268</t>
  </si>
  <si>
    <t>00000-0269</t>
  </si>
  <si>
    <t>00000-0270</t>
  </si>
  <si>
    <t>00000-0271</t>
  </si>
  <si>
    <t>00000-0272</t>
  </si>
  <si>
    <t>00000-0273</t>
  </si>
  <si>
    <t>00000-0274</t>
  </si>
  <si>
    <t>00000-0275</t>
  </si>
  <si>
    <t>00000-0276</t>
  </si>
  <si>
    <t>00000-0277</t>
  </si>
  <si>
    <t>00000-0278</t>
  </si>
  <si>
    <t>00000-0279</t>
  </si>
  <si>
    <t>00000-0280</t>
  </si>
  <si>
    <t>00000-0281</t>
  </si>
  <si>
    <t>00000-0282</t>
  </si>
  <si>
    <t>00000-0283</t>
  </si>
  <si>
    <t>00000-0284</t>
  </si>
  <si>
    <t>00000-0285</t>
  </si>
  <si>
    <t>00000-0286</t>
  </si>
  <si>
    <t>00000-0287</t>
  </si>
  <si>
    <t>00000-0288</t>
  </si>
  <si>
    <t>00000-0289</t>
  </si>
  <si>
    <t>FactorManuseamento</t>
  </si>
  <si>
    <t>Factor</t>
  </si>
  <si>
    <t>FTE Turno1</t>
  </si>
  <si>
    <t>FTE Turno2</t>
  </si>
  <si>
    <t>FTE Turno3</t>
  </si>
  <si>
    <t>Total FTE</t>
  </si>
  <si>
    <t>FTE capacity</t>
  </si>
  <si>
    <t>FTE required</t>
  </si>
  <si>
    <t>Encomendas</t>
  </si>
  <si>
    <t>00000-0290</t>
  </si>
  <si>
    <t>00000-0291</t>
  </si>
  <si>
    <t>00000-0292</t>
  </si>
  <si>
    <t>00000-0293</t>
  </si>
  <si>
    <t>00000-0294</t>
  </si>
  <si>
    <t>00000-0295</t>
  </si>
  <si>
    <t>00000-0296</t>
  </si>
  <si>
    <t>00000-0297</t>
  </si>
  <si>
    <t>00000-0298</t>
  </si>
  <si>
    <t>00000-0299</t>
  </si>
  <si>
    <t>00000-0300</t>
  </si>
  <si>
    <t>00000-0301</t>
  </si>
  <si>
    <t>00000-0302</t>
  </si>
  <si>
    <t>00000-0303</t>
  </si>
  <si>
    <t>00000-0304</t>
  </si>
  <si>
    <t>00000-0305</t>
  </si>
  <si>
    <t>00000-0306</t>
  </si>
  <si>
    <t>00000-0307</t>
  </si>
  <si>
    <t>00000-0308</t>
  </si>
  <si>
    <t>00000-0309</t>
  </si>
  <si>
    <t>00000-0310</t>
  </si>
  <si>
    <t>00000-0311</t>
  </si>
  <si>
    <t>00000-0312</t>
  </si>
  <si>
    <t>00000-0313</t>
  </si>
  <si>
    <t>00000-0314</t>
  </si>
  <si>
    <t>00000-0315</t>
  </si>
  <si>
    <t>00000-0316</t>
  </si>
  <si>
    <t>00000-0317</t>
  </si>
  <si>
    <t>00000-0318</t>
  </si>
  <si>
    <t>00000-0319</t>
  </si>
  <si>
    <t>00000-0320</t>
  </si>
  <si>
    <t>00000-0321</t>
  </si>
  <si>
    <t>00000-0322</t>
  </si>
  <si>
    <t>00000-0323</t>
  </si>
  <si>
    <t>00000-0324</t>
  </si>
  <si>
    <t>00000-0325</t>
  </si>
  <si>
    <t>00000-0326</t>
  </si>
  <si>
    <t>00000-0327</t>
  </si>
  <si>
    <t>00000-0328</t>
  </si>
  <si>
    <t>00000-0329</t>
  </si>
  <si>
    <t>00000-0330</t>
  </si>
  <si>
    <t>00000-0331</t>
  </si>
  <si>
    <t>00000-0332</t>
  </si>
  <si>
    <t>00000-0333</t>
  </si>
  <si>
    <t>00000-0334</t>
  </si>
  <si>
    <t>00000-0335</t>
  </si>
  <si>
    <t>00000-0336</t>
  </si>
  <si>
    <t>00000-0337</t>
  </si>
  <si>
    <t>00000-0338</t>
  </si>
  <si>
    <t>00000-0339</t>
  </si>
  <si>
    <t>00000-0340</t>
  </si>
  <si>
    <t>00000-0341</t>
  </si>
  <si>
    <t>00000-0342</t>
  </si>
  <si>
    <t>00000-0343</t>
  </si>
  <si>
    <t>00000-0344</t>
  </si>
  <si>
    <t>00000-0345</t>
  </si>
  <si>
    <t>00000-0346</t>
  </si>
  <si>
    <t>00000-0347</t>
  </si>
  <si>
    <t>00000-0348</t>
  </si>
  <si>
    <t>00000-0349</t>
  </si>
  <si>
    <t>00000-0350</t>
  </si>
  <si>
    <t>00000-0351</t>
  </si>
  <si>
    <t>00000-0352</t>
  </si>
  <si>
    <t>00000-0353</t>
  </si>
  <si>
    <t>00000-0354</t>
  </si>
  <si>
    <t>00000-0355</t>
  </si>
  <si>
    <t>00000-0356</t>
  </si>
  <si>
    <t>00000-0357</t>
  </si>
  <si>
    <t>00000-0358</t>
  </si>
  <si>
    <t>00000-0359</t>
  </si>
  <si>
    <t>00000-0360</t>
  </si>
  <si>
    <t>00000-0361</t>
  </si>
  <si>
    <t>00000-0362</t>
  </si>
  <si>
    <t>00000-0363</t>
  </si>
  <si>
    <t>00000-0364</t>
  </si>
  <si>
    <t>00000-0365</t>
  </si>
  <si>
    <t>00000-0366</t>
  </si>
  <si>
    <t>00000-0367</t>
  </si>
  <si>
    <t>00000-0368</t>
  </si>
  <si>
    <t>00000-0369</t>
  </si>
  <si>
    <t>00000-0370</t>
  </si>
  <si>
    <t>00000-0371</t>
  </si>
  <si>
    <t>00000-0372</t>
  </si>
  <si>
    <t>00000-0373</t>
  </si>
  <si>
    <t>00000-0374</t>
  </si>
  <si>
    <t>00000-0375</t>
  </si>
  <si>
    <t>00000-0376</t>
  </si>
  <si>
    <t>00000-0377</t>
  </si>
  <si>
    <t>00000-0378</t>
  </si>
  <si>
    <t>00000-0379</t>
  </si>
  <si>
    <t>00000-0380</t>
  </si>
  <si>
    <t>00000-0381</t>
  </si>
  <si>
    <t>00000-0382</t>
  </si>
  <si>
    <t>00000-0383</t>
  </si>
  <si>
    <t>00000-0384</t>
  </si>
  <si>
    <t>00000-0385</t>
  </si>
  <si>
    <t>00000-0386</t>
  </si>
  <si>
    <t>00000-0387</t>
  </si>
  <si>
    <t>00000-0388</t>
  </si>
  <si>
    <t>00000-0389</t>
  </si>
  <si>
    <t>00000-0390</t>
  </si>
  <si>
    <t>00000-0391</t>
  </si>
  <si>
    <t>00000-0392</t>
  </si>
  <si>
    <t>00000-0393</t>
  </si>
  <si>
    <t>00000-0394</t>
  </si>
  <si>
    <t>00000-0395</t>
  </si>
  <si>
    <t>00000-0396</t>
  </si>
  <si>
    <t>00000-0397</t>
  </si>
  <si>
    <t>00000-0398</t>
  </si>
  <si>
    <t>00000-0399</t>
  </si>
  <si>
    <t>00000-0400</t>
  </si>
  <si>
    <t>00000-0401</t>
  </si>
  <si>
    <t>00000-0402</t>
  </si>
  <si>
    <t>00000-0403</t>
  </si>
  <si>
    <t>00000-0404</t>
  </si>
  <si>
    <t>00000-0405</t>
  </si>
  <si>
    <t>00000-0406</t>
  </si>
  <si>
    <t>00000-0407</t>
  </si>
  <si>
    <t>00000-0408</t>
  </si>
  <si>
    <t>00000-0409</t>
  </si>
  <si>
    <t>00000-0410</t>
  </si>
  <si>
    <t>00000-0411</t>
  </si>
  <si>
    <t>00000-0412</t>
  </si>
  <si>
    <t>00000-0413</t>
  </si>
  <si>
    <t>00000-0414</t>
  </si>
  <si>
    <t>00000-0415</t>
  </si>
  <si>
    <t>00000-0416</t>
  </si>
  <si>
    <t>00000-0417</t>
  </si>
  <si>
    <t>00000-0418</t>
  </si>
  <si>
    <t>00000-0419</t>
  </si>
  <si>
    <t>00000-0420</t>
  </si>
  <si>
    <t>00000-0421</t>
  </si>
  <si>
    <t>00000-0422</t>
  </si>
  <si>
    <t>00000-0423</t>
  </si>
  <si>
    <t>00000-0424</t>
  </si>
  <si>
    <t>00000-0425</t>
  </si>
  <si>
    <t>00000-0426</t>
  </si>
  <si>
    <t>00000-0427</t>
  </si>
  <si>
    <t>00000-0428</t>
  </si>
  <si>
    <t>00000-0429</t>
  </si>
  <si>
    <t>00000-0430</t>
  </si>
  <si>
    <t>00000-0431</t>
  </si>
  <si>
    <t>00000-0432</t>
  </si>
  <si>
    <t>00000-0433</t>
  </si>
  <si>
    <t>00000-0434</t>
  </si>
  <si>
    <t>00000-0435</t>
  </si>
  <si>
    <t>00000-0436</t>
  </si>
  <si>
    <t>00000-0437</t>
  </si>
  <si>
    <t>00000-0438</t>
  </si>
  <si>
    <t>00000-0439</t>
  </si>
  <si>
    <t>00000-0440</t>
  </si>
  <si>
    <t>00000-0441</t>
  </si>
  <si>
    <t>00000-0442</t>
  </si>
  <si>
    <t>00000-0443</t>
  </si>
  <si>
    <t>00000-0444</t>
  </si>
  <si>
    <t>00000-0445</t>
  </si>
  <si>
    <t>00000-0446</t>
  </si>
  <si>
    <t>00000-0447</t>
  </si>
  <si>
    <t>00000-0448</t>
  </si>
  <si>
    <t>00000-0449</t>
  </si>
  <si>
    <t>00000-0450</t>
  </si>
  <si>
    <t>00000-0451</t>
  </si>
  <si>
    <t>00000-0452</t>
  </si>
  <si>
    <t>00000-0453</t>
  </si>
  <si>
    <t>00000-0454</t>
  </si>
  <si>
    <t>00000-0455</t>
  </si>
  <si>
    <t>00000-0456</t>
  </si>
  <si>
    <t>00000-0457</t>
  </si>
  <si>
    <t>00000-0458</t>
  </si>
  <si>
    <t>00000-0459</t>
  </si>
  <si>
    <t>00000-0460</t>
  </si>
  <si>
    <t>00000-0461</t>
  </si>
  <si>
    <t>00000-0462</t>
  </si>
  <si>
    <t>00000-0463</t>
  </si>
  <si>
    <t>00000-0464</t>
  </si>
  <si>
    <t>00000-0465</t>
  </si>
  <si>
    <t>00000-0466</t>
  </si>
  <si>
    <t>00000-0467</t>
  </si>
  <si>
    <t>00000-0468</t>
  </si>
  <si>
    <t>00000-0469</t>
  </si>
  <si>
    <t>00000-0470</t>
  </si>
  <si>
    <t>00000-0471</t>
  </si>
  <si>
    <t>00000-0472</t>
  </si>
  <si>
    <t>00000-0473</t>
  </si>
  <si>
    <t>00000-0474</t>
  </si>
  <si>
    <t>00000-0475</t>
  </si>
  <si>
    <t>00000-0476</t>
  </si>
  <si>
    <t>00000-0477</t>
  </si>
  <si>
    <t>00000-0478</t>
  </si>
  <si>
    <t>00000-0479</t>
  </si>
  <si>
    <t>00000-0480</t>
  </si>
  <si>
    <t>00000-0481</t>
  </si>
  <si>
    <t>00000-0482</t>
  </si>
  <si>
    <t>00000-0483</t>
  </si>
  <si>
    <t>00000-0484</t>
  </si>
  <si>
    <t>00000-0485</t>
  </si>
  <si>
    <t>00000-0486</t>
  </si>
  <si>
    <t>00000-0487</t>
  </si>
  <si>
    <t>00000-0488</t>
  </si>
  <si>
    <t>00000-0489</t>
  </si>
  <si>
    <t>00000-0490</t>
  </si>
  <si>
    <t>00000-0491</t>
  </si>
  <si>
    <t>00000-0492</t>
  </si>
  <si>
    <t>00000-0493</t>
  </si>
  <si>
    <t>00000-0494</t>
  </si>
  <si>
    <t>00000-0495</t>
  </si>
  <si>
    <t>00000-0496</t>
  </si>
  <si>
    <t>00000-0497</t>
  </si>
  <si>
    <t>00000-0498</t>
  </si>
  <si>
    <t>00000-0499</t>
  </si>
  <si>
    <t>00000-0500</t>
  </si>
  <si>
    <t>00000-0501</t>
  </si>
  <si>
    <t>00000-0502</t>
  </si>
  <si>
    <t>00000-0503</t>
  </si>
  <si>
    <t>00000-0504</t>
  </si>
  <si>
    <t>00000-0505</t>
  </si>
  <si>
    <t>00000-0506</t>
  </si>
  <si>
    <t>00000-0507</t>
  </si>
  <si>
    <t>00000-0508</t>
  </si>
  <si>
    <t>00000-0509</t>
  </si>
  <si>
    <t>00000-0510</t>
  </si>
  <si>
    <t>00000-0511</t>
  </si>
  <si>
    <t>00000-0512</t>
  </si>
  <si>
    <t>00000-0513</t>
  </si>
  <si>
    <t>00000-0514</t>
  </si>
  <si>
    <t>00000-0515</t>
  </si>
  <si>
    <t>00000-0516</t>
  </si>
  <si>
    <t>00000-0517</t>
  </si>
  <si>
    <t>00000-0518</t>
  </si>
  <si>
    <t>00000-0519</t>
  </si>
  <si>
    <t>00000-0520</t>
  </si>
  <si>
    <t>00000-0521</t>
  </si>
  <si>
    <t>00000-0522</t>
  </si>
  <si>
    <t>00000-0523</t>
  </si>
  <si>
    <t>00000-0524</t>
  </si>
  <si>
    <t>00000-0525</t>
  </si>
  <si>
    <t>00000-0526</t>
  </si>
  <si>
    <t>00000-0527</t>
  </si>
  <si>
    <t>00000-0528</t>
  </si>
  <si>
    <t>00000-0529</t>
  </si>
  <si>
    <t>00000-0530</t>
  </si>
  <si>
    <t>00000-0531</t>
  </si>
  <si>
    <t>00000-0532</t>
  </si>
  <si>
    <t>00000-0533</t>
  </si>
  <si>
    <t>00000-0534</t>
  </si>
  <si>
    <t>00000-0535</t>
  </si>
  <si>
    <t>00000-0536</t>
  </si>
  <si>
    <t>00000-0537</t>
  </si>
  <si>
    <t>00000-0538</t>
  </si>
  <si>
    <t>00000-0539</t>
  </si>
  <si>
    <t>00000-0540</t>
  </si>
  <si>
    <t>00000-0541</t>
  </si>
  <si>
    <t>00000-0542</t>
  </si>
  <si>
    <t>00000-0543</t>
  </si>
  <si>
    <t>00000-0544</t>
  </si>
  <si>
    <t>00000-0545</t>
  </si>
  <si>
    <t>00000-0546</t>
  </si>
  <si>
    <t>00000-0547</t>
  </si>
  <si>
    <t>00000-0548</t>
  </si>
  <si>
    <t>00000-0549</t>
  </si>
  <si>
    <t>00000-0550</t>
  </si>
  <si>
    <t>00000-0551</t>
  </si>
  <si>
    <t>00000-0552</t>
  </si>
  <si>
    <t>00000-0553</t>
  </si>
  <si>
    <t>00000-0554</t>
  </si>
  <si>
    <t>00000-0555</t>
  </si>
  <si>
    <t>00000-0556</t>
  </si>
  <si>
    <t>00000-0557</t>
  </si>
  <si>
    <t>00000-0558</t>
  </si>
  <si>
    <t>00000-0559</t>
  </si>
  <si>
    <t>00000-0560</t>
  </si>
  <si>
    <t>00000-0561</t>
  </si>
  <si>
    <t>00000-0562</t>
  </si>
  <si>
    <t>00000-0563</t>
  </si>
  <si>
    <t>00000-0564</t>
  </si>
  <si>
    <t>00000-0565</t>
  </si>
  <si>
    <t>00000-0566</t>
  </si>
  <si>
    <t>00000-0567</t>
  </si>
  <si>
    <t>00000-0568</t>
  </si>
  <si>
    <t>00000-0569</t>
  </si>
  <si>
    <t>00000-0570</t>
  </si>
  <si>
    <t>00000-0571</t>
  </si>
  <si>
    <t>00000-0572</t>
  </si>
  <si>
    <t>00000-0573</t>
  </si>
  <si>
    <t>00000-0574</t>
  </si>
  <si>
    <t>00000-0575</t>
  </si>
  <si>
    <t>00000-0576</t>
  </si>
  <si>
    <t>00000-0577</t>
  </si>
  <si>
    <t>00000-0578</t>
  </si>
  <si>
    <t>00000-0579</t>
  </si>
  <si>
    <t>00000-0580</t>
  </si>
  <si>
    <t>00000-0581</t>
  </si>
  <si>
    <t>00000-0582</t>
  </si>
  <si>
    <t>00000-0583</t>
  </si>
  <si>
    <t>00000-0584</t>
  </si>
  <si>
    <t>00000-0585</t>
  </si>
  <si>
    <t>00000-0586</t>
  </si>
  <si>
    <t>00000-0587</t>
  </si>
  <si>
    <t>00000-0588</t>
  </si>
  <si>
    <t>00000-0589</t>
  </si>
  <si>
    <t>00000-0590</t>
  </si>
  <si>
    <t>00000-0591</t>
  </si>
  <si>
    <t>00000-0592</t>
  </si>
  <si>
    <t>00000-0593</t>
  </si>
  <si>
    <t>00000-0594</t>
  </si>
  <si>
    <t>00000-0595</t>
  </si>
  <si>
    <t>00000-0596</t>
  </si>
  <si>
    <t>00000-0597</t>
  </si>
  <si>
    <t>00000-0598</t>
  </si>
  <si>
    <t>00000-0599</t>
  </si>
  <si>
    <t>00000-0600</t>
  </si>
  <si>
    <t>00000-0601</t>
  </si>
  <si>
    <t>00000-0602</t>
  </si>
  <si>
    <t>00000-0603</t>
  </si>
  <si>
    <t>00000-0604</t>
  </si>
  <si>
    <t>00000-0605</t>
  </si>
  <si>
    <t>00000-0606</t>
  </si>
  <si>
    <t>00000-0607</t>
  </si>
  <si>
    <t>00000-0608</t>
  </si>
  <si>
    <t>00000-0609</t>
  </si>
  <si>
    <t>00000-0610</t>
  </si>
  <si>
    <t>00000-0611</t>
  </si>
  <si>
    <t>00000-0612</t>
  </si>
  <si>
    <t>00000-0613</t>
  </si>
  <si>
    <t>00000-0614</t>
  </si>
  <si>
    <t>00000-0615</t>
  </si>
  <si>
    <t>00000-0616</t>
  </si>
  <si>
    <t>00000-0617</t>
  </si>
  <si>
    <t>00000-0618</t>
  </si>
  <si>
    <t>00000-0619</t>
  </si>
  <si>
    <t>00000-0620</t>
  </si>
  <si>
    <t>00000-0621</t>
  </si>
  <si>
    <t>00000-0622</t>
  </si>
  <si>
    <t>00000-0623</t>
  </si>
  <si>
    <t>00000-0624</t>
  </si>
  <si>
    <t>00000-0625</t>
  </si>
  <si>
    <t>00000-0626</t>
  </si>
  <si>
    <t>00000-0627</t>
  </si>
  <si>
    <t>00000-0628</t>
  </si>
  <si>
    <t>00000-0629</t>
  </si>
  <si>
    <t>00000-0630</t>
  </si>
  <si>
    <t>00000-0631</t>
  </si>
  <si>
    <t>00000-0632</t>
  </si>
  <si>
    <t>00000-0633</t>
  </si>
  <si>
    <t>00000-0634</t>
  </si>
  <si>
    <t>00000-0635</t>
  </si>
  <si>
    <t>00000-0636</t>
  </si>
  <si>
    <t>00000-0637</t>
  </si>
  <si>
    <t>00000-0638</t>
  </si>
  <si>
    <t>00000-0639</t>
  </si>
  <si>
    <t>00000-0640</t>
  </si>
  <si>
    <t>00000-0641</t>
  </si>
  <si>
    <t>00000-0642</t>
  </si>
  <si>
    <t>00000-0643</t>
  </si>
  <si>
    <t>00000-0644</t>
  </si>
  <si>
    <t>00000-0645</t>
  </si>
  <si>
    <t>00000-0646</t>
  </si>
  <si>
    <t>00000-0647</t>
  </si>
  <si>
    <t>00000-0648</t>
  </si>
  <si>
    <t>00000-0649</t>
  </si>
  <si>
    <t>00000-0650</t>
  </si>
  <si>
    <t>00000-0651</t>
  </si>
  <si>
    <t>00000-0652</t>
  </si>
  <si>
    <t>00000-0653</t>
  </si>
  <si>
    <t>00000-0654</t>
  </si>
  <si>
    <t>00000-0655</t>
  </si>
  <si>
    <t>00000-0656</t>
  </si>
  <si>
    <t>00000-0657</t>
  </si>
  <si>
    <t>00000-0658</t>
  </si>
  <si>
    <t>00000-0659</t>
  </si>
  <si>
    <t>00000-0660</t>
  </si>
  <si>
    <t>00000-0661</t>
  </si>
  <si>
    <t>00000-0662</t>
  </si>
  <si>
    <t>00000-0663</t>
  </si>
  <si>
    <t>00000-0664</t>
  </si>
  <si>
    <t>00000-0665</t>
  </si>
  <si>
    <t>00000-0666</t>
  </si>
  <si>
    <t>00000-0667</t>
  </si>
  <si>
    <t>00000-0668</t>
  </si>
  <si>
    <t>00000-0669</t>
  </si>
  <si>
    <t>00000-0670</t>
  </si>
  <si>
    <t>00000-0671</t>
  </si>
  <si>
    <t>00000-0672</t>
  </si>
  <si>
    <t>00000-0673</t>
  </si>
  <si>
    <t>00000-0674</t>
  </si>
  <si>
    <t>00000-0675</t>
  </si>
  <si>
    <t>00000-0676</t>
  </si>
  <si>
    <t>00000-0677</t>
  </si>
  <si>
    <t>00000-0678</t>
  </si>
  <si>
    <t>00000-0679</t>
  </si>
  <si>
    <t>00000-0680</t>
  </si>
  <si>
    <t>00000-0681</t>
  </si>
  <si>
    <t>00000-0682</t>
  </si>
  <si>
    <t>00000-0683</t>
  </si>
  <si>
    <t>00000-0684</t>
  </si>
  <si>
    <t>00000-0685</t>
  </si>
  <si>
    <t>00000-0686</t>
  </si>
  <si>
    <t>00000-0687</t>
  </si>
  <si>
    <t>00000-0688</t>
  </si>
  <si>
    <t>00000-0689</t>
  </si>
  <si>
    <t>00000-0690</t>
  </si>
  <si>
    <t>00000-0691</t>
  </si>
  <si>
    <t>00000-0692</t>
  </si>
  <si>
    <t>00000-0693</t>
  </si>
  <si>
    <t>00000-0694</t>
  </si>
  <si>
    <t>00000-0695</t>
  </si>
  <si>
    <t>00000-0696</t>
  </si>
  <si>
    <t>00000-0697</t>
  </si>
  <si>
    <t>00000-0698</t>
  </si>
  <si>
    <t>00000-0699</t>
  </si>
  <si>
    <t>00000-0700</t>
  </si>
  <si>
    <t>00000-0701</t>
  </si>
  <si>
    <t>00000-0702</t>
  </si>
  <si>
    <t>00000-0703</t>
  </si>
  <si>
    <t>00000-0704</t>
  </si>
  <si>
    <t>00000-0705</t>
  </si>
  <si>
    <t>00000-0706</t>
  </si>
  <si>
    <t>00000-0707</t>
  </si>
  <si>
    <t>00000-0708</t>
  </si>
  <si>
    <t>00000-0709</t>
  </si>
  <si>
    <t>00000-0710</t>
  </si>
  <si>
    <t>00000-0711</t>
  </si>
  <si>
    <t>00000-0712</t>
  </si>
  <si>
    <t>00000-0713</t>
  </si>
  <si>
    <t>00000-0714</t>
  </si>
  <si>
    <t>00000-0715</t>
  </si>
  <si>
    <t>00000-0716</t>
  </si>
  <si>
    <t>00000-0717</t>
  </si>
  <si>
    <t>00000-0718</t>
  </si>
  <si>
    <t>00000-0719</t>
  </si>
  <si>
    <t>00000-0720</t>
  </si>
  <si>
    <t>00000-0721</t>
  </si>
  <si>
    <t>00000-0722</t>
  </si>
  <si>
    <t>00000-0723</t>
  </si>
  <si>
    <t>00000-0724</t>
  </si>
  <si>
    <t>00000-0725</t>
  </si>
  <si>
    <t>00000-0726</t>
  </si>
  <si>
    <t>00000-0727</t>
  </si>
  <si>
    <t>00000-0728</t>
  </si>
  <si>
    <t>00000-0729</t>
  </si>
  <si>
    <t>00000-0730</t>
  </si>
  <si>
    <t>00000-0731</t>
  </si>
  <si>
    <t>00000-0732</t>
  </si>
  <si>
    <t>00000-0733</t>
  </si>
  <si>
    <t>00000-0734</t>
  </si>
  <si>
    <t>00000-0735</t>
  </si>
  <si>
    <t>00000-0736</t>
  </si>
  <si>
    <t>00000-0737</t>
  </si>
  <si>
    <t>00000-0738</t>
  </si>
  <si>
    <t>00000-0739</t>
  </si>
  <si>
    <t>00000-0740</t>
  </si>
  <si>
    <t>00000-0741</t>
  </si>
  <si>
    <t>00000-0742</t>
  </si>
  <si>
    <t>00000-0743</t>
  </si>
  <si>
    <t>00000-0744</t>
  </si>
  <si>
    <t>00000-0745</t>
  </si>
  <si>
    <t>00000-0746</t>
  </si>
  <si>
    <t>00000-0747</t>
  </si>
  <si>
    <t>00000-0748</t>
  </si>
  <si>
    <t>00000-0749</t>
  </si>
  <si>
    <t>00000-0750</t>
  </si>
  <si>
    <t>00000-0751</t>
  </si>
  <si>
    <t>00000-0752</t>
  </si>
  <si>
    <t>00000-0753</t>
  </si>
  <si>
    <t>00000-0754</t>
  </si>
  <si>
    <t>00000-0755</t>
  </si>
  <si>
    <t>00000-0756</t>
  </si>
  <si>
    <t>00000-0757</t>
  </si>
  <si>
    <t>00000-0758</t>
  </si>
  <si>
    <t>00000-0759</t>
  </si>
  <si>
    <t>00000-0760</t>
  </si>
  <si>
    <t>00000-0761</t>
  </si>
  <si>
    <t>00000-0762</t>
  </si>
  <si>
    <t>00000-0763</t>
  </si>
  <si>
    <t>00000-0764</t>
  </si>
  <si>
    <t>00000-0765</t>
  </si>
  <si>
    <t>00000-0766</t>
  </si>
  <si>
    <t>00000-0767</t>
  </si>
  <si>
    <t>00000-0768</t>
  </si>
  <si>
    <t>00000-0769</t>
  </si>
  <si>
    <t>00000-0770</t>
  </si>
  <si>
    <t>00000-0771</t>
  </si>
  <si>
    <t>00000-0772</t>
  </si>
  <si>
    <t>00000-0773</t>
  </si>
  <si>
    <t>00000-0774</t>
  </si>
  <si>
    <t>00000-0775</t>
  </si>
  <si>
    <t>00000-0776</t>
  </si>
  <si>
    <t>00000-0777</t>
  </si>
  <si>
    <t>00000-0778</t>
  </si>
  <si>
    <t>00000-0779</t>
  </si>
  <si>
    <t>00000-0780</t>
  </si>
  <si>
    <t>00000-0781</t>
  </si>
  <si>
    <t>00000-0782</t>
  </si>
  <si>
    <t>00000-0783</t>
  </si>
  <si>
    <t>00000-0784</t>
  </si>
  <si>
    <t>00000-0785</t>
  </si>
  <si>
    <t>00000-0786</t>
  </si>
  <si>
    <t>00000-0787</t>
  </si>
  <si>
    <t>00000-0788</t>
  </si>
  <si>
    <t>00000-0789</t>
  </si>
  <si>
    <t>00000-0790</t>
  </si>
  <si>
    <t>00000-0791</t>
  </si>
  <si>
    <t>00000-0792</t>
  </si>
  <si>
    <t>00000-0793</t>
  </si>
  <si>
    <t>00000-0794</t>
  </si>
  <si>
    <t>00000-0795</t>
  </si>
  <si>
    <t>00000-0796</t>
  </si>
  <si>
    <t>00000-0797</t>
  </si>
  <si>
    <t>00000-0798</t>
  </si>
  <si>
    <t>00000-0799</t>
  </si>
  <si>
    <t>00000-0800</t>
  </si>
  <si>
    <t>00000-0801</t>
  </si>
  <si>
    <t>00000-0802</t>
  </si>
  <si>
    <t>00000-0803</t>
  </si>
  <si>
    <t>00000-0804</t>
  </si>
  <si>
    <t>00000-0805</t>
  </si>
  <si>
    <t>00000-0806</t>
  </si>
  <si>
    <t>00000-0807</t>
  </si>
  <si>
    <t>00000-0808</t>
  </si>
  <si>
    <t>00000-0809</t>
  </si>
  <si>
    <t>00000-0810</t>
  </si>
  <si>
    <t>00000-0811</t>
  </si>
  <si>
    <t>00000-0812</t>
  </si>
  <si>
    <t>00000-0813</t>
  </si>
  <si>
    <t>00000-0814</t>
  </si>
  <si>
    <t>00000-0815</t>
  </si>
  <si>
    <t>00000-0816</t>
  </si>
  <si>
    <t>00000-0817</t>
  </si>
  <si>
    <t>00000-0818</t>
  </si>
  <si>
    <t>00000-0819</t>
  </si>
  <si>
    <t>00000-0820</t>
  </si>
  <si>
    <t>00000-0821</t>
  </si>
  <si>
    <t>00000-0822</t>
  </si>
  <si>
    <t>00000-0823</t>
  </si>
  <si>
    <t>00000-0824</t>
  </si>
  <si>
    <t>00000-0825</t>
  </si>
  <si>
    <t>00000-0826</t>
  </si>
  <si>
    <t>00000-0827</t>
  </si>
  <si>
    <t>00000-0828</t>
  </si>
  <si>
    <t>00000-0829</t>
  </si>
  <si>
    <t>00000-0830</t>
  </si>
  <si>
    <t>00000-0831</t>
  </si>
  <si>
    <t>00000-0832</t>
  </si>
  <si>
    <t>00000-0833</t>
  </si>
  <si>
    <t>00000-0834</t>
  </si>
  <si>
    <t>00000-0835</t>
  </si>
  <si>
    <t>00000-0836</t>
  </si>
  <si>
    <t>00000-0837</t>
  </si>
  <si>
    <t>00000-0838</t>
  </si>
  <si>
    <t>00000-0839</t>
  </si>
  <si>
    <t>00000-0840</t>
  </si>
  <si>
    <t>00000-0841</t>
  </si>
  <si>
    <t>00000-0842</t>
  </si>
  <si>
    <t>00000-0843</t>
  </si>
  <si>
    <t>00000-0844</t>
  </si>
  <si>
    <t>00000-0845</t>
  </si>
  <si>
    <t>00000-0846</t>
  </si>
  <si>
    <t>00000-0847</t>
  </si>
  <si>
    <t>00000-0848</t>
  </si>
  <si>
    <t>00000-0849</t>
  </si>
  <si>
    <t>00000-0850</t>
  </si>
  <si>
    <t>00000-0851</t>
  </si>
  <si>
    <t>00000-0852</t>
  </si>
  <si>
    <t>00000-0853</t>
  </si>
  <si>
    <t>00000-0854</t>
  </si>
  <si>
    <t>00000-0855</t>
  </si>
  <si>
    <t>00000-0856</t>
  </si>
  <si>
    <t>00000-0857</t>
  </si>
  <si>
    <t>00000-0858</t>
  </si>
  <si>
    <t>00000-0859</t>
  </si>
  <si>
    <t>00000-0860</t>
  </si>
  <si>
    <t>00000-0861</t>
  </si>
  <si>
    <t>00000-0862</t>
  </si>
  <si>
    <t>00000-0863</t>
  </si>
  <si>
    <t>00000-0864</t>
  </si>
  <si>
    <t>00000-0865</t>
  </si>
  <si>
    <t>00000-0866</t>
  </si>
  <si>
    <t>00000-0867</t>
  </si>
  <si>
    <t>00000-0868</t>
  </si>
  <si>
    <t>00000-0869</t>
  </si>
  <si>
    <t>00000-0870</t>
  </si>
  <si>
    <t>00000-0871</t>
  </si>
  <si>
    <t>00000-0872</t>
  </si>
  <si>
    <t>00000-0873</t>
  </si>
  <si>
    <t>00000-0874</t>
  </si>
  <si>
    <t>00000-0875</t>
  </si>
  <si>
    <t>00000-0876</t>
  </si>
  <si>
    <t>00000-0877</t>
  </si>
  <si>
    <t>00000-0878</t>
  </si>
  <si>
    <t>00000-0879</t>
  </si>
  <si>
    <t>00000-0880</t>
  </si>
  <si>
    <t>00000-0881</t>
  </si>
  <si>
    <t>00000-0882</t>
  </si>
  <si>
    <t>00000-0883</t>
  </si>
  <si>
    <t>00000-0884</t>
  </si>
  <si>
    <t>00000-0885</t>
  </si>
  <si>
    <t>00000-0886</t>
  </si>
  <si>
    <t>00000-0887</t>
  </si>
  <si>
    <t>00000-0888</t>
  </si>
  <si>
    <t>00000-0889</t>
  </si>
  <si>
    <t>00000-0890</t>
  </si>
  <si>
    <t>00000-0891</t>
  </si>
  <si>
    <t>00000-0892</t>
  </si>
  <si>
    <t>00000-0893</t>
  </si>
  <si>
    <t>00000-0894</t>
  </si>
  <si>
    <t>00000-0895</t>
  </si>
  <si>
    <t>00000-0896</t>
  </si>
  <si>
    <t>00000-0897</t>
  </si>
  <si>
    <t>00000-0898</t>
  </si>
  <si>
    <t>00000-0899</t>
  </si>
  <si>
    <t>00000-0900</t>
  </si>
  <si>
    <t>00000-0901</t>
  </si>
  <si>
    <t>00000-0902</t>
  </si>
  <si>
    <t>00000-0903</t>
  </si>
  <si>
    <t>00000-0904</t>
  </si>
  <si>
    <t>00000-0905</t>
  </si>
  <si>
    <t>00000-0906</t>
  </si>
  <si>
    <t>00000-0907</t>
  </si>
  <si>
    <t>00000-0908</t>
  </si>
  <si>
    <t>00000-0909</t>
  </si>
  <si>
    <t>00000-0910</t>
  </si>
  <si>
    <t>00000-0911</t>
  </si>
  <si>
    <t>00000-0912</t>
  </si>
  <si>
    <t>00000-0913</t>
  </si>
  <si>
    <t>00000-0914</t>
  </si>
  <si>
    <t>00000-0915</t>
  </si>
  <si>
    <t>00000-0916</t>
  </si>
  <si>
    <t>00000-0917</t>
  </si>
  <si>
    <t>00000-0918</t>
  </si>
  <si>
    <t>00000-0919</t>
  </si>
  <si>
    <t>00000-0920</t>
  </si>
  <si>
    <t>00000-0921</t>
  </si>
  <si>
    <t>00000-0922</t>
  </si>
  <si>
    <t>00000-0923</t>
  </si>
  <si>
    <t>00000-0924</t>
  </si>
  <si>
    <t>00000-0925</t>
  </si>
  <si>
    <t>00000-0926</t>
  </si>
  <si>
    <t>00000-0927</t>
  </si>
  <si>
    <t>00000-0928</t>
  </si>
  <si>
    <t>00000-0929</t>
  </si>
  <si>
    <t>00000-0930</t>
  </si>
  <si>
    <t>00000-0931</t>
  </si>
  <si>
    <t>00000-0932</t>
  </si>
  <si>
    <t>00000-0933</t>
  </si>
  <si>
    <t>00000-0934</t>
  </si>
  <si>
    <t>00000-0935</t>
  </si>
  <si>
    <t>00000-0936</t>
  </si>
  <si>
    <t>00000-0937</t>
  </si>
  <si>
    <t>00000-0938</t>
  </si>
  <si>
    <t>00000-0939</t>
  </si>
  <si>
    <t>00000-0940</t>
  </si>
  <si>
    <t>00000-0941</t>
  </si>
  <si>
    <t>00000-0942</t>
  </si>
  <si>
    <t>00000-0943</t>
  </si>
  <si>
    <t>00000-0944</t>
  </si>
  <si>
    <t>00000-0945</t>
  </si>
  <si>
    <t>00000-0946</t>
  </si>
  <si>
    <t>00000-0947</t>
  </si>
  <si>
    <t>00000-0948</t>
  </si>
  <si>
    <t>00000-0949</t>
  </si>
  <si>
    <t>00000-0950</t>
  </si>
  <si>
    <t>00000-0951</t>
  </si>
  <si>
    <t>00000-0952</t>
  </si>
  <si>
    <t>00000-0953</t>
  </si>
  <si>
    <t>00000-0954</t>
  </si>
  <si>
    <t>00000-0955</t>
  </si>
  <si>
    <t>00000-0956</t>
  </si>
  <si>
    <t>00000-0957</t>
  </si>
  <si>
    <t>00000-0958</t>
  </si>
  <si>
    <t>00000-0959</t>
  </si>
  <si>
    <t>00000-0960</t>
  </si>
  <si>
    <t>00000-0961</t>
  </si>
  <si>
    <t>00000-0962</t>
  </si>
  <si>
    <t>00000-0963</t>
  </si>
  <si>
    <t>00000-0964</t>
  </si>
  <si>
    <t>00000-0965</t>
  </si>
  <si>
    <t>00000-0966</t>
  </si>
  <si>
    <t>00000-0967</t>
  </si>
  <si>
    <t>00000-0968</t>
  </si>
  <si>
    <t>00000-0969</t>
  </si>
  <si>
    <t>00000-0970</t>
  </si>
  <si>
    <t>00000-0971</t>
  </si>
  <si>
    <t>00000-0972</t>
  </si>
  <si>
    <t>00000-0973</t>
  </si>
  <si>
    <t>00000-0974</t>
  </si>
  <si>
    <t>00000-0975</t>
  </si>
  <si>
    <t>00000-0976</t>
  </si>
  <si>
    <t>00000-0977</t>
  </si>
  <si>
    <t>00000-0978</t>
  </si>
  <si>
    <t>00000-0979</t>
  </si>
  <si>
    <t>00000-0980</t>
  </si>
  <si>
    <t>00000-0981</t>
  </si>
  <si>
    <t>00000-0982</t>
  </si>
  <si>
    <t>00000-0983</t>
  </si>
  <si>
    <t>00000-0984</t>
  </si>
  <si>
    <t>00000-0985</t>
  </si>
  <si>
    <t>00000-0986</t>
  </si>
  <si>
    <t>00000-0987</t>
  </si>
  <si>
    <t>00000-0988</t>
  </si>
  <si>
    <t>00000-0989</t>
  </si>
  <si>
    <t>00000-0990</t>
  </si>
  <si>
    <t>00000-0991</t>
  </si>
  <si>
    <t>00000-0992</t>
  </si>
  <si>
    <t>00000-0993</t>
  </si>
  <si>
    <t>00000-0994</t>
  </si>
  <si>
    <t>00000-0995</t>
  </si>
  <si>
    <t>00000-0996</t>
  </si>
  <si>
    <t>00000-0997</t>
  </si>
  <si>
    <t>00000-0998</t>
  </si>
  <si>
    <t>00000-0999</t>
  </si>
  <si>
    <t>00000-1000</t>
  </si>
  <si>
    <t>00000-1001</t>
  </si>
  <si>
    <t>00000-1002</t>
  </si>
  <si>
    <t>00000-1003</t>
  </si>
  <si>
    <t>00000-1004</t>
  </si>
  <si>
    <t>00000-1005</t>
  </si>
  <si>
    <t>00000-1006</t>
  </si>
  <si>
    <t>00000-1007</t>
  </si>
  <si>
    <t>00000-1008</t>
  </si>
  <si>
    <t>00000-1009</t>
  </si>
  <si>
    <t>00000-1010</t>
  </si>
  <si>
    <t>00000-1011</t>
  </si>
  <si>
    <t>00000-1012</t>
  </si>
  <si>
    <t>00000-1013</t>
  </si>
  <si>
    <t>00000-1014</t>
  </si>
  <si>
    <t>00000-1015</t>
  </si>
  <si>
    <t>00000-1016</t>
  </si>
  <si>
    <t>00000-1017</t>
  </si>
  <si>
    <t>00000-1018</t>
  </si>
  <si>
    <t>00000-1019</t>
  </si>
  <si>
    <t>00000-1020</t>
  </si>
  <si>
    <t>00000-1021</t>
  </si>
  <si>
    <t>00000-1022</t>
  </si>
  <si>
    <t>00000-1023</t>
  </si>
  <si>
    <t>00000-1024</t>
  </si>
  <si>
    <t>00000-1025</t>
  </si>
  <si>
    <t>00000-1026</t>
  </si>
  <si>
    <t>00000-1027</t>
  </si>
  <si>
    <t>00000-1028</t>
  </si>
  <si>
    <t>00000-1029</t>
  </si>
  <si>
    <t>00000-1030</t>
  </si>
  <si>
    <t>00000-1031</t>
  </si>
  <si>
    <t>00000-1032</t>
  </si>
  <si>
    <t>00000-1033</t>
  </si>
  <si>
    <t>00000-1034</t>
  </si>
  <si>
    <t>00000-1035</t>
  </si>
  <si>
    <t>00000-1036</t>
  </si>
  <si>
    <t>00000-1037</t>
  </si>
  <si>
    <t>00000-1038</t>
  </si>
  <si>
    <t>00000-1039</t>
  </si>
  <si>
    <t>00000-1040</t>
  </si>
  <si>
    <t>00000-1041</t>
  </si>
  <si>
    <t>00000-1042</t>
  </si>
  <si>
    <t>00000-1043</t>
  </si>
  <si>
    <t>00000-1044</t>
  </si>
  <si>
    <t>00000-1045</t>
  </si>
  <si>
    <t>00000-1046</t>
  </si>
  <si>
    <t>00000-1047</t>
  </si>
  <si>
    <t>00000-1048</t>
  </si>
  <si>
    <t>00000-1049</t>
  </si>
  <si>
    <t>00000-1050</t>
  </si>
  <si>
    <t>00000-1051</t>
  </si>
  <si>
    <t>00000-1052</t>
  </si>
  <si>
    <t>00000-1053</t>
  </si>
  <si>
    <t>00000-1054</t>
  </si>
  <si>
    <t>00000-1055</t>
  </si>
  <si>
    <t>00000-1056</t>
  </si>
  <si>
    <t>00000-1057</t>
  </si>
  <si>
    <t>00000-1058</t>
  </si>
  <si>
    <t>00000-1059</t>
  </si>
  <si>
    <t>00000-1060</t>
  </si>
  <si>
    <t>00000-1061</t>
  </si>
  <si>
    <t>00000-1062</t>
  </si>
  <si>
    <t>00000-1063</t>
  </si>
  <si>
    <t>00000-1064</t>
  </si>
  <si>
    <t>00000-1065</t>
  </si>
  <si>
    <t>00000-1066</t>
  </si>
  <si>
    <t>00000-1067</t>
  </si>
  <si>
    <t>00000-1068</t>
  </si>
  <si>
    <t>00000-1069</t>
  </si>
  <si>
    <t>00000-1070</t>
  </si>
  <si>
    <t>00000-1071</t>
  </si>
  <si>
    <t>00000-1072</t>
  </si>
  <si>
    <t>00000-1073</t>
  </si>
  <si>
    <t>00000-1074</t>
  </si>
  <si>
    <t>00000-1075</t>
  </si>
  <si>
    <t>00000-1076</t>
  </si>
  <si>
    <t>00000-1077</t>
  </si>
  <si>
    <t>00000-1078</t>
  </si>
  <si>
    <t>00000-1079</t>
  </si>
  <si>
    <t>00000-1080</t>
  </si>
  <si>
    <t>00000-1081</t>
  </si>
  <si>
    <t>00000-1082</t>
  </si>
  <si>
    <t>00000-1083</t>
  </si>
  <si>
    <t>00000-1084</t>
  </si>
  <si>
    <t>00000-1085</t>
  </si>
  <si>
    <t>00000-1086</t>
  </si>
  <si>
    <t>00000-1087</t>
  </si>
  <si>
    <t>00000-1088</t>
  </si>
  <si>
    <t>00000-1089</t>
  </si>
  <si>
    <t>00000-1090</t>
  </si>
  <si>
    <t>00000-1091</t>
  </si>
  <si>
    <t>00000-1092</t>
  </si>
  <si>
    <t>00000-1093</t>
  </si>
  <si>
    <t>00000-1094</t>
  </si>
  <si>
    <t>00000-1095</t>
  </si>
  <si>
    <t>00000-1096</t>
  </si>
  <si>
    <t>00000-1097</t>
  </si>
  <si>
    <t>00000-1098</t>
  </si>
  <si>
    <t>00000-1099</t>
  </si>
  <si>
    <t>00000-1100</t>
  </si>
  <si>
    <t>00000-1101</t>
  </si>
  <si>
    <t>00000-1102</t>
  </si>
  <si>
    <t>00000-1103</t>
  </si>
  <si>
    <t>00000-1104</t>
  </si>
  <si>
    <t>00000-1105</t>
  </si>
  <si>
    <t>00000-1106</t>
  </si>
  <si>
    <t>00000-1107</t>
  </si>
  <si>
    <t>00000-1108</t>
  </si>
  <si>
    <t>00000-1109</t>
  </si>
  <si>
    <t>00000-1110</t>
  </si>
  <si>
    <t>00000-1111</t>
  </si>
  <si>
    <t>00000-1112</t>
  </si>
  <si>
    <t>00000-1113</t>
  </si>
  <si>
    <t>00000-1114</t>
  </si>
  <si>
    <t>00000-1115</t>
  </si>
  <si>
    <t>00000-1116</t>
  </si>
  <si>
    <t>00000-1117</t>
  </si>
  <si>
    <t>00000-1118</t>
  </si>
  <si>
    <t>00000-1119</t>
  </si>
  <si>
    <t>00000-1120</t>
  </si>
  <si>
    <t>00000-1121</t>
  </si>
  <si>
    <t>00000-1122</t>
  </si>
  <si>
    <t>00000-1123</t>
  </si>
  <si>
    <t>00000-1124</t>
  </si>
  <si>
    <t>00000-1125</t>
  </si>
  <si>
    <t>00000-1126</t>
  </si>
  <si>
    <t>00000-1127</t>
  </si>
  <si>
    <t>00000-1128</t>
  </si>
  <si>
    <t>00000-1129</t>
  </si>
  <si>
    <t>00000-1130</t>
  </si>
  <si>
    <t>00000-1131</t>
  </si>
  <si>
    <t>00000-1132</t>
  </si>
  <si>
    <t>00000-1133</t>
  </si>
  <si>
    <t>00000-1134</t>
  </si>
  <si>
    <t>00000-1135</t>
  </si>
  <si>
    <t>00000-1136</t>
  </si>
  <si>
    <t>00000-1137</t>
  </si>
  <si>
    <t>00000-1138</t>
  </si>
  <si>
    <t>00000-1139</t>
  </si>
  <si>
    <t>00000-1140</t>
  </si>
  <si>
    <t>00000-1141</t>
  </si>
  <si>
    <t>00000-1142</t>
  </si>
  <si>
    <t>00000-1143</t>
  </si>
  <si>
    <t>00000-1144</t>
  </si>
  <si>
    <t>00000-1145</t>
  </si>
  <si>
    <t>00000-1146</t>
  </si>
  <si>
    <t>00000-1147</t>
  </si>
  <si>
    <t>00000-1148</t>
  </si>
  <si>
    <t>00000-1149</t>
  </si>
  <si>
    <t>00000-1150</t>
  </si>
  <si>
    <t>00000-1151</t>
  </si>
  <si>
    <t>00000-1152</t>
  </si>
  <si>
    <t>00000-1153</t>
  </si>
  <si>
    <t>00000-1154</t>
  </si>
  <si>
    <t>00000-1155</t>
  </si>
  <si>
    <t>00000-1156</t>
  </si>
  <si>
    <t>00000-1157</t>
  </si>
  <si>
    <t>00000-1158</t>
  </si>
  <si>
    <t>00000-1159</t>
  </si>
  <si>
    <t>00000-1160</t>
  </si>
  <si>
    <t>00000-1161</t>
  </si>
  <si>
    <t>00000-1162</t>
  </si>
  <si>
    <t>00000-1163</t>
  </si>
  <si>
    <t>00000-1164</t>
  </si>
  <si>
    <t>00000-1165</t>
  </si>
  <si>
    <t>00000-1166</t>
  </si>
  <si>
    <t>00000-1167</t>
  </si>
  <si>
    <t>00000-1168</t>
  </si>
  <si>
    <t>00000-1169</t>
  </si>
  <si>
    <t>00000-1170</t>
  </si>
  <si>
    <t>00000-1171</t>
  </si>
  <si>
    <t>00000-1172</t>
  </si>
  <si>
    <t>00000-1173</t>
  </si>
  <si>
    <t>00000-1174</t>
  </si>
  <si>
    <t>00000-1175</t>
  </si>
  <si>
    <t>00000-1176</t>
  </si>
  <si>
    <t>00000-1177</t>
  </si>
  <si>
    <t>00000-1178</t>
  </si>
  <si>
    <t>00000-1179</t>
  </si>
  <si>
    <t>00000-1180</t>
  </si>
  <si>
    <t>00000-1181</t>
  </si>
  <si>
    <t>00000-1182</t>
  </si>
  <si>
    <t>00000-1183</t>
  </si>
  <si>
    <t>00000-1184</t>
  </si>
  <si>
    <t>00000-1185</t>
  </si>
  <si>
    <t>00000-1186</t>
  </si>
  <si>
    <t>00000-1187</t>
  </si>
  <si>
    <t>00000-1188</t>
  </si>
  <si>
    <t>00000-1189</t>
  </si>
  <si>
    <t>00000-1190</t>
  </si>
  <si>
    <t>00000-1191</t>
  </si>
  <si>
    <t>00000-1192</t>
  </si>
  <si>
    <t>00000-1193</t>
  </si>
  <si>
    <t>00000-1194</t>
  </si>
  <si>
    <t>00000-1195</t>
  </si>
  <si>
    <t>00000-1196</t>
  </si>
  <si>
    <t>00000-1197</t>
  </si>
  <si>
    <t>00000-1198</t>
  </si>
  <si>
    <t>00000-1199</t>
  </si>
  <si>
    <t>00000-1200</t>
  </si>
  <si>
    <t>00000-1201</t>
  </si>
  <si>
    <t>00000-1202</t>
  </si>
  <si>
    <t>00000-1203</t>
  </si>
  <si>
    <t>00000-1204</t>
  </si>
  <si>
    <t>00000-1205</t>
  </si>
  <si>
    <t>00000-1206</t>
  </si>
  <si>
    <t>00000-1207</t>
  </si>
  <si>
    <t>00000-1208</t>
  </si>
  <si>
    <t>00000-1209</t>
  </si>
  <si>
    <t>00000-1210</t>
  </si>
  <si>
    <t>00000-1211</t>
  </si>
  <si>
    <t>00000-1212</t>
  </si>
  <si>
    <t>00000-1213</t>
  </si>
  <si>
    <t>00000-1214</t>
  </si>
  <si>
    <t>00000-1215</t>
  </si>
  <si>
    <t>00000-1216</t>
  </si>
  <si>
    <t>00000-1217</t>
  </si>
  <si>
    <t>00000-1218</t>
  </si>
  <si>
    <t>00000-1219</t>
  </si>
  <si>
    <t>00000-1220</t>
  </si>
  <si>
    <t>00000-1221</t>
  </si>
  <si>
    <t>00000-1222</t>
  </si>
  <si>
    <t>00000-1223</t>
  </si>
  <si>
    <t>00000-1224</t>
  </si>
  <si>
    <t>00000-1225</t>
  </si>
  <si>
    <t>00000-1226</t>
  </si>
  <si>
    <t>00000-1227</t>
  </si>
  <si>
    <t>00000-1228</t>
  </si>
  <si>
    <t>00000-1229</t>
  </si>
  <si>
    <t>00000-1230</t>
  </si>
  <si>
    <t>00000-1231</t>
  </si>
  <si>
    <t>00000-1232</t>
  </si>
  <si>
    <t>00000-1233</t>
  </si>
  <si>
    <t>00000-1234</t>
  </si>
  <si>
    <t>00000-1235</t>
  </si>
  <si>
    <t>00000-1236</t>
  </si>
  <si>
    <t>00000-1237</t>
  </si>
  <si>
    <t>00000-1238</t>
  </si>
  <si>
    <t>00000-1239</t>
  </si>
  <si>
    <t>00000-1240</t>
  </si>
  <si>
    <t>00000-1241</t>
  </si>
  <si>
    <t>00000-1242</t>
  </si>
  <si>
    <t>00000-1243</t>
  </si>
  <si>
    <t>00000-1244</t>
  </si>
  <si>
    <t>00000-1245</t>
  </si>
  <si>
    <t>00000-1246</t>
  </si>
  <si>
    <t>00000-1247</t>
  </si>
  <si>
    <t>00000-1248</t>
  </si>
  <si>
    <t>00000-1249</t>
  </si>
  <si>
    <t>00000-1250</t>
  </si>
  <si>
    <t>00000-1251</t>
  </si>
  <si>
    <t>00000-1252</t>
  </si>
  <si>
    <t>00000-1253</t>
  </si>
  <si>
    <t>00000-1254</t>
  </si>
  <si>
    <t>00000-1255</t>
  </si>
  <si>
    <t>00000-1256</t>
  </si>
  <si>
    <t>00000-1257</t>
  </si>
  <si>
    <t>00000-1258</t>
  </si>
  <si>
    <t>00000-1259</t>
  </si>
  <si>
    <t>00000-1260</t>
  </si>
  <si>
    <t>00000-1261</t>
  </si>
  <si>
    <t>00000-1262</t>
  </si>
  <si>
    <t>00000-1263</t>
  </si>
  <si>
    <t>00000-1264</t>
  </si>
  <si>
    <t>00000-1265</t>
  </si>
  <si>
    <t>00000-1266</t>
  </si>
  <si>
    <t>00000-1267</t>
  </si>
  <si>
    <t>00000-1268</t>
  </si>
  <si>
    <t>00000-1269</t>
  </si>
  <si>
    <t>00000-1270</t>
  </si>
  <si>
    <t>00000-1271</t>
  </si>
  <si>
    <t>00000-1272</t>
  </si>
  <si>
    <t>00000-1273</t>
  </si>
  <si>
    <t>00000-1274</t>
  </si>
  <si>
    <t>00000-1275</t>
  </si>
  <si>
    <t>00000-1276</t>
  </si>
  <si>
    <t>00000-1277</t>
  </si>
  <si>
    <t>00000-1278</t>
  </si>
  <si>
    <t>00000-1279</t>
  </si>
  <si>
    <t>00000-1280</t>
  </si>
  <si>
    <t>00000-1281</t>
  </si>
  <si>
    <t>00000-1282</t>
  </si>
  <si>
    <t>00000-1283</t>
  </si>
  <si>
    <t>00000-1284</t>
  </si>
  <si>
    <t>00000-1285</t>
  </si>
  <si>
    <t>00000-1286</t>
  </si>
  <si>
    <t>00000-1287</t>
  </si>
  <si>
    <t>00000-1288</t>
  </si>
  <si>
    <t>00000-1289</t>
  </si>
  <si>
    <t>00000-1290</t>
  </si>
  <si>
    <t>00000-1291</t>
  </si>
  <si>
    <t>00000-1292</t>
  </si>
  <si>
    <t>00000-1293</t>
  </si>
  <si>
    <t>00000-1294</t>
  </si>
  <si>
    <t>00000-1295</t>
  </si>
  <si>
    <t>00000-1296</t>
  </si>
  <si>
    <t>00000-1297</t>
  </si>
  <si>
    <t>00000-1298</t>
  </si>
  <si>
    <t>00000-1299</t>
  </si>
  <si>
    <t>00000-1300</t>
  </si>
  <si>
    <t>00000-1301</t>
  </si>
  <si>
    <t>00000-1302</t>
  </si>
  <si>
    <t>00000-1303</t>
  </si>
  <si>
    <t>00000-1304</t>
  </si>
  <si>
    <t>00000-1305</t>
  </si>
  <si>
    <t>00000-1306</t>
  </si>
  <si>
    <t>00000-1307</t>
  </si>
  <si>
    <t>00000-1308</t>
  </si>
  <si>
    <t>00000-1309</t>
  </si>
  <si>
    <t>00000-1310</t>
  </si>
  <si>
    <t>00000-1311</t>
  </si>
  <si>
    <t>00000-1312</t>
  </si>
  <si>
    <t>00000-1313</t>
  </si>
  <si>
    <t>00000-1314</t>
  </si>
  <si>
    <t>00000-1315</t>
  </si>
  <si>
    <t>00000-1316</t>
  </si>
  <si>
    <t>00000-1317</t>
  </si>
  <si>
    <t>00000-1318</t>
  </si>
  <si>
    <t>00000-1319</t>
  </si>
  <si>
    <t>00000-1320</t>
  </si>
  <si>
    <t>00000-1321</t>
  </si>
  <si>
    <t>00000-1322</t>
  </si>
  <si>
    <t>00000-1323</t>
  </si>
  <si>
    <t>00000-1324</t>
  </si>
  <si>
    <t>00000-1325</t>
  </si>
  <si>
    <t>00000-1326</t>
  </si>
  <si>
    <t>00000-1327</t>
  </si>
  <si>
    <t>00000-1328</t>
  </si>
  <si>
    <t>00000-1329</t>
  </si>
  <si>
    <t>00000-1330</t>
  </si>
  <si>
    <t>00000-1331</t>
  </si>
  <si>
    <t>00000-1332</t>
  </si>
  <si>
    <t>00000-1333</t>
  </si>
  <si>
    <t>00000-1334</t>
  </si>
  <si>
    <t>00000-1335</t>
  </si>
  <si>
    <t>00000-1336</t>
  </si>
  <si>
    <t>00000-1337</t>
  </si>
  <si>
    <t>00000-1338</t>
  </si>
  <si>
    <t>00000-1339</t>
  </si>
  <si>
    <t>00000-1340</t>
  </si>
  <si>
    <t>00000-1341</t>
  </si>
  <si>
    <t>00000-1342</t>
  </si>
  <si>
    <t>00000-1343</t>
  </si>
  <si>
    <t>00000-1344</t>
  </si>
  <si>
    <t>00000-1345</t>
  </si>
  <si>
    <t>00000-1346</t>
  </si>
  <si>
    <t>00000-1347</t>
  </si>
  <si>
    <t>00000-1348</t>
  </si>
  <si>
    <t>00000-1349</t>
  </si>
  <si>
    <t>00000-1350</t>
  </si>
  <si>
    <t>00000-1351</t>
  </si>
  <si>
    <t>00000-1352</t>
  </si>
  <si>
    <t>00000-1353</t>
  </si>
  <si>
    <t>00000-1354</t>
  </si>
  <si>
    <t>00000-1355</t>
  </si>
  <si>
    <t>00000-1356</t>
  </si>
  <si>
    <t>00000-1357</t>
  </si>
  <si>
    <t>00000-1358</t>
  </si>
  <si>
    <t>00000-1359</t>
  </si>
  <si>
    <t>00000-1360</t>
  </si>
  <si>
    <t>00000-1361</t>
  </si>
  <si>
    <t>00000-1362</t>
  </si>
  <si>
    <t>00000-1363</t>
  </si>
  <si>
    <t>00000-1364</t>
  </si>
  <si>
    <t>00000-1365</t>
  </si>
  <si>
    <t>00000-1366</t>
  </si>
  <si>
    <t>00000-1367</t>
  </si>
  <si>
    <t>00000-1368</t>
  </si>
  <si>
    <t>00000-1369</t>
  </si>
  <si>
    <t>00000-1370</t>
  </si>
  <si>
    <t>00000-1371</t>
  </si>
  <si>
    <t>00000-1372</t>
  </si>
  <si>
    <t>00000-1373</t>
  </si>
  <si>
    <t>00000-1374</t>
  </si>
  <si>
    <t>00000-1375</t>
  </si>
  <si>
    <t>00000-1376</t>
  </si>
  <si>
    <t>00000-1377</t>
  </si>
  <si>
    <t>00000-1378</t>
  </si>
  <si>
    <t>00000-1379</t>
  </si>
  <si>
    <t>00000-1380</t>
  </si>
  <si>
    <t>00000-1381</t>
  </si>
  <si>
    <t>00000-1382</t>
  </si>
  <si>
    <t>00000-1383</t>
  </si>
  <si>
    <t>00000-1384</t>
  </si>
  <si>
    <t>00000-1385</t>
  </si>
  <si>
    <t>00000-1386</t>
  </si>
  <si>
    <t>00000-1387</t>
  </si>
  <si>
    <t>00000-1388</t>
  </si>
  <si>
    <t>00000-1389</t>
  </si>
  <si>
    <t>00000-1390</t>
  </si>
  <si>
    <t>00000-1391</t>
  </si>
  <si>
    <t>00000-1392</t>
  </si>
  <si>
    <t>00000-1393</t>
  </si>
  <si>
    <t>00000-1394</t>
  </si>
  <si>
    <t>00000-1395</t>
  </si>
  <si>
    <t>00000-1396</t>
  </si>
  <si>
    <t>00000-1397</t>
  </si>
  <si>
    <t>00000-1398</t>
  </si>
  <si>
    <t>00000-1399</t>
  </si>
  <si>
    <t>00000-1400</t>
  </si>
  <si>
    <t>00000-1401</t>
  </si>
  <si>
    <t>00000-1402</t>
  </si>
  <si>
    <t>00000-1403</t>
  </si>
  <si>
    <t>00000-1404</t>
  </si>
  <si>
    <t>00000-1405</t>
  </si>
  <si>
    <t>00000-1406</t>
  </si>
  <si>
    <t>00000-1407</t>
  </si>
  <si>
    <t>00000-1408</t>
  </si>
  <si>
    <t>00000-1409</t>
  </si>
  <si>
    <t>00000-1410</t>
  </si>
  <si>
    <t>00000-1411</t>
  </si>
  <si>
    <t>00000-1412</t>
  </si>
  <si>
    <t>00000-1413</t>
  </si>
  <si>
    <t>00000-1414</t>
  </si>
  <si>
    <t>00000-1415</t>
  </si>
  <si>
    <t>00000-1416</t>
  </si>
  <si>
    <t>00000-1417</t>
  </si>
  <si>
    <t>00000-1418</t>
  </si>
  <si>
    <t>00000-1419</t>
  </si>
  <si>
    <t>00000-1420</t>
  </si>
  <si>
    <t>00000-1421</t>
  </si>
  <si>
    <t>00000-1422</t>
  </si>
  <si>
    <t>00000-1423</t>
  </si>
  <si>
    <t>00000-1424</t>
  </si>
  <si>
    <t>00000-1425</t>
  </si>
  <si>
    <t>00000-1426</t>
  </si>
  <si>
    <t>00000-1427</t>
  </si>
  <si>
    <t>00000-1428</t>
  </si>
  <si>
    <t>00000-1429</t>
  </si>
  <si>
    <t>00000-1430</t>
  </si>
  <si>
    <t>00000-1431</t>
  </si>
  <si>
    <t>00000-1432</t>
  </si>
  <si>
    <t>00000-1433</t>
  </si>
  <si>
    <t>00000-1434</t>
  </si>
  <si>
    <t>00000-1435</t>
  </si>
  <si>
    <t>00000-1436</t>
  </si>
  <si>
    <t>00000-1437</t>
  </si>
  <si>
    <t>00000-1438</t>
  </si>
  <si>
    <t>00000-1439</t>
  </si>
  <si>
    <t>00000-1440</t>
  </si>
  <si>
    <t>00000-1441</t>
  </si>
  <si>
    <t>00000-1442</t>
  </si>
  <si>
    <t>00000-1443</t>
  </si>
  <si>
    <t>00000-1444</t>
  </si>
  <si>
    <t>00000-1445</t>
  </si>
  <si>
    <t>00000-1446</t>
  </si>
  <si>
    <t>00000-1447</t>
  </si>
  <si>
    <t>00000-1448</t>
  </si>
  <si>
    <t>00000-1449</t>
  </si>
  <si>
    <t>00000-1450</t>
  </si>
  <si>
    <t>00000-1451</t>
  </si>
  <si>
    <t>00000-1452</t>
  </si>
  <si>
    <t>00000-1453</t>
  </si>
  <si>
    <t>00000-1454</t>
  </si>
  <si>
    <t>00000-1455</t>
  </si>
  <si>
    <t>00000-1456</t>
  </si>
  <si>
    <t>00000-1457</t>
  </si>
  <si>
    <t>00000-1458</t>
  </si>
  <si>
    <t>00000-1459</t>
  </si>
  <si>
    <t>00000-1460</t>
  </si>
  <si>
    <t>00000-1461</t>
  </si>
  <si>
    <t>00000-1462</t>
  </si>
  <si>
    <t>00000-1463</t>
  </si>
  <si>
    <t>00000-1464</t>
  </si>
  <si>
    <t>00000-1465</t>
  </si>
  <si>
    <t>00000-1466</t>
  </si>
  <si>
    <t>00000-1467</t>
  </si>
  <si>
    <t>00000-1468</t>
  </si>
  <si>
    <t>00000-1469</t>
  </si>
  <si>
    <t>00000-1470</t>
  </si>
  <si>
    <t>00000-1471</t>
  </si>
  <si>
    <t>00000-1472</t>
  </si>
  <si>
    <t>00000-1473</t>
  </si>
  <si>
    <t>00000-1474</t>
  </si>
  <si>
    <t>00000-1475</t>
  </si>
  <si>
    <t>00000-1476</t>
  </si>
  <si>
    <t>00000-1477</t>
  </si>
  <si>
    <t>00000-1478</t>
  </si>
  <si>
    <t>00000-1479</t>
  </si>
  <si>
    <t>00000-1480</t>
  </si>
  <si>
    <t>00000-1481</t>
  </si>
  <si>
    <t>00000-1482</t>
  </si>
  <si>
    <t>00000-1483</t>
  </si>
  <si>
    <t>00000-1484</t>
  </si>
  <si>
    <t>00000-1485</t>
  </si>
  <si>
    <t>00000-1486</t>
  </si>
  <si>
    <t>00000-1487</t>
  </si>
  <si>
    <t>00000-1488</t>
  </si>
  <si>
    <t>00000-1489</t>
  </si>
  <si>
    <t>00000-1490</t>
  </si>
  <si>
    <t>00000-1491</t>
  </si>
  <si>
    <t>00000-1492</t>
  </si>
  <si>
    <t>00000-1493</t>
  </si>
  <si>
    <t>00000-1494</t>
  </si>
  <si>
    <t>00000-1495</t>
  </si>
  <si>
    <t>00000-1496</t>
  </si>
  <si>
    <t>00000-1497</t>
  </si>
  <si>
    <t>00000-1498</t>
  </si>
  <si>
    <t>00000-1499</t>
  </si>
  <si>
    <t>00000-1500</t>
  </si>
  <si>
    <t>00000-1501</t>
  </si>
  <si>
    <t>00000-1502</t>
  </si>
  <si>
    <t>00000-1503</t>
  </si>
  <si>
    <t>00000-1504</t>
  </si>
  <si>
    <t>00000-1505</t>
  </si>
  <si>
    <t>00000-1506</t>
  </si>
  <si>
    <t>00000-1507</t>
  </si>
  <si>
    <t>00000-1508</t>
  </si>
  <si>
    <t>00000-1509</t>
  </si>
  <si>
    <t>00000-1510</t>
  </si>
  <si>
    <t>00000-1511</t>
  </si>
  <si>
    <t>00000-1512</t>
  </si>
  <si>
    <t>00000-1513</t>
  </si>
  <si>
    <t>00000-1514</t>
  </si>
  <si>
    <t>00000-1515</t>
  </si>
  <si>
    <t>00000-1516</t>
  </si>
  <si>
    <t>00000-1517</t>
  </si>
  <si>
    <t>00000-1518</t>
  </si>
  <si>
    <t>00000-1519</t>
  </si>
  <si>
    <t>00000-1520</t>
  </si>
  <si>
    <t>00000-1521</t>
  </si>
  <si>
    <t>00000-1522</t>
  </si>
  <si>
    <t>00000-1523</t>
  </si>
  <si>
    <t>00000-1524</t>
  </si>
  <si>
    <t>00000-1525</t>
  </si>
  <si>
    <t>00000-1526</t>
  </si>
  <si>
    <t>00000-1527</t>
  </si>
  <si>
    <t>00000-1528</t>
  </si>
  <si>
    <t>00000-1529</t>
  </si>
  <si>
    <t>00000-1530</t>
  </si>
  <si>
    <t>00000-1531</t>
  </si>
  <si>
    <t>00000-1532</t>
  </si>
  <si>
    <t>00000-1533</t>
  </si>
  <si>
    <t>00000-1534</t>
  </si>
  <si>
    <t>00000-1535</t>
  </si>
  <si>
    <t>00000-1536</t>
  </si>
  <si>
    <t>00000-1537</t>
  </si>
  <si>
    <t>00000-1538</t>
  </si>
  <si>
    <t>00000-1539</t>
  </si>
  <si>
    <t>00000-1540</t>
  </si>
  <si>
    <t>00000-1541</t>
  </si>
  <si>
    <t>00000-1542</t>
  </si>
  <si>
    <t>00000-1543</t>
  </si>
  <si>
    <t>00000-1544</t>
  </si>
  <si>
    <t>00000-1545</t>
  </si>
  <si>
    <t>00000-1546</t>
  </si>
  <si>
    <t>00000-1547</t>
  </si>
  <si>
    <t>00000-1548</t>
  </si>
  <si>
    <t>00000-1549</t>
  </si>
  <si>
    <t>00000-1550</t>
  </si>
  <si>
    <t>00000-1551</t>
  </si>
  <si>
    <t>00000-1552</t>
  </si>
  <si>
    <t>00000-1553</t>
  </si>
  <si>
    <t>00000-1554</t>
  </si>
  <si>
    <t>00000-1555</t>
  </si>
  <si>
    <t>00000-1556</t>
  </si>
  <si>
    <t>00000-1557</t>
  </si>
  <si>
    <t>00000-1558</t>
  </si>
  <si>
    <t>00000-1559</t>
  </si>
  <si>
    <t>Ordem</t>
  </si>
  <si>
    <t>11</t>
  </si>
  <si>
    <t>10A10</t>
  </si>
  <si>
    <t>10A11</t>
  </si>
  <si>
    <t>10A12</t>
  </si>
  <si>
    <t>10B10</t>
  </si>
  <si>
    <t>10B11</t>
  </si>
  <si>
    <t>10B12</t>
  </si>
  <si>
    <t>10C10</t>
  </si>
  <si>
    <t>10C11</t>
  </si>
  <si>
    <t>10C12</t>
  </si>
  <si>
    <t>10D10</t>
  </si>
  <si>
    <t>10D11</t>
  </si>
  <si>
    <t>10D12</t>
  </si>
  <si>
    <t>11A10</t>
  </si>
  <si>
    <t>11A11</t>
  </si>
  <si>
    <t>11A12</t>
  </si>
  <si>
    <t>11B10</t>
  </si>
  <si>
    <t>11B11</t>
  </si>
  <si>
    <t>12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</si>
  <si>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</si>
  <si>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</si>
  <si>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</si>
  <si>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</si>
  <si>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</si>
  <si>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</si>
  <si>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</si>
  <si>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</si>
  <si>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</si>
  <si>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01A01</t>
  </si>
  <si>
    <t>01A02</t>
  </si>
  <si>
    <t>01A03</t>
  </si>
  <si>
    <t>01A04</t>
  </si>
  <si>
    <t>01A05</t>
  </si>
  <si>
    <t>01A06</t>
  </si>
  <si>
    <t>01A07</t>
  </si>
  <si>
    <t>01A08</t>
  </si>
  <si>
    <t>01A09</t>
  </si>
  <si>
    <t>01A10</t>
  </si>
  <si>
    <t>01A11</t>
  </si>
  <si>
    <t>01A12</t>
  </si>
  <si>
    <t>01B01</t>
  </si>
  <si>
    <t>01B02</t>
  </si>
  <si>
    <t>01B03</t>
  </si>
  <si>
    <t>01B04</t>
  </si>
  <si>
    <t>01B05</t>
  </si>
  <si>
    <t>01B06</t>
  </si>
  <si>
    <t>01B07</t>
  </si>
  <si>
    <t>01B08</t>
  </si>
  <si>
    <t>01B09</t>
  </si>
  <si>
    <t>01B10</t>
  </si>
  <si>
    <t>01B11</t>
  </si>
  <si>
    <t>01B12</t>
  </si>
  <si>
    <t>01C01</t>
  </si>
  <si>
    <t>01C02</t>
  </si>
  <si>
    <t>01C03</t>
  </si>
  <si>
    <t>01C04</t>
  </si>
  <si>
    <t>01C05</t>
  </si>
  <si>
    <t>01C06</t>
  </si>
  <si>
    <t>01C07</t>
  </si>
  <si>
    <t>01C08</t>
  </si>
  <si>
    <t>01C09</t>
  </si>
  <si>
    <t>01C10</t>
  </si>
  <si>
    <t>01C11</t>
  </si>
  <si>
    <t>01C12</t>
  </si>
  <si>
    <t>01D01</t>
  </si>
  <si>
    <t>01D02</t>
  </si>
  <si>
    <t>01D03</t>
  </si>
  <si>
    <t>01D04</t>
  </si>
  <si>
    <t>01D05</t>
  </si>
  <si>
    <t>01D06</t>
  </si>
  <si>
    <t>01D07</t>
  </si>
  <si>
    <t>01D08</t>
  </si>
  <si>
    <t>01D09</t>
  </si>
  <si>
    <t>01D10</t>
  </si>
  <si>
    <t>01D11</t>
  </si>
  <si>
    <t>01D12</t>
  </si>
  <si>
    <t>02A01</t>
  </si>
  <si>
    <t>02A02</t>
  </si>
  <si>
    <t>02A03</t>
  </si>
  <si>
    <t>02A04</t>
  </si>
  <si>
    <t>02A05</t>
  </si>
  <si>
    <t>02A06</t>
  </si>
  <si>
    <t>02A07</t>
  </si>
  <si>
    <t>02A08</t>
  </si>
  <si>
    <t>02A09</t>
  </si>
  <si>
    <t>02A10</t>
  </si>
  <si>
    <t>02A11</t>
  </si>
  <si>
    <t>02A12</t>
  </si>
  <si>
    <t>02B01</t>
  </si>
  <si>
    <t>02B02</t>
  </si>
  <si>
    <t>02B03</t>
  </si>
  <si>
    <t>02B04</t>
  </si>
  <si>
    <t>02B05</t>
  </si>
  <si>
    <t>02B06</t>
  </si>
  <si>
    <t>02B07</t>
  </si>
  <si>
    <t>02B08</t>
  </si>
  <si>
    <t>02B09</t>
  </si>
  <si>
    <t>02B10</t>
  </si>
  <si>
    <t>02B11</t>
  </si>
  <si>
    <t>02B12</t>
  </si>
  <si>
    <t>02C01</t>
  </si>
  <si>
    <t>02C02</t>
  </si>
  <si>
    <t>02C03</t>
  </si>
  <si>
    <t>02C04</t>
  </si>
  <si>
    <t>02C05</t>
  </si>
  <si>
    <t>02C06</t>
  </si>
  <si>
    <t>02C07</t>
  </si>
  <si>
    <t>02C08</t>
  </si>
  <si>
    <t>02C09</t>
  </si>
  <si>
    <t>02C10</t>
  </si>
  <si>
    <t>02C11</t>
  </si>
  <si>
    <t>02C12</t>
  </si>
  <si>
    <t>02D01</t>
  </si>
  <si>
    <t>02D02</t>
  </si>
  <si>
    <t>02D03</t>
  </si>
  <si>
    <t>02D04</t>
  </si>
  <si>
    <t>02D05</t>
  </si>
  <si>
    <t>02D06</t>
  </si>
  <si>
    <t>02D07</t>
  </si>
  <si>
    <t>02D08</t>
  </si>
  <si>
    <t>02D09</t>
  </si>
  <si>
    <t>02D10</t>
  </si>
  <si>
    <t>02D11</t>
  </si>
  <si>
    <t>02D12</t>
  </si>
  <si>
    <t>03A01</t>
  </si>
  <si>
    <t>03A02</t>
  </si>
  <si>
    <t>03A03</t>
  </si>
  <si>
    <t>03A04</t>
  </si>
  <si>
    <t>03A05</t>
  </si>
  <si>
    <t>03A06</t>
  </si>
  <si>
    <t>03A07</t>
  </si>
  <si>
    <t>03A08</t>
  </si>
  <si>
    <t>03A09</t>
  </si>
  <si>
    <t>03A10</t>
  </si>
  <si>
    <t>03A11</t>
  </si>
  <si>
    <t>03A12</t>
  </si>
  <si>
    <t>03B01</t>
  </si>
  <si>
    <t>03B02</t>
  </si>
  <si>
    <t>03B03</t>
  </si>
  <si>
    <t>03B04</t>
  </si>
  <si>
    <t>03B05</t>
  </si>
  <si>
    <t>03B06</t>
  </si>
  <si>
    <t>03B07</t>
  </si>
  <si>
    <t>03B08</t>
  </si>
  <si>
    <t>03B09</t>
  </si>
  <si>
    <t>03B10</t>
  </si>
  <si>
    <t>03B11</t>
  </si>
  <si>
    <t>03B12</t>
  </si>
  <si>
    <t>03C01</t>
  </si>
  <si>
    <t>03C02</t>
  </si>
  <si>
    <t>03C03</t>
  </si>
  <si>
    <t>03C04</t>
  </si>
  <si>
    <t>03C05</t>
  </si>
  <si>
    <t>03C06</t>
  </si>
  <si>
    <t>03C07</t>
  </si>
  <si>
    <t>03C08</t>
  </si>
  <si>
    <t>03C09</t>
  </si>
  <si>
    <t>03C10</t>
  </si>
  <si>
    <t>03C11</t>
  </si>
  <si>
    <t>03C12</t>
  </si>
  <si>
    <t>03D01</t>
  </si>
  <si>
    <t>03D02</t>
  </si>
  <si>
    <t>03D03</t>
  </si>
  <si>
    <t>03D04</t>
  </si>
  <si>
    <t>03D05</t>
  </si>
  <si>
    <t>03D06</t>
  </si>
  <si>
    <t>03D07</t>
  </si>
  <si>
    <t>03D08</t>
  </si>
  <si>
    <t>03D09</t>
  </si>
  <si>
    <t>03D10</t>
  </si>
  <si>
    <t>03D11</t>
  </si>
  <si>
    <t>03D12</t>
  </si>
  <si>
    <t>04A01</t>
  </si>
  <si>
    <t>04A02</t>
  </si>
  <si>
    <t>04A03</t>
  </si>
  <si>
    <t>04A04</t>
  </si>
  <si>
    <t>04A05</t>
  </si>
  <si>
    <t>04A06</t>
  </si>
  <si>
    <t>04A07</t>
  </si>
  <si>
    <t>04A08</t>
  </si>
  <si>
    <t>04A09</t>
  </si>
  <si>
    <t>04A10</t>
  </si>
  <si>
    <t>04A11</t>
  </si>
  <si>
    <t>04A12</t>
  </si>
  <si>
    <t>04B01</t>
  </si>
  <si>
    <t>04B02</t>
  </si>
  <si>
    <t>04B03</t>
  </si>
  <si>
    <t>04B04</t>
  </si>
  <si>
    <t>04B05</t>
  </si>
  <si>
    <t>04B06</t>
  </si>
  <si>
    <t>04B07</t>
  </si>
  <si>
    <t>04B08</t>
  </si>
  <si>
    <t>04B09</t>
  </si>
  <si>
    <t>04B10</t>
  </si>
  <si>
    <t>04B11</t>
  </si>
  <si>
    <t>04B12</t>
  </si>
  <si>
    <t>04C01</t>
  </si>
  <si>
    <t>04C02</t>
  </si>
  <si>
    <t>04C03</t>
  </si>
  <si>
    <t>04C04</t>
  </si>
  <si>
    <t>04C05</t>
  </si>
  <si>
    <t>04C06</t>
  </si>
  <si>
    <t>04C07</t>
  </si>
  <si>
    <t>04C08</t>
  </si>
  <si>
    <t>04C09</t>
  </si>
  <si>
    <t>04C10</t>
  </si>
  <si>
    <t>04C11</t>
  </si>
  <si>
    <t>04C12</t>
  </si>
  <si>
    <t>04D01</t>
  </si>
  <si>
    <t>04D02</t>
  </si>
  <si>
    <t>04D03</t>
  </si>
  <si>
    <t>04D04</t>
  </si>
  <si>
    <t>04D05</t>
  </si>
  <si>
    <t>04D06</t>
  </si>
  <si>
    <t>04D07</t>
  </si>
  <si>
    <t>04D08</t>
  </si>
  <si>
    <t>04D09</t>
  </si>
  <si>
    <t>04D10</t>
  </si>
  <si>
    <t>04D11</t>
  </si>
  <si>
    <t>04D12</t>
  </si>
  <si>
    <t>05A01</t>
  </si>
  <si>
    <t>05A02</t>
  </si>
  <si>
    <t>05A03</t>
  </si>
  <si>
    <t>05A04</t>
  </si>
  <si>
    <t>05A05</t>
  </si>
  <si>
    <t>05A06</t>
  </si>
  <si>
    <t>05A07</t>
  </si>
  <si>
    <t>05A08</t>
  </si>
  <si>
    <t>05A09</t>
  </si>
  <si>
    <t>05A10</t>
  </si>
  <si>
    <t>05A11</t>
  </si>
  <si>
    <t>05A12</t>
  </si>
  <si>
    <t>05B01</t>
  </si>
  <si>
    <t>05B02</t>
  </si>
  <si>
    <t>05B03</t>
  </si>
  <si>
    <t>05B04</t>
  </si>
  <si>
    <t>05B05</t>
  </si>
  <si>
    <t>05B06</t>
  </si>
  <si>
    <t>05B07</t>
  </si>
  <si>
    <t>05B08</t>
  </si>
  <si>
    <t>05B09</t>
  </si>
  <si>
    <t>05B10</t>
  </si>
  <si>
    <t>05B11</t>
  </si>
  <si>
    <t>05B12</t>
  </si>
  <si>
    <t>05C01</t>
  </si>
  <si>
    <t>05C02</t>
  </si>
  <si>
    <t>05C03</t>
  </si>
  <si>
    <t>05C04</t>
  </si>
  <si>
    <t>05C05</t>
  </si>
  <si>
    <t>05C06</t>
  </si>
  <si>
    <t>05C07</t>
  </si>
  <si>
    <t>05C08</t>
  </si>
  <si>
    <t>05C09</t>
  </si>
  <si>
    <t>05C10</t>
  </si>
  <si>
    <t>05C11</t>
  </si>
  <si>
    <t>05C12</t>
  </si>
  <si>
    <t>05D01</t>
  </si>
  <si>
    <t>05D02</t>
  </si>
  <si>
    <t>05D03</t>
  </si>
  <si>
    <t>05D04</t>
  </si>
  <si>
    <t>05D05</t>
  </si>
  <si>
    <t>05D06</t>
  </si>
  <si>
    <t>05D07</t>
  </si>
  <si>
    <t>05D08</t>
  </si>
  <si>
    <t>05D09</t>
  </si>
  <si>
    <t>05D10</t>
  </si>
  <si>
    <t>05D11</t>
  </si>
  <si>
    <t>05D12</t>
  </si>
  <si>
    <t>06A01</t>
  </si>
  <si>
    <t>06A02</t>
  </si>
  <si>
    <t>06A03</t>
  </si>
  <si>
    <t>06A04</t>
  </si>
  <si>
    <t>06A05</t>
  </si>
  <si>
    <t>06A06</t>
  </si>
  <si>
    <t>06A07</t>
  </si>
  <si>
    <t>06A08</t>
  </si>
  <si>
    <t>06A09</t>
  </si>
  <si>
    <t>06A10</t>
  </si>
  <si>
    <t>06A11</t>
  </si>
  <si>
    <t>06A12</t>
  </si>
  <si>
    <t>06B01</t>
  </si>
  <si>
    <t>06B02</t>
  </si>
  <si>
    <t>06B03</t>
  </si>
  <si>
    <t>06B04</t>
  </si>
  <si>
    <t>06B05</t>
  </si>
  <si>
    <t>06B06</t>
  </si>
  <si>
    <t>06B07</t>
  </si>
  <si>
    <t>06B08</t>
  </si>
  <si>
    <t>06B09</t>
  </si>
  <si>
    <t>06B10</t>
  </si>
  <si>
    <t>06B11</t>
  </si>
  <si>
    <t>06B12</t>
  </si>
  <si>
    <t>06C01</t>
  </si>
  <si>
    <t>06C02</t>
  </si>
  <si>
    <t>06C03</t>
  </si>
  <si>
    <t>06C04</t>
  </si>
  <si>
    <t>06C05</t>
  </si>
  <si>
    <t>06C06</t>
  </si>
  <si>
    <t>06C07</t>
  </si>
  <si>
    <t>06C08</t>
  </si>
  <si>
    <t>06C09</t>
  </si>
  <si>
    <t>06C10</t>
  </si>
  <si>
    <t>06C11</t>
  </si>
  <si>
    <t>06C12</t>
  </si>
  <si>
    <t>06D01</t>
  </si>
  <si>
    <t>06D02</t>
  </si>
  <si>
    <t>06D03</t>
  </si>
  <si>
    <t>06D04</t>
  </si>
  <si>
    <t>06D05</t>
  </si>
  <si>
    <t>06D06</t>
  </si>
  <si>
    <t>06D07</t>
  </si>
  <si>
    <t>06D08</t>
  </si>
  <si>
    <t>06D09</t>
  </si>
  <si>
    <t>06D10</t>
  </si>
  <si>
    <t>06D11</t>
  </si>
  <si>
    <t>06D12</t>
  </si>
  <si>
    <t>07A01</t>
  </si>
  <si>
    <t>07A02</t>
  </si>
  <si>
    <t>07A03</t>
  </si>
  <si>
    <t>07A04</t>
  </si>
  <si>
    <t>07A05</t>
  </si>
  <si>
    <t>07A06</t>
  </si>
  <si>
    <t>07A07</t>
  </si>
  <si>
    <t>07A08</t>
  </si>
  <si>
    <t>07A09</t>
  </si>
  <si>
    <t>07A10</t>
  </si>
  <si>
    <t>07A11</t>
  </si>
  <si>
    <t>07A12</t>
  </si>
  <si>
    <t>07B01</t>
  </si>
  <si>
    <t>07B02</t>
  </si>
  <si>
    <t>07B03</t>
  </si>
  <si>
    <t>07B04</t>
  </si>
  <si>
    <t>07B05</t>
  </si>
  <si>
    <t>07B06</t>
  </si>
  <si>
    <t>07B07</t>
  </si>
  <si>
    <t>07B08</t>
  </si>
  <si>
    <t>07B09</t>
  </si>
  <si>
    <t>07B10</t>
  </si>
  <si>
    <t>07B11</t>
  </si>
  <si>
    <t>07B12</t>
  </si>
  <si>
    <t>07C01</t>
  </si>
  <si>
    <t>07C02</t>
  </si>
  <si>
    <t>07C03</t>
  </si>
  <si>
    <t>07C04</t>
  </si>
  <si>
    <t>07C05</t>
  </si>
  <si>
    <t>07C06</t>
  </si>
  <si>
    <t>07C07</t>
  </si>
  <si>
    <t>07C08</t>
  </si>
  <si>
    <t>07C09</t>
  </si>
  <si>
    <t>07C10</t>
  </si>
  <si>
    <t>07C11</t>
  </si>
  <si>
    <t>07C12</t>
  </si>
  <si>
    <t>07D01</t>
  </si>
  <si>
    <t>07D02</t>
  </si>
  <si>
    <t>07D03</t>
  </si>
  <si>
    <t>07D04</t>
  </si>
  <si>
    <t>07D05</t>
  </si>
  <si>
    <t>07D06</t>
  </si>
  <si>
    <t>07D07</t>
  </si>
  <si>
    <t>07D08</t>
  </si>
  <si>
    <t>07D09</t>
  </si>
  <si>
    <t>07D10</t>
  </si>
  <si>
    <t>07D11</t>
  </si>
  <si>
    <t>07D12</t>
  </si>
  <si>
    <t>08A01</t>
  </si>
  <si>
    <t>08A02</t>
  </si>
  <si>
    <t>08A03</t>
  </si>
  <si>
    <t>08A04</t>
  </si>
  <si>
    <t>08A05</t>
  </si>
  <si>
    <t>08A06</t>
  </si>
  <si>
    <t>08A07</t>
  </si>
  <si>
    <t>08A08</t>
  </si>
  <si>
    <t>08A09</t>
  </si>
  <si>
    <t>08A10</t>
  </si>
  <si>
    <t>08A11</t>
  </si>
  <si>
    <t>08A12</t>
  </si>
  <si>
    <t>08B01</t>
  </si>
  <si>
    <t>08B02</t>
  </si>
  <si>
    <t>08B03</t>
  </si>
  <si>
    <t>08B04</t>
  </si>
  <si>
    <t>08B05</t>
  </si>
  <si>
    <t>08B06</t>
  </si>
  <si>
    <t>08B07</t>
  </si>
  <si>
    <t>08B08</t>
  </si>
  <si>
    <t>08B09</t>
  </si>
  <si>
    <t>08B10</t>
  </si>
  <si>
    <t>08B11</t>
  </si>
  <si>
    <t>08B12</t>
  </si>
  <si>
    <t>08C01</t>
  </si>
  <si>
    <t>08C02</t>
  </si>
  <si>
    <t>08C03</t>
  </si>
  <si>
    <t>08C04</t>
  </si>
  <si>
    <t>08C05</t>
  </si>
  <si>
    <t>08C06</t>
  </si>
  <si>
    <t>08C07</t>
  </si>
  <si>
    <t>08C08</t>
  </si>
  <si>
    <t>08C09</t>
  </si>
  <si>
    <t>08C10</t>
  </si>
</sst>
</file>

<file path=xl/styles.xml><?xml version="1.0" encoding="utf-8"?>
<styleSheet xmlns="http://schemas.openxmlformats.org/spreadsheetml/2006/main">
  <numFmts count="5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6" formatCode="[$-F800]dddd\,\ mmmm\ dd\,\ yyyy"/>
    <numFmt numFmtId="167" formatCode="00000\-0000"/>
    <numFmt numFmtId="170" formatCode="[$-816]d/mmm/yy;@"/>
  </numFmts>
  <fonts count="26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9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20" borderId="1" applyNumberFormat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3" applyNumberFormat="0" applyFill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8" fillId="7" borderId="1" applyNumberFormat="0" applyAlignment="0" applyProtection="0"/>
    <xf numFmtId="44" fontId="1" fillId="0" borderId="0" applyFont="0" applyFill="0" applyBorder="0" applyAlignment="0" applyProtection="0"/>
    <xf numFmtId="0" fontId="1" fillId="0" borderId="0"/>
    <xf numFmtId="0" fontId="13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8" fillId="7" borderId="1" applyNumberFormat="0" applyAlignment="0" applyProtection="0"/>
    <xf numFmtId="0" fontId="6" fillId="0" borderId="3" applyNumberFormat="0" applyFill="0" applyAlignment="0" applyProtection="0"/>
    <xf numFmtId="0" fontId="10" fillId="22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23" borderId="7" applyNumberFormat="0" applyFont="0" applyAlignment="0" applyProtection="0"/>
    <xf numFmtId="0" fontId="19" fillId="23" borderId="7" applyNumberFormat="0" applyFont="0" applyAlignment="0" applyProtection="0"/>
    <xf numFmtId="0" fontId="11" fillId="20" borderId="8" applyNumberFormat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20" borderId="8" applyNumberFormat="0" applyAlignment="0" applyProtection="0"/>
    <xf numFmtId="41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7" fillId="0" borderId="6" applyNumberFormat="0" applyFill="0" applyAlignment="0" applyProtection="0"/>
    <xf numFmtId="0" fontId="17" fillId="0" borderId="9" applyNumberFormat="0" applyFill="0" applyAlignment="0" applyProtection="0"/>
    <xf numFmtId="0" fontId="12" fillId="0" borderId="0" applyNumberFormat="0" applyFill="0" applyBorder="0" applyAlignment="0" applyProtection="0"/>
  </cellStyleXfs>
  <cellXfs count="58">
    <xf numFmtId="0" fontId="0" fillId="0" borderId="0" xfId="0"/>
    <xf numFmtId="14" fontId="0" fillId="0" borderId="0" xfId="0" applyNumberFormat="1"/>
    <xf numFmtId="0" fontId="0" fillId="0" borderId="0" xfId="0" applyNumberFormat="1"/>
    <xf numFmtId="0" fontId="19" fillId="0" borderId="0" xfId="77" applyAlignment="1">
      <alignment horizontal="left"/>
    </xf>
    <xf numFmtId="0" fontId="19" fillId="0" borderId="0" xfId="77" applyAlignment="1">
      <alignment horizontal="center"/>
    </xf>
    <xf numFmtId="14" fontId="19" fillId="0" borderId="0" xfId="77" applyNumberFormat="1" applyAlignment="1">
      <alignment horizontal="center"/>
    </xf>
    <xf numFmtId="0" fontId="19" fillId="0" borderId="0" xfId="77"/>
    <xf numFmtId="14" fontId="19" fillId="0" borderId="0" xfId="77" applyNumberFormat="1" applyFont="1" applyAlignment="1">
      <alignment horizontal="center"/>
    </xf>
    <xf numFmtId="166" fontId="19" fillId="0" borderId="0" xfId="77" applyNumberFormat="1" applyFont="1" applyAlignment="1">
      <alignment horizontal="left"/>
    </xf>
    <xf numFmtId="167" fontId="0" fillId="0" borderId="0" xfId="0" applyNumberFormat="1" applyAlignment="1">
      <alignment horizontal="center"/>
    </xf>
    <xf numFmtId="167" fontId="0" fillId="0" borderId="0" xfId="0" pivotButton="1" applyNumberFormat="1" applyAlignment="1">
      <alignment horizontal="center"/>
    </xf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quotePrefix="1"/>
    <xf numFmtId="0" fontId="19" fillId="0" borderId="0" xfId="77" applyFont="1"/>
    <xf numFmtId="2" fontId="0" fillId="0" borderId="0" xfId="0" applyNumberFormat="1"/>
    <xf numFmtId="0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70" fontId="0" fillId="0" borderId="0" xfId="0" applyNumberFormat="1"/>
    <xf numFmtId="10" fontId="0" fillId="0" borderId="0" xfId="82" applyNumberFormat="1" applyFont="1"/>
    <xf numFmtId="49" fontId="0" fillId="0" borderId="0" xfId="0" quotePrefix="1" applyNumberFormat="1"/>
    <xf numFmtId="2" fontId="19" fillId="0" borderId="0" xfId="77" applyNumberFormat="1"/>
    <xf numFmtId="0" fontId="19" fillId="0" borderId="10" xfId="77" applyBorder="1" applyAlignment="1">
      <alignment horizontal="left"/>
    </xf>
    <xf numFmtId="0" fontId="19" fillId="0" borderId="10" xfId="77" applyBorder="1" applyAlignment="1">
      <alignment horizontal="center"/>
    </xf>
    <xf numFmtId="14" fontId="19" fillId="0" borderId="10" xfId="77" applyNumberFormat="1" applyFont="1" applyBorder="1" applyAlignment="1">
      <alignment horizontal="center"/>
    </xf>
    <xf numFmtId="14" fontId="19" fillId="24" borderId="10" xfId="77" applyNumberFormat="1" applyFont="1" applyFill="1" applyBorder="1" applyAlignment="1">
      <alignment horizontal="center"/>
    </xf>
    <xf numFmtId="14" fontId="19" fillId="24" borderId="11" xfId="77" applyNumberFormat="1" applyFont="1" applyFill="1" applyBorder="1" applyAlignment="1">
      <alignment horizontal="center"/>
    </xf>
    <xf numFmtId="0" fontId="19" fillId="24" borderId="10" xfId="77" applyFont="1" applyFill="1" applyBorder="1" applyAlignment="1">
      <alignment horizontal="center"/>
    </xf>
    <xf numFmtId="0" fontId="19" fillId="24" borderId="11" xfId="77" applyFont="1" applyFill="1" applyBorder="1" applyAlignment="1">
      <alignment horizontal="center"/>
    </xf>
    <xf numFmtId="0" fontId="23" fillId="0" borderId="10" xfId="77" applyFont="1" applyBorder="1" applyAlignment="1">
      <alignment horizontal="center"/>
    </xf>
    <xf numFmtId="0" fontId="23" fillId="0" borderId="12" xfId="77" applyFont="1" applyBorder="1" applyAlignment="1">
      <alignment horizontal="center"/>
    </xf>
    <xf numFmtId="0" fontId="23" fillId="0" borderId="11" xfId="77" applyFont="1" applyBorder="1" applyAlignment="1">
      <alignment horizontal="center"/>
    </xf>
    <xf numFmtId="0" fontId="23" fillId="0" borderId="13" xfId="77" applyFont="1" applyBorder="1" applyAlignment="1">
      <alignment horizontal="center"/>
    </xf>
    <xf numFmtId="0" fontId="22" fillId="0" borderId="0" xfId="77" applyFont="1"/>
    <xf numFmtId="2" fontId="23" fillId="0" borderId="12" xfId="77" applyNumberFormat="1" applyFont="1" applyBorder="1" applyAlignment="1">
      <alignment horizontal="center"/>
    </xf>
    <xf numFmtId="0" fontId="19" fillId="24" borderId="10" xfId="77" applyFont="1" applyFill="1" applyBorder="1"/>
    <xf numFmtId="0" fontId="19" fillId="24" borderId="11" xfId="77" applyFont="1" applyFill="1" applyBorder="1"/>
    <xf numFmtId="2" fontId="23" fillId="0" borderId="13" xfId="77" applyNumberFormat="1" applyFont="1" applyBorder="1" applyAlignment="1">
      <alignment horizontal="center"/>
    </xf>
    <xf numFmtId="0" fontId="24" fillId="25" borderId="10" xfId="77" applyFont="1" applyFill="1" applyBorder="1" applyAlignment="1">
      <alignment horizontal="center"/>
    </xf>
    <xf numFmtId="0" fontId="25" fillId="0" borderId="10" xfId="77" applyFont="1" applyBorder="1"/>
    <xf numFmtId="0" fontId="25" fillId="25" borderId="10" xfId="77" applyFont="1" applyFill="1" applyBorder="1"/>
    <xf numFmtId="2" fontId="25" fillId="25" borderId="10" xfId="77" applyNumberFormat="1" applyFont="1" applyFill="1" applyBorder="1"/>
    <xf numFmtId="0" fontId="25" fillId="25" borderId="12" xfId="77" applyFont="1" applyFill="1" applyBorder="1"/>
    <xf numFmtId="0" fontId="25" fillId="25" borderId="11" xfId="77" applyFont="1" applyFill="1" applyBorder="1"/>
    <xf numFmtId="0" fontId="25" fillId="0" borderId="11" xfId="77" applyFont="1" applyBorder="1"/>
    <xf numFmtId="2" fontId="25" fillId="25" borderId="11" xfId="77" applyNumberFormat="1" applyFont="1" applyFill="1" applyBorder="1"/>
    <xf numFmtId="0" fontId="25" fillId="0" borderId="13" xfId="77" applyFont="1" applyBorder="1"/>
    <xf numFmtId="0" fontId="19" fillId="0" borderId="14" xfId="77" applyBorder="1" applyAlignment="1">
      <alignment horizontal="left"/>
    </xf>
    <xf numFmtId="0" fontId="19" fillId="0" borderId="10" xfId="77" applyBorder="1"/>
    <xf numFmtId="0" fontId="24" fillId="25" borderId="10" xfId="77" applyFont="1" applyFill="1" applyBorder="1" applyAlignment="1">
      <alignment horizontal="left"/>
    </xf>
    <xf numFmtId="0" fontId="21" fillId="25" borderId="15" xfId="77" applyFont="1" applyFill="1" applyBorder="1" applyAlignment="1">
      <alignment horizontal="center"/>
    </xf>
    <xf numFmtId="0" fontId="21" fillId="25" borderId="11" xfId="77" applyFont="1" applyFill="1" applyBorder="1" applyAlignment="1">
      <alignment horizontal="center"/>
    </xf>
    <xf numFmtId="14" fontId="21" fillId="25" borderId="11" xfId="77" applyNumberFormat="1" applyFont="1" applyFill="1" applyBorder="1" applyAlignment="1">
      <alignment horizontal="center"/>
    </xf>
    <xf numFmtId="0" fontId="21" fillId="25" borderId="10" xfId="77" applyFont="1" applyFill="1" applyBorder="1" applyAlignment="1">
      <alignment horizontal="center"/>
    </xf>
    <xf numFmtId="0" fontId="0" fillId="24" borderId="14" xfId="0" applyFill="1" applyBorder="1" applyAlignment="1">
      <alignment horizontal="center" vertical="center" wrapText="1"/>
    </xf>
    <xf numFmtId="0" fontId="0" fillId="24" borderId="10" xfId="0" applyFill="1" applyBorder="1" applyAlignment="1">
      <alignment horizontal="center" vertical="center" wrapText="1"/>
    </xf>
    <xf numFmtId="0" fontId="0" fillId="24" borderId="15" xfId="0" applyFill="1" applyBorder="1" applyAlignment="1">
      <alignment horizontal="center" vertical="center" wrapText="1"/>
    </xf>
    <xf numFmtId="0" fontId="0" fillId="24" borderId="11" xfId="0" applyFill="1" applyBorder="1" applyAlignment="1">
      <alignment horizontal="center" vertical="center" wrapText="1"/>
    </xf>
  </cellXfs>
  <cellStyles count="9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" xfId="7"/>
    <cellStyle name="20% - Énfasis2" xfId="8"/>
    <cellStyle name="20% - Énfasis3" xfId="9"/>
    <cellStyle name="20% - Énfasis4" xfId="10"/>
    <cellStyle name="20% - Énfasis5" xfId="11"/>
    <cellStyle name="20% - Énfasis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Énfasis1" xfId="19"/>
    <cellStyle name="40% - Énfasis2" xfId="20"/>
    <cellStyle name="40% - Énfasis3" xfId="21"/>
    <cellStyle name="40% - Énfasis4" xfId="22"/>
    <cellStyle name="40% - Énfasis5" xfId="23"/>
    <cellStyle name="40% - Énfasis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Énfasis1" xfId="31"/>
    <cellStyle name="60% - Énfasis2" xfId="32"/>
    <cellStyle name="60% - Énfasis3" xfId="33"/>
    <cellStyle name="60% - Énfasis4" xfId="34"/>
    <cellStyle name="60% - Énfasis5" xfId="35"/>
    <cellStyle name="60% - Énfasis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uena" xfId="44"/>
    <cellStyle name="Calculation" xfId="45"/>
    <cellStyle name="Cálculo" xfId="46" builtinId="22" customBuiltin="1"/>
    <cellStyle name="Celda de comprobación" xfId="47"/>
    <cellStyle name="Celda vinculada" xfId="48"/>
    <cellStyle name="Check Cell" xfId="49"/>
    <cellStyle name="Encabezado 4" xfId="50"/>
    <cellStyle name="Énfasis1" xfId="51"/>
    <cellStyle name="Énfasis2" xfId="52"/>
    <cellStyle name="Énfasis3" xfId="53"/>
    <cellStyle name="Énfasis4" xfId="54"/>
    <cellStyle name="Énfasis5" xfId="55"/>
    <cellStyle name="Énfasis6" xfId="56"/>
    <cellStyle name="Entrada" xfId="57" builtinId="20" customBuiltin="1"/>
    <cellStyle name="Euro" xfId="58"/>
    <cellStyle name="Excel Built-in Normal" xfId="59"/>
    <cellStyle name="Explanatory Text" xfId="60"/>
    <cellStyle name="Good" xfId="61"/>
    <cellStyle name="Heading 1" xfId="62"/>
    <cellStyle name="Heading 2" xfId="63"/>
    <cellStyle name="Heading 3" xfId="64"/>
    <cellStyle name="Heading 4" xfId="65"/>
    <cellStyle name="Incorrecto" xfId="66" builtinId="27" customBuiltin="1"/>
    <cellStyle name="Input" xfId="67"/>
    <cellStyle name="Linked Cell" xfId="68"/>
    <cellStyle name="Neutral" xfId="69"/>
    <cellStyle name="Normal" xfId="0" builtinId="0"/>
    <cellStyle name="Normal 2" xfId="70"/>
    <cellStyle name="Normal 3" xfId="71"/>
    <cellStyle name="Normal 4" xfId="72"/>
    <cellStyle name="Normal 5" xfId="73"/>
    <cellStyle name="Normal 6" xfId="74"/>
    <cellStyle name="Normal 7" xfId="75"/>
    <cellStyle name="Normal 7 2" xfId="76"/>
    <cellStyle name="Normal_Rotación 1 año Junio 09 Julio 10" xfId="77"/>
    <cellStyle name="Normale_Sales Budget 2006" xfId="78"/>
    <cellStyle name="Notas" xfId="79"/>
    <cellStyle name="Note" xfId="80"/>
    <cellStyle name="Output" xfId="81"/>
    <cellStyle name="Percentagem" xfId="82" builtinId="5"/>
    <cellStyle name="Percentagem 2" xfId="83"/>
    <cellStyle name="Percentagem 3" xfId="84"/>
    <cellStyle name="Percentagem 4" xfId="85"/>
    <cellStyle name="Salida" xfId="86"/>
    <cellStyle name="Separador de milhares [0] 2" xfId="87"/>
    <cellStyle name="Texto de advertencia" xfId="88"/>
    <cellStyle name="Texto explicativo" xfId="89"/>
    <cellStyle name="Title" xfId="90"/>
    <cellStyle name="Título" xfId="91" builtinId="15" customBuiltin="1"/>
    <cellStyle name="Título 1" xfId="92"/>
    <cellStyle name="Título 2" xfId="93"/>
    <cellStyle name="Título 3" xfId="94"/>
    <cellStyle name="Total" xfId="95" builtinId="25" customBuiltin="1"/>
    <cellStyle name="Warning Text" xfId="96"/>
  </cellStyles>
  <dxfs count="3">
    <dxf>
      <fill>
        <patternFill>
          <bgColor indexed="5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VARPACKSVR\Company\Documents%20and%20Settings\alopes\Ambiente%20de%20trabalho\LOGISTICA\Registos\Stocks\Natal%20GP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jecto de Natal"/>
      <sheetName val="Stocks"/>
      <sheetName val="Consumos Ano Anterior"/>
      <sheetName val="Mapa Consumos Ano Anterior"/>
      <sheetName val="Outros Clientes"/>
      <sheetName val="Movimentos de Stock"/>
      <sheetName val="Resumo dos Dados"/>
    </sheetNames>
    <sheetDataSet>
      <sheetData sheetId="0">
        <row r="12">
          <cell r="B12" t="str">
            <v>Vendas Sonae 2005</v>
          </cell>
          <cell r="C12">
            <v>2290</v>
          </cell>
          <cell r="F12">
            <v>830</v>
          </cell>
          <cell r="I12">
            <v>460</v>
          </cell>
        </row>
        <row r="13">
          <cell r="B13" t="str">
            <v>Vendas outros clientes 2005</v>
          </cell>
          <cell r="C13">
            <v>2705</v>
          </cell>
          <cell r="F13">
            <v>103</v>
          </cell>
          <cell r="I13">
            <v>406</v>
          </cell>
        </row>
        <row r="14">
          <cell r="B14" t="str">
            <v>Previsões para 2006</v>
          </cell>
          <cell r="C14">
            <v>3246</v>
          </cell>
          <cell r="F14">
            <v>124</v>
          </cell>
          <cell r="I14">
            <v>487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lha1"/>
  <dimension ref="A1:P1565"/>
  <sheetViews>
    <sheetView tabSelected="1" workbookViewId="0">
      <selection activeCell="M7" sqref="M7"/>
    </sheetView>
  </sheetViews>
  <sheetFormatPr defaultRowHeight="12.75"/>
  <cols>
    <col min="1" max="1" width="9" style="3" customWidth="1"/>
    <col min="2" max="2" width="16.140625" style="3" customWidth="1"/>
    <col min="3" max="3" width="9.7109375" style="4" customWidth="1"/>
    <col min="4" max="4" width="9.140625" style="4" customWidth="1"/>
    <col min="5" max="5" width="12.42578125" style="4" customWidth="1"/>
    <col min="6" max="6" width="10.5703125" style="4" customWidth="1"/>
    <col min="7" max="7" width="17.28515625" style="5" bestFit="1" customWidth="1"/>
    <col min="8" max="8" width="15.42578125" style="6" bestFit="1" customWidth="1"/>
    <col min="9" max="9" width="13" style="4" customWidth="1"/>
    <col min="10" max="10" width="12.140625" style="6" customWidth="1"/>
    <col min="11" max="11" width="12.85546875" style="6" customWidth="1"/>
    <col min="12" max="12" width="0.140625" style="6" customWidth="1"/>
    <col min="13" max="13" width="11.28515625" style="6" customWidth="1"/>
    <col min="14" max="14" width="9.7109375" style="6" customWidth="1"/>
    <col min="15" max="15" width="10.85546875" style="21" customWidth="1"/>
    <col min="16" max="16" width="11.7109375" style="6" bestFit="1" customWidth="1"/>
    <col min="17" max="16384" width="9.140625" style="6"/>
  </cols>
  <sheetData>
    <row r="1" spans="1:16" ht="15" customHeight="1">
      <c r="A1" s="54" t="s">
        <v>153</v>
      </c>
      <c r="B1" s="55"/>
      <c r="C1" s="55"/>
      <c r="D1" s="55"/>
      <c r="E1" s="27" t="s">
        <v>149</v>
      </c>
      <c r="F1" s="29">
        <f>COUNTIF(Rotación!L7:L1565,"activos")</f>
        <v>296</v>
      </c>
      <c r="G1" s="25" t="s">
        <v>151</v>
      </c>
      <c r="H1" s="30">
        <f>COUNTIF(Rotación!L7:L1565,"Obsoletos")</f>
        <v>57</v>
      </c>
      <c r="J1" s="54" t="s">
        <v>154</v>
      </c>
      <c r="K1" s="55"/>
      <c r="L1" s="55"/>
      <c r="M1" s="55"/>
      <c r="N1" s="35" t="s">
        <v>155</v>
      </c>
      <c r="O1" s="34">
        <f>SUM(M7:M1565)</f>
        <v>588.95737847222176</v>
      </c>
    </row>
    <row r="2" spans="1:16" ht="15" customHeight="1" thickBot="1">
      <c r="A2" s="56"/>
      <c r="B2" s="57"/>
      <c r="C2" s="57"/>
      <c r="D2" s="57"/>
      <c r="E2" s="28" t="s">
        <v>150</v>
      </c>
      <c r="F2" s="31">
        <f>COUNTIF(Rotación!L7:L1565,"Contra venta")</f>
        <v>151</v>
      </c>
      <c r="G2" s="26" t="s">
        <v>152</v>
      </c>
      <c r="H2" s="32">
        <f>COUNTIF(Rotación!L7:L1565,"Repacking")</f>
        <v>9</v>
      </c>
      <c r="J2" s="56"/>
      <c r="K2" s="57"/>
      <c r="L2" s="57"/>
      <c r="M2" s="57"/>
      <c r="N2" s="36" t="s">
        <v>156</v>
      </c>
      <c r="O2" s="37">
        <f>SUM(O7:O1565)</f>
        <v>82.119190972222199</v>
      </c>
    </row>
    <row r="3" spans="1:16">
      <c r="A3" s="6"/>
    </row>
    <row r="4" spans="1:16" ht="13.5" thickBot="1"/>
    <row r="5" spans="1:16">
      <c r="A5" s="47"/>
      <c r="B5" s="22"/>
      <c r="C5" s="53" t="s">
        <v>158</v>
      </c>
      <c r="D5" s="53"/>
      <c r="E5" s="53" t="s">
        <v>164</v>
      </c>
      <c r="F5" s="53"/>
      <c r="G5" s="24" t="s">
        <v>163</v>
      </c>
      <c r="H5" s="48"/>
      <c r="I5" s="23"/>
      <c r="J5" s="49" t="s">
        <v>141</v>
      </c>
      <c r="K5" s="38"/>
      <c r="L5" s="39"/>
      <c r="M5" s="40" t="s">
        <v>142</v>
      </c>
      <c r="N5" s="40" t="s">
        <v>145</v>
      </c>
      <c r="O5" s="41" t="s">
        <v>147</v>
      </c>
      <c r="P5" s="42" t="s">
        <v>146</v>
      </c>
    </row>
    <row r="6" spans="1:16" ht="13.5" thickBot="1">
      <c r="A6" s="50" t="s">
        <v>171</v>
      </c>
      <c r="B6" s="51" t="s">
        <v>172</v>
      </c>
      <c r="C6" s="51" t="s">
        <v>173</v>
      </c>
      <c r="D6" s="51" t="s">
        <v>174</v>
      </c>
      <c r="E6" s="51" t="s">
        <v>173</v>
      </c>
      <c r="F6" s="51" t="s">
        <v>174</v>
      </c>
      <c r="G6" s="52" t="s">
        <v>175</v>
      </c>
      <c r="H6" s="51" t="s">
        <v>176</v>
      </c>
      <c r="I6" s="51" t="s">
        <v>177</v>
      </c>
      <c r="J6" s="43" t="s">
        <v>144</v>
      </c>
      <c r="K6" s="43" t="s">
        <v>140</v>
      </c>
      <c r="L6" s="44"/>
      <c r="M6" s="43" t="s">
        <v>143</v>
      </c>
      <c r="N6" s="43" t="s">
        <v>157</v>
      </c>
      <c r="O6" s="45" t="s">
        <v>148</v>
      </c>
      <c r="P6" s="46"/>
    </row>
    <row r="7" spans="1:16">
      <c r="A7" s="14" t="s">
        <v>288</v>
      </c>
      <c r="B7" s="8">
        <v>41548</v>
      </c>
      <c r="C7" s="4">
        <v>197</v>
      </c>
      <c r="D7" s="4">
        <v>190</v>
      </c>
      <c r="E7" s="4">
        <v>70881</v>
      </c>
      <c r="F7" s="4">
        <v>49949</v>
      </c>
      <c r="G7" s="5">
        <v>39857</v>
      </c>
      <c r="H7" s="7" t="s">
        <v>159</v>
      </c>
      <c r="I7" s="4">
        <v>726</v>
      </c>
      <c r="J7" s="6">
        <f>F7-E7+I7</f>
        <v>-20206</v>
      </c>
      <c r="K7" s="6">
        <f t="shared" ref="K7:K70" si="0">IF(C7&gt;D7,C7-D7,0)</f>
        <v>7</v>
      </c>
      <c r="L7" s="6" t="str">
        <f t="shared" ref="L7:L70" si="1">IF(E7-F7&gt;I7,H7,"")</f>
        <v>ACTIVOS</v>
      </c>
      <c r="M7" s="21">
        <f t="shared" ref="M7:M70" si="2">IF((VLOOKUP(A7,TemposRef,5,0)*J7)/60/60/8&lt;0,(VLOOKUP(A7,TemposRef,5,0)*J7)/60/60/8*-1,(VLOOKUP(A7,TemposRef,5,0)*J7)/60/60/8)</f>
        <v>14.031944444444443</v>
      </c>
      <c r="N7" s="6" t="str">
        <f>IF(AND(K7&gt;0,I7&gt;E7-F7),E7-F7,"")</f>
        <v/>
      </c>
      <c r="O7" s="21" t="str">
        <f t="shared" ref="O7:O70" si="3">IF(AND(K7&gt;0,I7&gt;E7-F7),(VLOOKUP(A7,TemposRef,5,0)*J7)/60/60/8,"")</f>
        <v/>
      </c>
      <c r="P7" s="33" t="str">
        <f t="shared" ref="P7:P71" si="4">IF(AND(VALUE(K7)&lt;=0,VALUE(J7)&lt;0),"analisar fact","")</f>
        <v/>
      </c>
    </row>
    <row r="8" spans="1:16">
      <c r="A8" s="6" t="s">
        <v>686</v>
      </c>
      <c r="B8" s="8">
        <v>53387</v>
      </c>
      <c r="C8" s="4">
        <v>55</v>
      </c>
      <c r="D8" s="4">
        <v>34</v>
      </c>
      <c r="E8" s="4">
        <v>39226</v>
      </c>
      <c r="F8" s="4">
        <v>19358</v>
      </c>
      <c r="G8" s="5">
        <v>38716</v>
      </c>
      <c r="H8" s="7" t="s">
        <v>160</v>
      </c>
      <c r="I8" s="4">
        <v>649</v>
      </c>
      <c r="J8" s="6">
        <f t="shared" ref="J8:J71" si="5">F8-E8+I8</f>
        <v>-19219</v>
      </c>
      <c r="K8" s="6">
        <f t="shared" si="0"/>
        <v>21</v>
      </c>
      <c r="L8" s="6" t="str">
        <f t="shared" si="1"/>
        <v>CONTRA VENTA</v>
      </c>
      <c r="M8" s="21">
        <f t="shared" si="2"/>
        <v>13.346527777777776</v>
      </c>
      <c r="N8" s="6" t="str">
        <f t="shared" ref="N8:N30" si="6">IF(AND(K8&gt;0,I8&gt;E8-F8),E8-F8,"")</f>
        <v/>
      </c>
      <c r="O8" s="21" t="str">
        <f t="shared" si="3"/>
        <v/>
      </c>
      <c r="P8" s="33" t="str">
        <f t="shared" si="4"/>
        <v/>
      </c>
    </row>
    <row r="9" spans="1:16">
      <c r="A9" s="6" t="s">
        <v>219</v>
      </c>
      <c r="B9" s="8">
        <v>39448</v>
      </c>
      <c r="C9" s="4">
        <v>588</v>
      </c>
      <c r="D9" s="4">
        <v>559</v>
      </c>
      <c r="E9" s="4">
        <v>63368</v>
      </c>
      <c r="F9" s="4">
        <v>44763</v>
      </c>
      <c r="G9" s="5">
        <v>38716</v>
      </c>
      <c r="H9" s="7" t="s">
        <v>159</v>
      </c>
      <c r="I9" s="4">
        <v>1597</v>
      </c>
      <c r="J9" s="6">
        <f t="shared" si="5"/>
        <v>-17008</v>
      </c>
      <c r="K9" s="6">
        <f t="shared" si="0"/>
        <v>29</v>
      </c>
      <c r="L9" s="6" t="str">
        <f t="shared" si="1"/>
        <v>ACTIVOS</v>
      </c>
      <c r="M9" s="21">
        <f t="shared" si="2"/>
        <v>11.81111111111111</v>
      </c>
      <c r="N9" s="6" t="str">
        <f t="shared" si="6"/>
        <v/>
      </c>
      <c r="O9" s="21" t="str">
        <f t="shared" si="3"/>
        <v/>
      </c>
      <c r="P9" s="33" t="str">
        <f t="shared" si="4"/>
        <v/>
      </c>
    </row>
    <row r="10" spans="1:16">
      <c r="A10" s="6" t="s">
        <v>1162</v>
      </c>
      <c r="B10" s="8">
        <v>67877</v>
      </c>
      <c r="C10" s="4">
        <v>25</v>
      </c>
      <c r="D10" s="4">
        <v>8</v>
      </c>
      <c r="E10" s="4">
        <v>27208</v>
      </c>
      <c r="F10" s="4">
        <v>8748</v>
      </c>
      <c r="G10" s="5">
        <v>40094</v>
      </c>
      <c r="H10" s="7" t="s">
        <v>160</v>
      </c>
      <c r="I10" s="4">
        <v>0</v>
      </c>
      <c r="J10" s="6">
        <f t="shared" si="5"/>
        <v>-18460</v>
      </c>
      <c r="K10" s="6">
        <f t="shared" si="0"/>
        <v>17</v>
      </c>
      <c r="L10" s="6" t="str">
        <f t="shared" si="1"/>
        <v>CONTRA VENTA</v>
      </c>
      <c r="M10" s="21">
        <f t="shared" si="2"/>
        <v>12.819444444444445</v>
      </c>
      <c r="N10" s="6" t="str">
        <f t="shared" si="6"/>
        <v/>
      </c>
      <c r="O10" s="21" t="str">
        <f t="shared" si="3"/>
        <v/>
      </c>
      <c r="P10" s="33" t="str">
        <f t="shared" si="4"/>
        <v/>
      </c>
    </row>
    <row r="11" spans="1:16">
      <c r="A11" s="6" t="s">
        <v>648</v>
      </c>
      <c r="B11" s="8">
        <v>52232</v>
      </c>
      <c r="C11" s="4">
        <v>40</v>
      </c>
      <c r="D11" s="4">
        <v>38</v>
      </c>
      <c r="E11" s="4">
        <v>36901</v>
      </c>
      <c r="F11" s="4">
        <v>22789</v>
      </c>
      <c r="G11" s="5">
        <v>38716</v>
      </c>
      <c r="H11" s="7" t="s">
        <v>160</v>
      </c>
      <c r="I11" s="4">
        <v>0</v>
      </c>
      <c r="J11" s="6">
        <f t="shared" si="5"/>
        <v>-14112</v>
      </c>
      <c r="K11" s="6">
        <f t="shared" si="0"/>
        <v>2</v>
      </c>
      <c r="L11" s="6" t="str">
        <f t="shared" si="1"/>
        <v>CONTRA VENTA</v>
      </c>
      <c r="M11" s="21">
        <f t="shared" si="2"/>
        <v>9.8000000000000007</v>
      </c>
      <c r="N11" s="6" t="str">
        <f t="shared" si="6"/>
        <v/>
      </c>
      <c r="O11" s="21" t="str">
        <f t="shared" si="3"/>
        <v/>
      </c>
      <c r="P11" s="33" t="str">
        <f t="shared" si="4"/>
        <v/>
      </c>
    </row>
    <row r="12" spans="1:16">
      <c r="A12" s="6" t="s">
        <v>262</v>
      </c>
      <c r="B12" s="8">
        <v>40756</v>
      </c>
      <c r="C12" s="4">
        <v>266</v>
      </c>
      <c r="D12" s="4">
        <v>252</v>
      </c>
      <c r="E12" s="4">
        <v>28293</v>
      </c>
      <c r="F12" s="4">
        <v>20032</v>
      </c>
      <c r="G12" s="5">
        <v>38716</v>
      </c>
      <c r="H12" s="7" t="s">
        <v>159</v>
      </c>
      <c r="I12" s="4">
        <v>94</v>
      </c>
      <c r="J12" s="6">
        <f t="shared" si="5"/>
        <v>-8167</v>
      </c>
      <c r="K12" s="6">
        <f t="shared" si="0"/>
        <v>14</v>
      </c>
      <c r="L12" s="6" t="str">
        <f t="shared" si="1"/>
        <v>ACTIVOS</v>
      </c>
      <c r="M12" s="21">
        <f t="shared" si="2"/>
        <v>5.6715277777777784</v>
      </c>
      <c r="N12" s="6" t="str">
        <f t="shared" si="6"/>
        <v/>
      </c>
      <c r="O12" s="21" t="str">
        <f t="shared" si="3"/>
        <v/>
      </c>
      <c r="P12" s="33" t="str">
        <f t="shared" si="4"/>
        <v/>
      </c>
    </row>
    <row r="13" spans="1:16">
      <c r="A13" s="6" t="s">
        <v>216</v>
      </c>
      <c r="B13" s="8">
        <v>39356</v>
      </c>
      <c r="C13" s="4">
        <v>604</v>
      </c>
      <c r="D13" s="4">
        <v>593</v>
      </c>
      <c r="E13" s="4">
        <v>23131</v>
      </c>
      <c r="F13" s="4">
        <v>15382</v>
      </c>
      <c r="G13" s="5">
        <v>39721</v>
      </c>
      <c r="H13" s="7" t="s">
        <v>159</v>
      </c>
      <c r="I13" s="4">
        <v>1119</v>
      </c>
      <c r="J13" s="6">
        <f t="shared" si="5"/>
        <v>-6630</v>
      </c>
      <c r="K13" s="6">
        <f t="shared" si="0"/>
        <v>11</v>
      </c>
      <c r="L13" s="6" t="str">
        <f t="shared" si="1"/>
        <v>ACTIVOS</v>
      </c>
      <c r="M13" s="21">
        <f t="shared" si="2"/>
        <v>4.604166666666667</v>
      </c>
      <c r="N13" s="6" t="str">
        <f t="shared" si="6"/>
        <v/>
      </c>
      <c r="O13" s="21" t="str">
        <f t="shared" si="3"/>
        <v/>
      </c>
      <c r="P13" s="33" t="str">
        <f t="shared" si="4"/>
        <v/>
      </c>
    </row>
    <row r="14" spans="1:16">
      <c r="A14" s="6" t="s">
        <v>312</v>
      </c>
      <c r="B14" s="8">
        <v>42278</v>
      </c>
      <c r="C14" s="4">
        <v>159</v>
      </c>
      <c r="D14" s="4">
        <v>149</v>
      </c>
      <c r="E14" s="4">
        <v>26103</v>
      </c>
      <c r="F14" s="4">
        <v>18820</v>
      </c>
      <c r="G14" s="5">
        <v>38716</v>
      </c>
      <c r="H14" s="7" t="s">
        <v>159</v>
      </c>
      <c r="I14" s="4">
        <v>687</v>
      </c>
      <c r="J14" s="6">
        <f t="shared" si="5"/>
        <v>-6596</v>
      </c>
      <c r="K14" s="6">
        <f t="shared" si="0"/>
        <v>10</v>
      </c>
      <c r="L14" s="6" t="str">
        <f t="shared" si="1"/>
        <v>ACTIVOS</v>
      </c>
      <c r="M14" s="21">
        <f t="shared" si="2"/>
        <v>4.5805555555555548</v>
      </c>
      <c r="N14" s="6" t="str">
        <f t="shared" si="6"/>
        <v/>
      </c>
      <c r="O14" s="21" t="str">
        <f t="shared" si="3"/>
        <v/>
      </c>
      <c r="P14" s="33" t="str">
        <f t="shared" si="4"/>
        <v/>
      </c>
    </row>
    <row r="15" spans="1:16">
      <c r="A15" s="6" t="s">
        <v>347</v>
      </c>
      <c r="B15" s="8">
        <v>43344</v>
      </c>
      <c r="C15" s="4">
        <v>211</v>
      </c>
      <c r="D15" s="4">
        <v>125</v>
      </c>
      <c r="E15" s="4">
        <v>14284</v>
      </c>
      <c r="F15" s="4">
        <v>7383</v>
      </c>
      <c r="G15" s="5">
        <v>39598</v>
      </c>
      <c r="H15" s="7" t="s">
        <v>159</v>
      </c>
      <c r="I15" s="4">
        <v>168</v>
      </c>
      <c r="J15" s="6">
        <f t="shared" si="5"/>
        <v>-6733</v>
      </c>
      <c r="K15" s="6">
        <f t="shared" si="0"/>
        <v>86</v>
      </c>
      <c r="L15" s="6" t="str">
        <f t="shared" si="1"/>
        <v>ACTIVOS</v>
      </c>
      <c r="M15" s="21">
        <f t="shared" si="2"/>
        <v>4.6756944444444448</v>
      </c>
      <c r="N15" s="6" t="str">
        <f t="shared" si="6"/>
        <v/>
      </c>
      <c r="O15" s="21" t="str">
        <f t="shared" si="3"/>
        <v/>
      </c>
      <c r="P15" s="33" t="str">
        <f t="shared" si="4"/>
        <v/>
      </c>
    </row>
    <row r="16" spans="1:16">
      <c r="A16" s="6" t="s">
        <v>349</v>
      </c>
      <c r="B16" s="8">
        <v>43405</v>
      </c>
      <c r="C16" s="4">
        <v>208</v>
      </c>
      <c r="D16" s="4">
        <v>122</v>
      </c>
      <c r="E16" s="4">
        <v>13200</v>
      </c>
      <c r="F16" s="4">
        <v>6653</v>
      </c>
      <c r="G16" s="5">
        <v>39372</v>
      </c>
      <c r="H16" s="7" t="s">
        <v>159</v>
      </c>
      <c r="I16" s="4">
        <v>157</v>
      </c>
      <c r="J16" s="6">
        <f t="shared" si="5"/>
        <v>-6390</v>
      </c>
      <c r="K16" s="6">
        <f t="shared" si="0"/>
        <v>86</v>
      </c>
      <c r="L16" s="6" t="str">
        <f t="shared" si="1"/>
        <v>ACTIVOS</v>
      </c>
      <c r="M16" s="21">
        <f t="shared" si="2"/>
        <v>4.4375</v>
      </c>
      <c r="N16" s="6" t="str">
        <f t="shared" si="6"/>
        <v/>
      </c>
      <c r="O16" s="21" t="str">
        <f t="shared" si="3"/>
        <v/>
      </c>
      <c r="P16" s="33" t="str">
        <f t="shared" si="4"/>
        <v/>
      </c>
    </row>
    <row r="17" spans="1:16">
      <c r="A17" s="6" t="s">
        <v>528</v>
      </c>
      <c r="B17" s="8">
        <v>48580</v>
      </c>
      <c r="C17" s="4">
        <v>55</v>
      </c>
      <c r="D17" s="4">
        <v>54</v>
      </c>
      <c r="E17" s="4">
        <v>12974</v>
      </c>
      <c r="F17" s="4">
        <v>6873</v>
      </c>
      <c r="G17" s="5">
        <v>38716</v>
      </c>
      <c r="H17" s="7" t="s">
        <v>159</v>
      </c>
      <c r="I17" s="4">
        <v>76</v>
      </c>
      <c r="J17" s="6">
        <f t="shared" si="5"/>
        <v>-6025</v>
      </c>
      <c r="K17" s="6">
        <f t="shared" si="0"/>
        <v>1</v>
      </c>
      <c r="L17" s="6" t="str">
        <f t="shared" si="1"/>
        <v>ACTIVOS</v>
      </c>
      <c r="M17" s="21">
        <f t="shared" si="2"/>
        <v>4.1840277777777777</v>
      </c>
      <c r="N17" s="6" t="str">
        <f t="shared" si="6"/>
        <v/>
      </c>
      <c r="O17" s="21" t="str">
        <f t="shared" si="3"/>
        <v/>
      </c>
      <c r="P17" s="33" t="str">
        <f t="shared" si="4"/>
        <v/>
      </c>
    </row>
    <row r="18" spans="1:16">
      <c r="A18" s="6" t="s">
        <v>339</v>
      </c>
      <c r="B18" s="8">
        <v>43101</v>
      </c>
      <c r="C18" s="4">
        <v>132</v>
      </c>
      <c r="D18" s="4">
        <v>131</v>
      </c>
      <c r="E18" s="4">
        <v>7728</v>
      </c>
      <c r="F18" s="4">
        <v>2104</v>
      </c>
      <c r="G18" s="5">
        <v>39042</v>
      </c>
      <c r="H18" s="7" t="s">
        <v>159</v>
      </c>
      <c r="I18" s="4">
        <v>3</v>
      </c>
      <c r="J18" s="6">
        <f t="shared" si="5"/>
        <v>-5621</v>
      </c>
      <c r="K18" s="6">
        <f t="shared" si="0"/>
        <v>1</v>
      </c>
      <c r="L18" s="6" t="str">
        <f t="shared" si="1"/>
        <v>ACTIVOS</v>
      </c>
      <c r="M18" s="21">
        <f t="shared" si="2"/>
        <v>5.8552083333333336</v>
      </c>
      <c r="N18" s="6" t="str">
        <f t="shared" si="6"/>
        <v/>
      </c>
      <c r="O18" s="21" t="str">
        <f t="shared" si="3"/>
        <v/>
      </c>
      <c r="P18" s="33" t="str">
        <f t="shared" si="4"/>
        <v/>
      </c>
    </row>
    <row r="19" spans="1:16">
      <c r="A19" s="6" t="s">
        <v>225</v>
      </c>
      <c r="B19" s="8">
        <v>39630</v>
      </c>
      <c r="C19" s="4">
        <v>501</v>
      </c>
      <c r="D19" s="4">
        <v>491</v>
      </c>
      <c r="E19" s="4">
        <v>20361</v>
      </c>
      <c r="F19" s="4">
        <v>15010</v>
      </c>
      <c r="G19" s="5">
        <v>39835</v>
      </c>
      <c r="H19" s="7" t="s">
        <v>159</v>
      </c>
      <c r="I19" s="4">
        <v>163</v>
      </c>
      <c r="J19" s="6">
        <f t="shared" si="5"/>
        <v>-5188</v>
      </c>
      <c r="K19" s="6">
        <f t="shared" si="0"/>
        <v>10</v>
      </c>
      <c r="L19" s="6" t="str">
        <f t="shared" si="1"/>
        <v>ACTIVOS</v>
      </c>
      <c r="M19" s="21">
        <f t="shared" si="2"/>
        <v>3.6027777777777774</v>
      </c>
      <c r="N19" s="6" t="str">
        <f t="shared" si="6"/>
        <v/>
      </c>
      <c r="O19" s="21" t="str">
        <f t="shared" si="3"/>
        <v/>
      </c>
      <c r="P19" s="33" t="str">
        <f t="shared" si="4"/>
        <v/>
      </c>
    </row>
    <row r="20" spans="1:16">
      <c r="A20" s="6" t="s">
        <v>381</v>
      </c>
      <c r="B20" s="8">
        <v>44378</v>
      </c>
      <c r="C20" s="4">
        <v>102</v>
      </c>
      <c r="D20" s="4">
        <v>101</v>
      </c>
      <c r="E20" s="4">
        <v>19545</v>
      </c>
      <c r="F20" s="4">
        <v>14395</v>
      </c>
      <c r="G20" s="5">
        <v>39988</v>
      </c>
      <c r="H20" s="7" t="s">
        <v>159</v>
      </c>
      <c r="I20" s="4">
        <v>9</v>
      </c>
      <c r="J20" s="6">
        <f t="shared" si="5"/>
        <v>-5141</v>
      </c>
      <c r="K20" s="6">
        <f t="shared" si="0"/>
        <v>1</v>
      </c>
      <c r="L20" s="6" t="str">
        <f t="shared" si="1"/>
        <v>ACTIVOS</v>
      </c>
      <c r="M20" s="21">
        <f t="shared" si="2"/>
        <v>3.5701388888888892</v>
      </c>
      <c r="N20" s="6" t="str">
        <f t="shared" si="6"/>
        <v/>
      </c>
      <c r="O20" s="21" t="str">
        <f t="shared" si="3"/>
        <v/>
      </c>
      <c r="P20" s="33" t="str">
        <f t="shared" si="4"/>
        <v/>
      </c>
    </row>
    <row r="21" spans="1:16">
      <c r="A21" s="6" t="s">
        <v>364</v>
      </c>
      <c r="B21" s="8">
        <v>43862</v>
      </c>
      <c r="C21" s="4">
        <v>113</v>
      </c>
      <c r="D21" s="4">
        <v>111</v>
      </c>
      <c r="E21" s="4">
        <v>20981</v>
      </c>
      <c r="F21" s="4">
        <v>15891</v>
      </c>
      <c r="G21" s="5">
        <v>39988</v>
      </c>
      <c r="H21" s="7" t="s">
        <v>159</v>
      </c>
      <c r="I21" s="4">
        <v>782</v>
      </c>
      <c r="J21" s="6">
        <f t="shared" si="5"/>
        <v>-4308</v>
      </c>
      <c r="K21" s="6">
        <f t="shared" si="0"/>
        <v>2</v>
      </c>
      <c r="L21" s="6" t="str">
        <f t="shared" si="1"/>
        <v>ACTIVOS</v>
      </c>
      <c r="M21" s="21">
        <f t="shared" si="2"/>
        <v>2.9916666666666667</v>
      </c>
      <c r="N21" s="6" t="str">
        <f t="shared" si="6"/>
        <v/>
      </c>
      <c r="O21" s="21" t="str">
        <f t="shared" si="3"/>
        <v/>
      </c>
      <c r="P21" s="33" t="str">
        <f t="shared" si="4"/>
        <v/>
      </c>
    </row>
    <row r="22" spans="1:16">
      <c r="A22" s="6" t="s">
        <v>638</v>
      </c>
      <c r="B22" s="8">
        <v>51926</v>
      </c>
      <c r="C22" s="4">
        <v>64</v>
      </c>
      <c r="D22" s="4">
        <v>39</v>
      </c>
      <c r="E22" s="4">
        <v>8296</v>
      </c>
      <c r="F22" s="4">
        <v>3377</v>
      </c>
      <c r="G22" s="5">
        <v>39988</v>
      </c>
      <c r="H22" s="7" t="s">
        <v>159</v>
      </c>
      <c r="I22" s="4">
        <v>102</v>
      </c>
      <c r="J22" s="6">
        <f t="shared" si="5"/>
        <v>-4817</v>
      </c>
      <c r="K22" s="6">
        <f t="shared" si="0"/>
        <v>25</v>
      </c>
      <c r="L22" s="6" t="str">
        <f t="shared" si="1"/>
        <v>ACTIVOS</v>
      </c>
      <c r="M22" s="21">
        <f t="shared" si="2"/>
        <v>3.3451388888888891</v>
      </c>
      <c r="N22" s="6" t="str">
        <f t="shared" si="6"/>
        <v/>
      </c>
      <c r="O22" s="21" t="str">
        <f t="shared" si="3"/>
        <v/>
      </c>
      <c r="P22" s="33" t="str">
        <f t="shared" si="4"/>
        <v/>
      </c>
    </row>
    <row r="23" spans="1:16">
      <c r="A23" s="6" t="s">
        <v>739</v>
      </c>
      <c r="B23" s="8">
        <v>55001</v>
      </c>
      <c r="C23" s="4">
        <v>29</v>
      </c>
      <c r="D23" s="4">
        <v>29</v>
      </c>
      <c r="E23" s="4">
        <v>12577</v>
      </c>
      <c r="F23" s="4">
        <v>7679</v>
      </c>
      <c r="G23" s="5">
        <v>39881</v>
      </c>
      <c r="H23" s="7" t="s">
        <v>159</v>
      </c>
      <c r="I23" s="4">
        <v>0</v>
      </c>
      <c r="J23" s="6">
        <f t="shared" si="5"/>
        <v>-4898</v>
      </c>
      <c r="K23" s="6">
        <f t="shared" si="0"/>
        <v>0</v>
      </c>
      <c r="L23" s="6" t="str">
        <f t="shared" si="1"/>
        <v>ACTIVOS</v>
      </c>
      <c r="M23" s="21">
        <f t="shared" si="2"/>
        <v>3.401388888888889</v>
      </c>
      <c r="N23" s="6" t="str">
        <f t="shared" si="6"/>
        <v/>
      </c>
      <c r="O23" s="21" t="str">
        <f t="shared" si="3"/>
        <v/>
      </c>
      <c r="P23" s="33" t="str">
        <f t="shared" si="4"/>
        <v>analisar fact</v>
      </c>
    </row>
    <row r="24" spans="1:16">
      <c r="A24" s="6" t="s">
        <v>422</v>
      </c>
      <c r="B24" s="8">
        <v>45627</v>
      </c>
      <c r="C24" s="4">
        <v>117</v>
      </c>
      <c r="D24" s="4">
        <v>82</v>
      </c>
      <c r="E24" s="4">
        <v>8214</v>
      </c>
      <c r="F24" s="4">
        <v>3566</v>
      </c>
      <c r="G24" s="5">
        <v>38945</v>
      </c>
      <c r="H24" s="7" t="s">
        <v>159</v>
      </c>
      <c r="I24" s="4">
        <v>193</v>
      </c>
      <c r="J24" s="6">
        <f t="shared" si="5"/>
        <v>-4455</v>
      </c>
      <c r="K24" s="6">
        <f t="shared" si="0"/>
        <v>35</v>
      </c>
      <c r="L24" s="6" t="str">
        <f t="shared" si="1"/>
        <v>ACTIVOS</v>
      </c>
      <c r="M24" s="21">
        <f t="shared" si="2"/>
        <v>3.09375</v>
      </c>
      <c r="N24" s="6" t="str">
        <f t="shared" si="6"/>
        <v/>
      </c>
      <c r="O24" s="21" t="str">
        <f t="shared" si="3"/>
        <v/>
      </c>
      <c r="P24" s="33" t="str">
        <f t="shared" si="4"/>
        <v/>
      </c>
    </row>
    <row r="25" spans="1:16">
      <c r="A25" s="6" t="s">
        <v>247</v>
      </c>
      <c r="B25" s="8">
        <v>40299</v>
      </c>
      <c r="C25" s="4">
        <v>329</v>
      </c>
      <c r="D25" s="4">
        <v>320</v>
      </c>
      <c r="E25" s="4">
        <v>24626</v>
      </c>
      <c r="F25" s="4">
        <v>20081</v>
      </c>
      <c r="G25" s="5">
        <v>38716</v>
      </c>
      <c r="H25" s="7" t="s">
        <v>159</v>
      </c>
      <c r="I25" s="4">
        <v>44</v>
      </c>
      <c r="J25" s="6">
        <f t="shared" si="5"/>
        <v>-4501</v>
      </c>
      <c r="K25" s="6">
        <f t="shared" si="0"/>
        <v>9</v>
      </c>
      <c r="L25" s="6" t="str">
        <f t="shared" si="1"/>
        <v>ACTIVOS</v>
      </c>
      <c r="M25" s="21">
        <f t="shared" si="2"/>
        <v>3.1256944444444441</v>
      </c>
      <c r="N25" s="6" t="str">
        <f t="shared" si="6"/>
        <v/>
      </c>
      <c r="O25" s="21" t="str">
        <f t="shared" si="3"/>
        <v/>
      </c>
      <c r="P25" s="33" t="str">
        <f t="shared" si="4"/>
        <v/>
      </c>
    </row>
    <row r="26" spans="1:16">
      <c r="A26" s="6" t="s">
        <v>306</v>
      </c>
      <c r="B26" s="8">
        <v>42095</v>
      </c>
      <c r="C26" s="4">
        <v>214</v>
      </c>
      <c r="D26" s="4">
        <v>157</v>
      </c>
      <c r="E26" s="4">
        <v>7445</v>
      </c>
      <c r="F26" s="4">
        <v>3483</v>
      </c>
      <c r="G26" s="5">
        <v>39507</v>
      </c>
      <c r="H26" s="7" t="s">
        <v>159</v>
      </c>
      <c r="I26" s="4">
        <v>67</v>
      </c>
      <c r="J26" s="6">
        <f t="shared" si="5"/>
        <v>-3895</v>
      </c>
      <c r="K26" s="6">
        <f t="shared" si="0"/>
        <v>57</v>
      </c>
      <c r="L26" s="6" t="str">
        <f t="shared" si="1"/>
        <v>ACTIVOS</v>
      </c>
      <c r="M26" s="21">
        <f t="shared" si="2"/>
        <v>4.057291666666667</v>
      </c>
      <c r="N26" s="6" t="str">
        <f t="shared" si="6"/>
        <v/>
      </c>
      <c r="O26" s="21" t="str">
        <f t="shared" si="3"/>
        <v/>
      </c>
      <c r="P26" s="33" t="str">
        <f t="shared" si="4"/>
        <v/>
      </c>
    </row>
    <row r="27" spans="1:16">
      <c r="A27" s="6" t="s">
        <v>1748</v>
      </c>
      <c r="B27" s="8">
        <v>85712</v>
      </c>
      <c r="C27" s="4">
        <v>125</v>
      </c>
      <c r="D27" s="4">
        <v>0</v>
      </c>
      <c r="E27" s="4">
        <v>3706</v>
      </c>
      <c r="F27" s="4">
        <v>0</v>
      </c>
      <c r="G27" s="5">
        <v>38716</v>
      </c>
      <c r="H27" s="5" t="s">
        <v>169</v>
      </c>
      <c r="I27" s="4">
        <v>5444</v>
      </c>
      <c r="J27" s="6">
        <f t="shared" si="5"/>
        <v>1738</v>
      </c>
      <c r="K27" s="6">
        <f t="shared" si="0"/>
        <v>125</v>
      </c>
      <c r="L27" s="6" t="str">
        <f t="shared" si="1"/>
        <v/>
      </c>
      <c r="M27" s="21">
        <f t="shared" si="2"/>
        <v>1.8104166666666666</v>
      </c>
      <c r="N27" s="6">
        <f t="shared" si="6"/>
        <v>3706</v>
      </c>
      <c r="O27" s="21">
        <f t="shared" si="3"/>
        <v>1.8104166666666666</v>
      </c>
      <c r="P27" s="33" t="str">
        <f t="shared" si="4"/>
        <v/>
      </c>
    </row>
    <row r="28" spans="1:16">
      <c r="A28" s="6" t="s">
        <v>414</v>
      </c>
      <c r="B28" s="8">
        <v>45383</v>
      </c>
      <c r="C28" s="4">
        <v>150</v>
      </c>
      <c r="D28" s="4">
        <v>84</v>
      </c>
      <c r="E28" s="4">
        <v>7626</v>
      </c>
      <c r="F28" s="4">
        <v>3948</v>
      </c>
      <c r="G28" s="5">
        <v>39995</v>
      </c>
      <c r="H28" s="7" t="s">
        <v>159</v>
      </c>
      <c r="I28" s="4">
        <v>83</v>
      </c>
      <c r="J28" s="6">
        <f t="shared" si="5"/>
        <v>-3595</v>
      </c>
      <c r="K28" s="6">
        <f t="shared" si="0"/>
        <v>66</v>
      </c>
      <c r="L28" s="6" t="str">
        <f t="shared" si="1"/>
        <v>ACTIVOS</v>
      </c>
      <c r="M28" s="21">
        <f t="shared" si="2"/>
        <v>3.7447916666666665</v>
      </c>
      <c r="N28" s="6" t="str">
        <f t="shared" si="6"/>
        <v/>
      </c>
      <c r="O28" s="21" t="str">
        <f t="shared" si="3"/>
        <v/>
      </c>
      <c r="P28" s="33" t="str">
        <f t="shared" si="4"/>
        <v/>
      </c>
    </row>
    <row r="29" spans="1:16">
      <c r="A29" s="6" t="s">
        <v>372</v>
      </c>
      <c r="B29" s="8">
        <v>44105</v>
      </c>
      <c r="C29" s="4">
        <v>108</v>
      </c>
      <c r="D29" s="4">
        <v>107</v>
      </c>
      <c r="E29" s="4">
        <v>25672</v>
      </c>
      <c r="F29" s="4">
        <v>22259</v>
      </c>
      <c r="G29" s="5">
        <v>39126</v>
      </c>
      <c r="H29" s="7" t="s">
        <v>160</v>
      </c>
      <c r="I29" s="4">
        <v>0</v>
      </c>
      <c r="J29" s="6">
        <f t="shared" si="5"/>
        <v>-3413</v>
      </c>
      <c r="K29" s="6">
        <f t="shared" si="0"/>
        <v>1</v>
      </c>
      <c r="L29" s="6" t="str">
        <f t="shared" si="1"/>
        <v>CONTRA VENTA</v>
      </c>
      <c r="M29" s="21">
        <f t="shared" si="2"/>
        <v>2.370138888888889</v>
      </c>
      <c r="N29" s="6" t="str">
        <f t="shared" si="6"/>
        <v/>
      </c>
      <c r="O29" s="21" t="str">
        <f t="shared" si="3"/>
        <v/>
      </c>
      <c r="P29" s="33" t="str">
        <f t="shared" si="4"/>
        <v/>
      </c>
    </row>
    <row r="30" spans="1:16">
      <c r="A30" s="6" t="s">
        <v>818</v>
      </c>
      <c r="B30" s="8">
        <v>57405</v>
      </c>
      <c r="C30" s="4">
        <v>22</v>
      </c>
      <c r="D30" s="4">
        <v>22</v>
      </c>
      <c r="E30" s="4">
        <v>6522</v>
      </c>
      <c r="F30" s="4">
        <v>3225</v>
      </c>
      <c r="G30" s="5">
        <v>39140</v>
      </c>
      <c r="H30" s="7" t="s">
        <v>159</v>
      </c>
      <c r="I30" s="4">
        <v>0</v>
      </c>
      <c r="J30" s="6">
        <f t="shared" si="5"/>
        <v>-3297</v>
      </c>
      <c r="K30" s="6">
        <f t="shared" si="0"/>
        <v>0</v>
      </c>
      <c r="L30" s="6" t="str">
        <f t="shared" si="1"/>
        <v>ACTIVOS</v>
      </c>
      <c r="M30" s="21">
        <f t="shared" si="2"/>
        <v>3.4343750000000002</v>
      </c>
      <c r="N30" s="6" t="str">
        <f t="shared" si="6"/>
        <v/>
      </c>
      <c r="O30" s="21" t="str">
        <f t="shared" si="3"/>
        <v/>
      </c>
      <c r="P30" s="33" t="str">
        <f t="shared" si="4"/>
        <v>analisar fact</v>
      </c>
    </row>
    <row r="31" spans="1:16">
      <c r="A31" s="6" t="s">
        <v>526</v>
      </c>
      <c r="B31" s="8">
        <v>48519</v>
      </c>
      <c r="C31" s="4">
        <v>58</v>
      </c>
      <c r="D31" s="4">
        <v>56</v>
      </c>
      <c r="E31" s="4">
        <v>23761</v>
      </c>
      <c r="F31" s="4">
        <v>20569</v>
      </c>
      <c r="G31" s="5">
        <v>38716</v>
      </c>
      <c r="H31" s="7" t="s">
        <v>159</v>
      </c>
      <c r="I31" s="4">
        <v>686</v>
      </c>
      <c r="J31" s="6">
        <f t="shared" si="5"/>
        <v>-2506</v>
      </c>
      <c r="K31" s="6">
        <f t="shared" si="0"/>
        <v>2</v>
      </c>
      <c r="L31" s="6" t="str">
        <f t="shared" si="1"/>
        <v>ACTIVOS</v>
      </c>
      <c r="M31" s="21">
        <f t="shared" si="2"/>
        <v>1.7402777777777778</v>
      </c>
      <c r="N31" s="6" t="str">
        <f>IF(AND(K31&gt;0,I31&gt;E31-F31),E31-F31,"")</f>
        <v/>
      </c>
      <c r="O31" s="21" t="str">
        <f t="shared" si="3"/>
        <v/>
      </c>
      <c r="P31" s="33" t="str">
        <f t="shared" si="4"/>
        <v/>
      </c>
    </row>
    <row r="32" spans="1:16">
      <c r="A32" s="6" t="s">
        <v>1370</v>
      </c>
      <c r="B32" s="8">
        <v>74205</v>
      </c>
      <c r="C32" s="4">
        <v>6</v>
      </c>
      <c r="D32" s="4">
        <v>3</v>
      </c>
      <c r="E32" s="4">
        <v>6280</v>
      </c>
      <c r="F32" s="4">
        <v>3088</v>
      </c>
      <c r="G32" s="5">
        <v>38716</v>
      </c>
      <c r="H32" s="7" t="s">
        <v>159</v>
      </c>
      <c r="I32" s="4">
        <v>0</v>
      </c>
      <c r="J32" s="6">
        <f t="shared" si="5"/>
        <v>-3192</v>
      </c>
      <c r="K32" s="6">
        <f t="shared" si="0"/>
        <v>3</v>
      </c>
      <c r="L32" s="6" t="str">
        <f t="shared" si="1"/>
        <v>ACTIVOS</v>
      </c>
      <c r="M32" s="21">
        <f t="shared" si="2"/>
        <v>3.3250000000000002</v>
      </c>
      <c r="N32" s="6" t="str">
        <f t="shared" ref="N32:N71" si="7">IF(AND(K32&gt;0,I32&gt;E32-F32),E32-F32,"")</f>
        <v/>
      </c>
      <c r="O32" s="21" t="str">
        <f t="shared" si="3"/>
        <v/>
      </c>
      <c r="P32" s="33" t="str">
        <f t="shared" si="4"/>
        <v/>
      </c>
    </row>
    <row r="33" spans="1:16">
      <c r="A33" s="6" t="s">
        <v>392</v>
      </c>
      <c r="B33" s="8">
        <v>44713</v>
      </c>
      <c r="C33" s="4">
        <v>108</v>
      </c>
      <c r="D33" s="4">
        <v>97</v>
      </c>
      <c r="E33" s="4">
        <v>6629</v>
      </c>
      <c r="F33" s="4">
        <v>3486</v>
      </c>
      <c r="G33" s="5">
        <v>39822</v>
      </c>
      <c r="H33" s="7" t="s">
        <v>159</v>
      </c>
      <c r="I33" s="4">
        <v>46</v>
      </c>
      <c r="J33" s="6">
        <f t="shared" si="5"/>
        <v>-3097</v>
      </c>
      <c r="K33" s="6">
        <f t="shared" si="0"/>
        <v>11</v>
      </c>
      <c r="L33" s="6" t="str">
        <f t="shared" si="1"/>
        <v>ACTIVOS</v>
      </c>
      <c r="M33" s="21">
        <f t="shared" si="2"/>
        <v>3.2260416666666667</v>
      </c>
      <c r="N33" s="6" t="str">
        <f t="shared" si="7"/>
        <v/>
      </c>
      <c r="O33" s="21" t="str">
        <f t="shared" si="3"/>
        <v/>
      </c>
      <c r="P33" s="33" t="str">
        <f t="shared" si="4"/>
        <v/>
      </c>
    </row>
    <row r="34" spans="1:16">
      <c r="A34" s="6" t="s">
        <v>452</v>
      </c>
      <c r="B34" s="8">
        <v>46539</v>
      </c>
      <c r="C34" s="4">
        <v>73</v>
      </c>
      <c r="D34" s="4">
        <v>72</v>
      </c>
      <c r="E34" s="4">
        <v>9459</v>
      </c>
      <c r="F34" s="4">
        <v>6461</v>
      </c>
      <c r="G34" s="5">
        <v>39909</v>
      </c>
      <c r="H34" s="7" t="s">
        <v>159</v>
      </c>
      <c r="I34" s="4">
        <v>11</v>
      </c>
      <c r="J34" s="6">
        <f t="shared" si="5"/>
        <v>-2987</v>
      </c>
      <c r="K34" s="6">
        <f t="shared" si="0"/>
        <v>1</v>
      </c>
      <c r="L34" s="6" t="str">
        <f t="shared" si="1"/>
        <v>ACTIVOS</v>
      </c>
      <c r="M34" s="21">
        <f t="shared" si="2"/>
        <v>2.0743055555555556</v>
      </c>
      <c r="N34" s="6" t="str">
        <f t="shared" si="7"/>
        <v/>
      </c>
      <c r="O34" s="21" t="str">
        <f t="shared" si="3"/>
        <v/>
      </c>
      <c r="P34" s="33" t="str">
        <f t="shared" si="4"/>
        <v/>
      </c>
    </row>
    <row r="35" spans="1:16">
      <c r="A35" s="6" t="s">
        <v>331</v>
      </c>
      <c r="B35" s="8">
        <v>42856</v>
      </c>
      <c r="C35" s="4">
        <v>163</v>
      </c>
      <c r="D35" s="4">
        <v>136</v>
      </c>
      <c r="E35" s="4">
        <v>5531</v>
      </c>
      <c r="F35" s="4">
        <v>2558</v>
      </c>
      <c r="G35" s="5">
        <v>38716</v>
      </c>
      <c r="H35" s="7" t="s">
        <v>159</v>
      </c>
      <c r="I35" s="4">
        <v>52</v>
      </c>
      <c r="J35" s="6">
        <f t="shared" si="5"/>
        <v>-2921</v>
      </c>
      <c r="K35" s="6">
        <f t="shared" si="0"/>
        <v>27</v>
      </c>
      <c r="L35" s="6" t="str">
        <f t="shared" si="1"/>
        <v>ACTIVOS</v>
      </c>
      <c r="M35" s="21">
        <f t="shared" si="2"/>
        <v>3.0427083333333331</v>
      </c>
      <c r="N35" s="6" t="str">
        <f t="shared" si="7"/>
        <v/>
      </c>
      <c r="O35" s="21" t="str">
        <f t="shared" si="3"/>
        <v/>
      </c>
      <c r="P35" s="33" t="str">
        <f t="shared" si="4"/>
        <v/>
      </c>
    </row>
    <row r="36" spans="1:16">
      <c r="A36" s="6" t="s">
        <v>281</v>
      </c>
      <c r="B36" s="8">
        <v>41334</v>
      </c>
      <c r="C36" s="4">
        <v>210</v>
      </c>
      <c r="D36" s="4">
        <v>202</v>
      </c>
      <c r="E36" s="4">
        <v>14670</v>
      </c>
      <c r="F36" s="4">
        <v>11813</v>
      </c>
      <c r="G36" s="5">
        <v>38716</v>
      </c>
      <c r="H36" s="7" t="s">
        <v>159</v>
      </c>
      <c r="I36" s="4">
        <v>44</v>
      </c>
      <c r="J36" s="6">
        <f t="shared" si="5"/>
        <v>-2813</v>
      </c>
      <c r="K36" s="6">
        <f t="shared" si="0"/>
        <v>8</v>
      </c>
      <c r="L36" s="6" t="str">
        <f t="shared" si="1"/>
        <v>ACTIVOS</v>
      </c>
      <c r="M36" s="21">
        <f t="shared" si="2"/>
        <v>1.9534722222222221</v>
      </c>
      <c r="N36" s="6" t="str">
        <f t="shared" si="7"/>
        <v/>
      </c>
      <c r="O36" s="21" t="str">
        <f t="shared" si="3"/>
        <v/>
      </c>
      <c r="P36" s="33" t="str">
        <f t="shared" si="4"/>
        <v/>
      </c>
    </row>
    <row r="37" spans="1:16">
      <c r="A37" s="6" t="s">
        <v>798</v>
      </c>
      <c r="B37" s="8">
        <v>56796</v>
      </c>
      <c r="C37" s="4">
        <v>26</v>
      </c>
      <c r="D37" s="4">
        <v>23</v>
      </c>
      <c r="E37" s="4">
        <v>7363</v>
      </c>
      <c r="F37" s="4">
        <v>4508</v>
      </c>
      <c r="G37" s="5">
        <v>39716</v>
      </c>
      <c r="H37" s="7" t="s">
        <v>162</v>
      </c>
      <c r="I37" s="4">
        <v>14</v>
      </c>
      <c r="J37" s="6">
        <f t="shared" si="5"/>
        <v>-2841</v>
      </c>
      <c r="K37" s="6">
        <f t="shared" si="0"/>
        <v>3</v>
      </c>
      <c r="L37" s="6" t="str">
        <f t="shared" si="1"/>
        <v>OBSOLETOS</v>
      </c>
      <c r="M37" s="21">
        <f t="shared" si="2"/>
        <v>9.8645833333333339</v>
      </c>
      <c r="N37" s="6" t="str">
        <f t="shared" si="7"/>
        <v/>
      </c>
      <c r="O37" s="21" t="str">
        <f t="shared" si="3"/>
        <v/>
      </c>
      <c r="P37" s="33" t="str">
        <f t="shared" si="4"/>
        <v/>
      </c>
    </row>
    <row r="38" spans="1:16">
      <c r="A38" s="6" t="s">
        <v>1190</v>
      </c>
      <c r="B38" s="8">
        <v>68728</v>
      </c>
      <c r="C38" s="4">
        <v>8</v>
      </c>
      <c r="D38" s="4">
        <v>7</v>
      </c>
      <c r="E38" s="4">
        <v>7901</v>
      </c>
      <c r="F38" s="4">
        <v>5079</v>
      </c>
      <c r="G38" s="5">
        <v>40214</v>
      </c>
      <c r="H38" s="7" t="s">
        <v>160</v>
      </c>
      <c r="I38" s="4">
        <v>0</v>
      </c>
      <c r="J38" s="6">
        <f t="shared" si="5"/>
        <v>-2822</v>
      </c>
      <c r="K38" s="6">
        <f t="shared" si="0"/>
        <v>1</v>
      </c>
      <c r="L38" s="6" t="str">
        <f t="shared" si="1"/>
        <v>CONTRA VENTA</v>
      </c>
      <c r="M38" s="21">
        <f t="shared" si="2"/>
        <v>2.9395833333333332</v>
      </c>
      <c r="N38" s="6" t="str">
        <f t="shared" si="7"/>
        <v/>
      </c>
      <c r="O38" s="21" t="str">
        <f t="shared" si="3"/>
        <v/>
      </c>
      <c r="P38" s="33" t="str">
        <f t="shared" si="4"/>
        <v/>
      </c>
    </row>
    <row r="39" spans="1:16">
      <c r="A39" s="6" t="s">
        <v>451</v>
      </c>
      <c r="B39" s="8">
        <v>46508</v>
      </c>
      <c r="C39" s="4">
        <v>126</v>
      </c>
      <c r="D39" s="4">
        <v>72</v>
      </c>
      <c r="E39" s="4">
        <v>5783</v>
      </c>
      <c r="F39" s="4">
        <v>2966</v>
      </c>
      <c r="G39" s="5">
        <v>39372</v>
      </c>
      <c r="H39" s="7" t="s">
        <v>159</v>
      </c>
      <c r="I39" s="4">
        <v>63</v>
      </c>
      <c r="J39" s="6">
        <f t="shared" si="5"/>
        <v>-2754</v>
      </c>
      <c r="K39" s="6">
        <f t="shared" si="0"/>
        <v>54</v>
      </c>
      <c r="L39" s="6" t="str">
        <f t="shared" si="1"/>
        <v>ACTIVOS</v>
      </c>
      <c r="M39" s="21">
        <f t="shared" si="2"/>
        <v>2.8687499999999999</v>
      </c>
      <c r="N39" s="6" t="str">
        <f t="shared" si="7"/>
        <v/>
      </c>
      <c r="O39" s="21" t="str">
        <f t="shared" si="3"/>
        <v/>
      </c>
      <c r="P39" s="33" t="str">
        <f t="shared" si="4"/>
        <v/>
      </c>
    </row>
    <row r="40" spans="1:16">
      <c r="A40" s="6" t="s">
        <v>417</v>
      </c>
      <c r="B40" s="8">
        <v>45474</v>
      </c>
      <c r="C40" s="4">
        <v>137</v>
      </c>
      <c r="D40" s="4">
        <v>84</v>
      </c>
      <c r="E40" s="4">
        <v>5628</v>
      </c>
      <c r="F40" s="4">
        <v>2934</v>
      </c>
      <c r="G40" s="5">
        <v>38975</v>
      </c>
      <c r="H40" s="7" t="s">
        <v>159</v>
      </c>
      <c r="I40" s="4">
        <v>50</v>
      </c>
      <c r="J40" s="6">
        <f t="shared" si="5"/>
        <v>-2644</v>
      </c>
      <c r="K40" s="6">
        <f t="shared" si="0"/>
        <v>53</v>
      </c>
      <c r="L40" s="6" t="str">
        <f t="shared" si="1"/>
        <v>ACTIVOS</v>
      </c>
      <c r="M40" s="21">
        <f t="shared" si="2"/>
        <v>2.7541666666666669</v>
      </c>
      <c r="N40" s="6" t="str">
        <f t="shared" si="7"/>
        <v/>
      </c>
      <c r="O40" s="21" t="str">
        <f t="shared" si="3"/>
        <v/>
      </c>
      <c r="P40" s="33" t="str">
        <f t="shared" si="4"/>
        <v/>
      </c>
    </row>
    <row r="41" spans="1:16">
      <c r="A41" s="6" t="s">
        <v>358</v>
      </c>
      <c r="B41" s="8">
        <v>43678</v>
      </c>
      <c r="C41" s="4">
        <v>122</v>
      </c>
      <c r="D41" s="4">
        <v>116</v>
      </c>
      <c r="E41" s="4">
        <v>6234</v>
      </c>
      <c r="F41" s="4">
        <v>3732</v>
      </c>
      <c r="G41" s="5">
        <v>39941</v>
      </c>
      <c r="H41" s="7" t="s">
        <v>159</v>
      </c>
      <c r="I41" s="4">
        <v>514</v>
      </c>
      <c r="J41" s="6">
        <f t="shared" si="5"/>
        <v>-1988</v>
      </c>
      <c r="K41" s="6">
        <f t="shared" si="0"/>
        <v>6</v>
      </c>
      <c r="L41" s="6" t="str">
        <f t="shared" si="1"/>
        <v>ACTIVOS</v>
      </c>
      <c r="M41" s="21">
        <f t="shared" si="2"/>
        <v>2.0708333333333333</v>
      </c>
      <c r="N41" s="6" t="str">
        <f t="shared" si="7"/>
        <v/>
      </c>
      <c r="O41" s="21" t="str">
        <f t="shared" si="3"/>
        <v/>
      </c>
      <c r="P41" s="33" t="str">
        <f t="shared" si="4"/>
        <v/>
      </c>
    </row>
    <row r="42" spans="1:16">
      <c r="A42" s="6" t="s">
        <v>579</v>
      </c>
      <c r="B42" s="8">
        <v>50131</v>
      </c>
      <c r="C42" s="4">
        <v>49</v>
      </c>
      <c r="D42" s="4">
        <v>48</v>
      </c>
      <c r="E42" s="4">
        <v>11861</v>
      </c>
      <c r="F42" s="4">
        <v>9415</v>
      </c>
      <c r="G42" s="5">
        <v>39136</v>
      </c>
      <c r="H42" s="7" t="s">
        <v>159</v>
      </c>
      <c r="I42" s="4">
        <v>533</v>
      </c>
      <c r="J42" s="6">
        <f t="shared" si="5"/>
        <v>-1913</v>
      </c>
      <c r="K42" s="6">
        <f t="shared" si="0"/>
        <v>1</v>
      </c>
      <c r="L42" s="6" t="str">
        <f t="shared" si="1"/>
        <v>ACTIVOS</v>
      </c>
      <c r="M42" s="21">
        <f t="shared" si="2"/>
        <v>1.3284722222222221</v>
      </c>
      <c r="N42" s="6" t="str">
        <f t="shared" si="7"/>
        <v/>
      </c>
      <c r="O42" s="21" t="str">
        <f t="shared" si="3"/>
        <v/>
      </c>
      <c r="P42" s="33" t="str">
        <f t="shared" si="4"/>
        <v/>
      </c>
    </row>
    <row r="43" spans="1:16">
      <c r="A43" s="6" t="s">
        <v>265</v>
      </c>
      <c r="B43" s="8">
        <v>40848</v>
      </c>
      <c r="C43" s="4">
        <v>254</v>
      </c>
      <c r="D43" s="4">
        <v>246</v>
      </c>
      <c r="E43" s="4">
        <v>6875</v>
      </c>
      <c r="F43" s="4">
        <v>4485</v>
      </c>
      <c r="G43" s="5">
        <v>38716</v>
      </c>
      <c r="H43" s="7" t="s">
        <v>159</v>
      </c>
      <c r="I43" s="4">
        <v>44</v>
      </c>
      <c r="J43" s="6">
        <f t="shared" si="5"/>
        <v>-2346</v>
      </c>
      <c r="K43" s="6">
        <f t="shared" si="0"/>
        <v>8</v>
      </c>
      <c r="L43" s="6" t="str">
        <f t="shared" si="1"/>
        <v>ACTIVOS</v>
      </c>
      <c r="M43" s="21">
        <f t="shared" si="2"/>
        <v>2.4437500000000001</v>
      </c>
      <c r="N43" s="6" t="str">
        <f t="shared" si="7"/>
        <v/>
      </c>
      <c r="O43" s="21" t="str">
        <f t="shared" si="3"/>
        <v/>
      </c>
      <c r="P43" s="33" t="str">
        <f t="shared" si="4"/>
        <v/>
      </c>
    </row>
    <row r="44" spans="1:16">
      <c r="A44" s="6" t="s">
        <v>379</v>
      </c>
      <c r="B44" s="8">
        <v>44317</v>
      </c>
      <c r="C44" s="4">
        <v>162</v>
      </c>
      <c r="D44" s="4">
        <v>103</v>
      </c>
      <c r="E44" s="4">
        <v>5065</v>
      </c>
      <c r="F44" s="4">
        <v>2682</v>
      </c>
      <c r="G44" s="5">
        <v>38882</v>
      </c>
      <c r="H44" s="7" t="s">
        <v>159</v>
      </c>
      <c r="I44" s="4">
        <v>79</v>
      </c>
      <c r="J44" s="6">
        <f t="shared" si="5"/>
        <v>-2304</v>
      </c>
      <c r="K44" s="6">
        <f t="shared" si="0"/>
        <v>59</v>
      </c>
      <c r="L44" s="6" t="str">
        <f t="shared" si="1"/>
        <v>ACTIVOS</v>
      </c>
      <c r="M44" s="21">
        <f t="shared" si="2"/>
        <v>2.4</v>
      </c>
      <c r="N44" s="6" t="str">
        <f t="shared" si="7"/>
        <v/>
      </c>
      <c r="O44" s="21" t="str">
        <f t="shared" si="3"/>
        <v/>
      </c>
      <c r="P44" s="33" t="str">
        <f t="shared" si="4"/>
        <v/>
      </c>
    </row>
    <row r="45" spans="1:16">
      <c r="A45" s="6" t="s">
        <v>777</v>
      </c>
      <c r="B45" s="8">
        <v>56158</v>
      </c>
      <c r="C45" s="4">
        <v>48</v>
      </c>
      <c r="D45" s="4">
        <v>25</v>
      </c>
      <c r="E45" s="4">
        <v>4555</v>
      </c>
      <c r="F45" s="4">
        <v>2204</v>
      </c>
      <c r="G45" s="5">
        <v>39265</v>
      </c>
      <c r="H45" s="7" t="s">
        <v>159</v>
      </c>
      <c r="I45" s="4">
        <v>152</v>
      </c>
      <c r="J45" s="6">
        <f t="shared" si="5"/>
        <v>-2199</v>
      </c>
      <c r="K45" s="6">
        <f t="shared" si="0"/>
        <v>23</v>
      </c>
      <c r="L45" s="6" t="str">
        <f t="shared" si="1"/>
        <v>ACTIVOS</v>
      </c>
      <c r="M45" s="21">
        <f t="shared" si="2"/>
        <v>2.2906249999999999</v>
      </c>
      <c r="N45" s="6" t="str">
        <f t="shared" si="7"/>
        <v/>
      </c>
      <c r="O45" s="21" t="str">
        <f t="shared" si="3"/>
        <v/>
      </c>
      <c r="P45" s="33" t="str">
        <f t="shared" si="4"/>
        <v/>
      </c>
    </row>
    <row r="46" spans="1:16">
      <c r="A46" s="6" t="s">
        <v>548</v>
      </c>
      <c r="B46" s="8">
        <v>49188</v>
      </c>
      <c r="C46" s="4">
        <v>53</v>
      </c>
      <c r="D46" s="4">
        <v>51</v>
      </c>
      <c r="E46" s="4">
        <v>6481</v>
      </c>
      <c r="F46" s="4">
        <v>4133</v>
      </c>
      <c r="G46" s="5">
        <v>38716</v>
      </c>
      <c r="H46" s="7" t="s">
        <v>159</v>
      </c>
      <c r="I46" s="4">
        <v>166</v>
      </c>
      <c r="J46" s="6">
        <f t="shared" si="5"/>
        <v>-2182</v>
      </c>
      <c r="K46" s="6">
        <f t="shared" si="0"/>
        <v>2</v>
      </c>
      <c r="L46" s="6" t="str">
        <f t="shared" si="1"/>
        <v>ACTIVOS</v>
      </c>
      <c r="M46" s="21">
        <f t="shared" si="2"/>
        <v>2.2729166666666667</v>
      </c>
      <c r="N46" s="6" t="str">
        <f t="shared" si="7"/>
        <v/>
      </c>
      <c r="O46" s="21" t="str">
        <f t="shared" si="3"/>
        <v/>
      </c>
      <c r="P46" s="33" t="str">
        <f t="shared" si="4"/>
        <v/>
      </c>
    </row>
    <row r="47" spans="1:16">
      <c r="A47" s="6" t="s">
        <v>549</v>
      </c>
      <c r="B47" s="8">
        <v>49218</v>
      </c>
      <c r="C47" s="4">
        <v>55</v>
      </c>
      <c r="D47" s="4">
        <v>51</v>
      </c>
      <c r="E47" s="4">
        <v>11532</v>
      </c>
      <c r="F47" s="4">
        <v>9272</v>
      </c>
      <c r="G47" s="5">
        <v>39862</v>
      </c>
      <c r="H47" s="7" t="s">
        <v>159</v>
      </c>
      <c r="I47" s="4">
        <v>32</v>
      </c>
      <c r="J47" s="6">
        <f t="shared" si="5"/>
        <v>-2228</v>
      </c>
      <c r="K47" s="6">
        <f t="shared" si="0"/>
        <v>4</v>
      </c>
      <c r="L47" s="6" t="str">
        <f t="shared" si="1"/>
        <v>ACTIVOS</v>
      </c>
      <c r="M47" s="21">
        <f t="shared" si="2"/>
        <v>1.5472222222222221</v>
      </c>
      <c r="N47" s="6" t="str">
        <f t="shared" si="7"/>
        <v/>
      </c>
      <c r="O47" s="21" t="str">
        <f t="shared" si="3"/>
        <v/>
      </c>
      <c r="P47" s="33" t="str">
        <f t="shared" si="4"/>
        <v/>
      </c>
    </row>
    <row r="48" spans="1:16">
      <c r="A48" s="6" t="s">
        <v>226</v>
      </c>
      <c r="B48" s="8">
        <v>39661</v>
      </c>
      <c r="C48" s="4">
        <v>483</v>
      </c>
      <c r="D48" s="4">
        <v>476</v>
      </c>
      <c r="E48" s="4">
        <v>8628</v>
      </c>
      <c r="F48" s="4">
        <v>6405</v>
      </c>
      <c r="G48" s="5">
        <v>38716</v>
      </c>
      <c r="H48" s="7" t="s">
        <v>159</v>
      </c>
      <c r="I48" s="4">
        <v>115</v>
      </c>
      <c r="J48" s="6">
        <f t="shared" si="5"/>
        <v>-2108</v>
      </c>
      <c r="K48" s="6">
        <f t="shared" si="0"/>
        <v>7</v>
      </c>
      <c r="L48" s="6" t="str">
        <f t="shared" si="1"/>
        <v>ACTIVOS</v>
      </c>
      <c r="M48" s="21">
        <f t="shared" si="2"/>
        <v>1.4638888888888888</v>
      </c>
      <c r="N48" s="6" t="str">
        <f t="shared" si="7"/>
        <v/>
      </c>
      <c r="O48" s="21" t="str">
        <f t="shared" si="3"/>
        <v/>
      </c>
      <c r="P48" s="33" t="str">
        <f t="shared" si="4"/>
        <v/>
      </c>
    </row>
    <row r="49" spans="1:16">
      <c r="A49" s="6" t="s">
        <v>443</v>
      </c>
      <c r="B49" s="8">
        <v>46266</v>
      </c>
      <c r="C49" s="4">
        <v>135</v>
      </c>
      <c r="D49" s="4">
        <v>74</v>
      </c>
      <c r="E49" s="4">
        <v>4505</v>
      </c>
      <c r="F49" s="4">
        <v>2378</v>
      </c>
      <c r="G49" s="5">
        <v>39598</v>
      </c>
      <c r="H49" s="7" t="s">
        <v>159</v>
      </c>
      <c r="I49" s="4">
        <v>73</v>
      </c>
      <c r="J49" s="6">
        <f t="shared" si="5"/>
        <v>-2054</v>
      </c>
      <c r="K49" s="6">
        <f t="shared" si="0"/>
        <v>61</v>
      </c>
      <c r="L49" s="6" t="str">
        <f t="shared" si="1"/>
        <v>ACTIVOS</v>
      </c>
      <c r="M49" s="21">
        <f t="shared" si="2"/>
        <v>2.1395833333333334</v>
      </c>
      <c r="N49" s="6" t="str">
        <f t="shared" si="7"/>
        <v/>
      </c>
      <c r="O49" s="21" t="str">
        <f t="shared" si="3"/>
        <v/>
      </c>
      <c r="P49" s="33" t="str">
        <f t="shared" si="4"/>
        <v/>
      </c>
    </row>
    <row r="50" spans="1:16">
      <c r="A50" s="6" t="s">
        <v>351</v>
      </c>
      <c r="B50" s="8">
        <v>43466</v>
      </c>
      <c r="C50" s="4">
        <v>196</v>
      </c>
      <c r="D50" s="4">
        <v>121</v>
      </c>
      <c r="E50" s="4">
        <v>4585</v>
      </c>
      <c r="F50" s="4">
        <v>2466</v>
      </c>
      <c r="G50" s="5">
        <v>38974</v>
      </c>
      <c r="H50" s="7" t="s">
        <v>159</v>
      </c>
      <c r="I50" s="4">
        <v>11</v>
      </c>
      <c r="J50" s="6">
        <f t="shared" si="5"/>
        <v>-2108</v>
      </c>
      <c r="K50" s="6">
        <f t="shared" si="0"/>
        <v>75</v>
      </c>
      <c r="L50" s="6" t="str">
        <f t="shared" si="1"/>
        <v>ACTIVOS</v>
      </c>
      <c r="M50" s="21">
        <f t="shared" si="2"/>
        <v>2.1958333333333333</v>
      </c>
      <c r="N50" s="6" t="str">
        <f t="shared" si="7"/>
        <v/>
      </c>
      <c r="O50" s="21" t="str">
        <f t="shared" si="3"/>
        <v/>
      </c>
      <c r="P50" s="33" t="str">
        <f t="shared" si="4"/>
        <v/>
      </c>
    </row>
    <row r="51" spans="1:16">
      <c r="A51" s="6" t="s">
        <v>366</v>
      </c>
      <c r="B51" s="8">
        <v>43922</v>
      </c>
      <c r="C51" s="4">
        <v>111</v>
      </c>
      <c r="D51" s="4">
        <v>110</v>
      </c>
      <c r="E51" s="4">
        <v>12613</v>
      </c>
      <c r="F51" s="4">
        <v>10600</v>
      </c>
      <c r="G51" s="5">
        <v>39871</v>
      </c>
      <c r="H51" s="7" t="s">
        <v>159</v>
      </c>
      <c r="I51" s="4">
        <v>334</v>
      </c>
      <c r="J51" s="6">
        <f t="shared" si="5"/>
        <v>-1679</v>
      </c>
      <c r="K51" s="6">
        <f t="shared" si="0"/>
        <v>1</v>
      </c>
      <c r="L51" s="6" t="str">
        <f t="shared" si="1"/>
        <v>ACTIVOS</v>
      </c>
      <c r="M51" s="21">
        <f t="shared" si="2"/>
        <v>1.1659722222222222</v>
      </c>
      <c r="N51" s="6" t="str">
        <f t="shared" si="7"/>
        <v/>
      </c>
      <c r="O51" s="21" t="str">
        <f t="shared" si="3"/>
        <v/>
      </c>
      <c r="P51" s="33" t="str">
        <f t="shared" si="4"/>
        <v/>
      </c>
    </row>
    <row r="52" spans="1:16">
      <c r="A52" s="6" t="s">
        <v>925</v>
      </c>
      <c r="B52" s="8">
        <v>60664</v>
      </c>
      <c r="C52" s="4">
        <v>17</v>
      </c>
      <c r="D52" s="4">
        <v>16</v>
      </c>
      <c r="E52" s="4">
        <v>7727</v>
      </c>
      <c r="F52" s="4">
        <v>5759</v>
      </c>
      <c r="G52" s="5">
        <v>40065</v>
      </c>
      <c r="H52" s="7" t="s">
        <v>159</v>
      </c>
      <c r="I52" s="4">
        <v>0</v>
      </c>
      <c r="J52" s="6">
        <f t="shared" si="5"/>
        <v>-1968</v>
      </c>
      <c r="K52" s="6">
        <f t="shared" si="0"/>
        <v>1</v>
      </c>
      <c r="L52" s="6" t="str">
        <f t="shared" si="1"/>
        <v>ACTIVOS</v>
      </c>
      <c r="M52" s="21">
        <f t="shared" si="2"/>
        <v>2.0499999999999998</v>
      </c>
      <c r="N52" s="6" t="str">
        <f t="shared" si="7"/>
        <v/>
      </c>
      <c r="O52" s="21" t="str">
        <f t="shared" si="3"/>
        <v/>
      </c>
      <c r="P52" s="33" t="str">
        <f t="shared" si="4"/>
        <v/>
      </c>
    </row>
    <row r="53" spans="1:16">
      <c r="A53" s="6" t="s">
        <v>345</v>
      </c>
      <c r="B53" s="8">
        <v>43282</v>
      </c>
      <c r="C53" s="4">
        <v>162</v>
      </c>
      <c r="D53" s="4">
        <v>125</v>
      </c>
      <c r="E53" s="4">
        <v>3745</v>
      </c>
      <c r="F53" s="4">
        <v>1801</v>
      </c>
      <c r="G53" s="5">
        <v>38716</v>
      </c>
      <c r="H53" s="7" t="s">
        <v>159</v>
      </c>
      <c r="I53" s="4">
        <v>80</v>
      </c>
      <c r="J53" s="6">
        <f t="shared" si="5"/>
        <v>-1864</v>
      </c>
      <c r="K53" s="6">
        <f t="shared" si="0"/>
        <v>37</v>
      </c>
      <c r="L53" s="6" t="str">
        <f t="shared" si="1"/>
        <v>ACTIVOS</v>
      </c>
      <c r="M53" s="21">
        <f t="shared" si="2"/>
        <v>1.9416666666666667</v>
      </c>
      <c r="N53" s="6" t="str">
        <f t="shared" si="7"/>
        <v/>
      </c>
      <c r="O53" s="21" t="str">
        <f t="shared" si="3"/>
        <v/>
      </c>
      <c r="P53" s="33" t="str">
        <f t="shared" si="4"/>
        <v/>
      </c>
    </row>
    <row r="54" spans="1:16">
      <c r="A54" s="6" t="s">
        <v>778</v>
      </c>
      <c r="B54" s="8">
        <v>56189</v>
      </c>
      <c r="C54" s="4">
        <v>25</v>
      </c>
      <c r="D54" s="4">
        <v>25</v>
      </c>
      <c r="E54" s="4">
        <v>6214</v>
      </c>
      <c r="F54" s="4">
        <v>4277</v>
      </c>
      <c r="G54" s="5">
        <v>39818</v>
      </c>
      <c r="H54" s="7" t="s">
        <v>159</v>
      </c>
      <c r="I54" s="4">
        <v>0</v>
      </c>
      <c r="J54" s="6">
        <f t="shared" si="5"/>
        <v>-1937</v>
      </c>
      <c r="K54" s="6">
        <f t="shared" si="0"/>
        <v>0</v>
      </c>
      <c r="L54" s="6" t="str">
        <f t="shared" si="1"/>
        <v>ACTIVOS</v>
      </c>
      <c r="M54" s="21">
        <f t="shared" si="2"/>
        <v>2.0177083333333332</v>
      </c>
      <c r="N54" s="6" t="str">
        <f t="shared" si="7"/>
        <v/>
      </c>
      <c r="O54" s="21" t="str">
        <f t="shared" si="3"/>
        <v/>
      </c>
      <c r="P54" s="33" t="str">
        <f t="shared" si="4"/>
        <v>analisar fact</v>
      </c>
    </row>
    <row r="55" spans="1:16">
      <c r="A55" s="6" t="s">
        <v>474</v>
      </c>
      <c r="B55" s="8">
        <v>47209</v>
      </c>
      <c r="C55" s="4">
        <v>115</v>
      </c>
      <c r="D55" s="4">
        <v>67</v>
      </c>
      <c r="E55" s="4">
        <v>3942</v>
      </c>
      <c r="F55" s="4">
        <v>2084</v>
      </c>
      <c r="G55" s="5">
        <v>39659</v>
      </c>
      <c r="H55" s="7" t="s">
        <v>159</v>
      </c>
      <c r="I55" s="4">
        <v>49</v>
      </c>
      <c r="J55" s="6">
        <f t="shared" si="5"/>
        <v>-1809</v>
      </c>
      <c r="K55" s="6">
        <f t="shared" si="0"/>
        <v>48</v>
      </c>
      <c r="L55" s="6" t="str">
        <f t="shared" si="1"/>
        <v>ACTIVOS</v>
      </c>
      <c r="M55" s="21">
        <f t="shared" si="2"/>
        <v>1.8843749999999999</v>
      </c>
      <c r="N55" s="6" t="str">
        <f t="shared" si="7"/>
        <v/>
      </c>
      <c r="O55" s="21" t="str">
        <f t="shared" si="3"/>
        <v/>
      </c>
      <c r="P55" s="33" t="str">
        <f t="shared" si="4"/>
        <v/>
      </c>
    </row>
    <row r="56" spans="1:16">
      <c r="A56" s="6" t="s">
        <v>272</v>
      </c>
      <c r="B56" s="8">
        <v>41061</v>
      </c>
      <c r="C56" s="4">
        <v>240</v>
      </c>
      <c r="D56" s="4">
        <v>229</v>
      </c>
      <c r="E56" s="4">
        <v>7987</v>
      </c>
      <c r="F56" s="4">
        <v>6136</v>
      </c>
      <c r="G56" s="5">
        <v>38716</v>
      </c>
      <c r="H56" s="7" t="s">
        <v>159</v>
      </c>
      <c r="I56" s="4">
        <v>12</v>
      </c>
      <c r="J56" s="6">
        <f t="shared" si="5"/>
        <v>-1839</v>
      </c>
      <c r="K56" s="6">
        <f t="shared" si="0"/>
        <v>11</v>
      </c>
      <c r="L56" s="6" t="str">
        <f t="shared" si="1"/>
        <v>ACTIVOS</v>
      </c>
      <c r="M56" s="21">
        <f t="shared" si="2"/>
        <v>1.9156249999999999</v>
      </c>
      <c r="N56" s="6" t="str">
        <f t="shared" si="7"/>
        <v/>
      </c>
      <c r="O56" s="21" t="str">
        <f t="shared" si="3"/>
        <v/>
      </c>
      <c r="P56" s="33" t="str">
        <f t="shared" si="4"/>
        <v/>
      </c>
    </row>
    <row r="57" spans="1:16">
      <c r="A57" s="6" t="s">
        <v>917</v>
      </c>
      <c r="B57" s="8">
        <v>60419</v>
      </c>
      <c r="C57" s="4">
        <v>32</v>
      </c>
      <c r="D57" s="4">
        <v>16</v>
      </c>
      <c r="E57" s="4">
        <v>3478</v>
      </c>
      <c r="F57" s="4">
        <v>1657</v>
      </c>
      <c r="G57" s="5">
        <v>39020</v>
      </c>
      <c r="H57" s="7" t="s">
        <v>159</v>
      </c>
      <c r="I57" s="4">
        <v>42</v>
      </c>
      <c r="J57" s="6">
        <f t="shared" si="5"/>
        <v>-1779</v>
      </c>
      <c r="K57" s="6">
        <f t="shared" si="0"/>
        <v>16</v>
      </c>
      <c r="L57" s="6" t="str">
        <f t="shared" si="1"/>
        <v>ACTIVOS</v>
      </c>
      <c r="M57" s="21">
        <f t="shared" si="2"/>
        <v>1.8531249999999999</v>
      </c>
      <c r="N57" s="6" t="str">
        <f t="shared" si="7"/>
        <v/>
      </c>
      <c r="O57" s="21" t="str">
        <f t="shared" si="3"/>
        <v/>
      </c>
      <c r="P57" s="33" t="str">
        <f t="shared" si="4"/>
        <v/>
      </c>
    </row>
    <row r="58" spans="1:16">
      <c r="A58" s="6" t="s">
        <v>772</v>
      </c>
      <c r="B58" s="8">
        <v>56005</v>
      </c>
      <c r="C58" s="4">
        <v>27</v>
      </c>
      <c r="D58" s="4">
        <v>26</v>
      </c>
      <c r="E58" s="4">
        <v>8442</v>
      </c>
      <c r="F58" s="4">
        <v>6660</v>
      </c>
      <c r="G58" s="5">
        <v>39891</v>
      </c>
      <c r="H58" s="7" t="s">
        <v>160</v>
      </c>
      <c r="I58" s="4">
        <v>0</v>
      </c>
      <c r="J58" s="6">
        <f t="shared" si="5"/>
        <v>-1782</v>
      </c>
      <c r="K58" s="6">
        <f t="shared" si="0"/>
        <v>1</v>
      </c>
      <c r="L58" s="6" t="str">
        <f t="shared" si="1"/>
        <v>CONTRA VENTA</v>
      </c>
      <c r="M58" s="21">
        <f t="shared" si="2"/>
        <v>1.2375</v>
      </c>
      <c r="N58" s="6" t="str">
        <f t="shared" si="7"/>
        <v/>
      </c>
      <c r="O58" s="21" t="str">
        <f t="shared" si="3"/>
        <v/>
      </c>
      <c r="P58" s="33" t="str">
        <f t="shared" si="4"/>
        <v/>
      </c>
    </row>
    <row r="59" spans="1:16">
      <c r="A59" s="6" t="s">
        <v>469</v>
      </c>
      <c r="B59" s="8">
        <v>47058</v>
      </c>
      <c r="C59" s="4">
        <v>123</v>
      </c>
      <c r="D59" s="4">
        <v>69</v>
      </c>
      <c r="E59" s="4">
        <v>3612</v>
      </c>
      <c r="F59" s="4">
        <v>1840</v>
      </c>
      <c r="G59" s="5">
        <v>38974</v>
      </c>
      <c r="H59" s="7" t="s">
        <v>159</v>
      </c>
      <c r="I59" s="4">
        <v>25</v>
      </c>
      <c r="J59" s="6">
        <f t="shared" si="5"/>
        <v>-1747</v>
      </c>
      <c r="K59" s="6">
        <f t="shared" si="0"/>
        <v>54</v>
      </c>
      <c r="L59" s="6" t="str">
        <f t="shared" si="1"/>
        <v>ACTIVOS</v>
      </c>
      <c r="M59" s="21">
        <f t="shared" si="2"/>
        <v>1.8197916666666667</v>
      </c>
      <c r="N59" s="6" t="str">
        <f t="shared" si="7"/>
        <v/>
      </c>
      <c r="O59" s="21" t="str">
        <f t="shared" si="3"/>
        <v/>
      </c>
      <c r="P59" s="33" t="str">
        <f t="shared" si="4"/>
        <v/>
      </c>
    </row>
    <row r="60" spans="1:16">
      <c r="A60" s="6" t="s">
        <v>762</v>
      </c>
      <c r="B60" s="8">
        <v>55701</v>
      </c>
      <c r="C60" s="4">
        <v>28</v>
      </c>
      <c r="D60" s="4">
        <v>27</v>
      </c>
      <c r="E60" s="4">
        <v>7078</v>
      </c>
      <c r="F60" s="4">
        <v>5328</v>
      </c>
      <c r="G60" s="5">
        <v>40144</v>
      </c>
      <c r="H60" s="7" t="s">
        <v>160</v>
      </c>
      <c r="I60" s="4">
        <v>0</v>
      </c>
      <c r="J60" s="6">
        <f t="shared" si="5"/>
        <v>-1750</v>
      </c>
      <c r="K60" s="6">
        <f t="shared" si="0"/>
        <v>1</v>
      </c>
      <c r="L60" s="6" t="str">
        <f t="shared" si="1"/>
        <v>CONTRA VENTA</v>
      </c>
      <c r="M60" s="21">
        <f t="shared" si="2"/>
        <v>1.8229166666666667</v>
      </c>
      <c r="N60" s="6" t="str">
        <f t="shared" si="7"/>
        <v/>
      </c>
      <c r="O60" s="21" t="str">
        <f t="shared" si="3"/>
        <v/>
      </c>
      <c r="P60" s="33" t="str">
        <f t="shared" si="4"/>
        <v/>
      </c>
    </row>
    <row r="61" spans="1:16">
      <c r="A61" s="6" t="s">
        <v>329</v>
      </c>
      <c r="B61" s="8">
        <v>42795</v>
      </c>
      <c r="C61" s="4">
        <v>151</v>
      </c>
      <c r="D61" s="4">
        <v>137</v>
      </c>
      <c r="E61" s="4">
        <v>6530</v>
      </c>
      <c r="F61" s="4">
        <v>4826</v>
      </c>
      <c r="G61" s="5">
        <v>38716</v>
      </c>
      <c r="H61" s="7" t="s">
        <v>159</v>
      </c>
      <c r="I61" s="4">
        <v>43</v>
      </c>
      <c r="J61" s="6">
        <f t="shared" si="5"/>
        <v>-1661</v>
      </c>
      <c r="K61" s="6">
        <f t="shared" si="0"/>
        <v>14</v>
      </c>
      <c r="L61" s="6" t="str">
        <f t="shared" si="1"/>
        <v>ACTIVOS</v>
      </c>
      <c r="M61" s="21">
        <f t="shared" si="2"/>
        <v>1.7302083333333333</v>
      </c>
      <c r="N61" s="6" t="str">
        <f t="shared" si="7"/>
        <v/>
      </c>
      <c r="O61" s="21" t="str">
        <f t="shared" si="3"/>
        <v/>
      </c>
      <c r="P61" s="33" t="str">
        <f t="shared" si="4"/>
        <v/>
      </c>
    </row>
    <row r="62" spans="1:16">
      <c r="A62" s="6" t="s">
        <v>447</v>
      </c>
      <c r="B62" s="8">
        <v>46388</v>
      </c>
      <c r="C62" s="4">
        <v>79</v>
      </c>
      <c r="D62" s="4">
        <v>73</v>
      </c>
      <c r="E62" s="4">
        <v>4633</v>
      </c>
      <c r="F62" s="4">
        <v>2988</v>
      </c>
      <c r="G62" s="5">
        <v>39147</v>
      </c>
      <c r="H62" s="7" t="s">
        <v>162</v>
      </c>
      <c r="I62" s="4">
        <v>1347</v>
      </c>
      <c r="J62" s="6">
        <f t="shared" si="5"/>
        <v>-298</v>
      </c>
      <c r="K62" s="6">
        <f t="shared" si="0"/>
        <v>6</v>
      </c>
      <c r="L62" s="6" t="str">
        <f t="shared" si="1"/>
        <v>OBSOLETOS</v>
      </c>
      <c r="M62" s="21">
        <f t="shared" si="2"/>
        <v>1.0347222222222223</v>
      </c>
      <c r="N62" s="6" t="str">
        <f t="shared" si="7"/>
        <v/>
      </c>
      <c r="O62" s="21" t="str">
        <f t="shared" si="3"/>
        <v/>
      </c>
      <c r="P62" s="33" t="str">
        <f t="shared" si="4"/>
        <v/>
      </c>
    </row>
    <row r="63" spans="1:16">
      <c r="A63" s="6" t="s">
        <v>542</v>
      </c>
      <c r="B63" s="8">
        <v>49004</v>
      </c>
      <c r="C63" s="4">
        <v>91</v>
      </c>
      <c r="D63" s="4">
        <v>52</v>
      </c>
      <c r="E63" s="4">
        <v>3308</v>
      </c>
      <c r="F63" s="4">
        <v>1709</v>
      </c>
      <c r="G63" s="5">
        <v>39594</v>
      </c>
      <c r="H63" s="7" t="s">
        <v>159</v>
      </c>
      <c r="I63" s="4">
        <v>78</v>
      </c>
      <c r="J63" s="6">
        <f t="shared" si="5"/>
        <v>-1521</v>
      </c>
      <c r="K63" s="6">
        <f t="shared" si="0"/>
        <v>39</v>
      </c>
      <c r="L63" s="6" t="str">
        <f t="shared" si="1"/>
        <v>ACTIVOS</v>
      </c>
      <c r="M63" s="21">
        <f t="shared" si="2"/>
        <v>1.5843750000000001</v>
      </c>
      <c r="N63" s="6" t="str">
        <f t="shared" si="7"/>
        <v/>
      </c>
      <c r="O63" s="21" t="str">
        <f t="shared" si="3"/>
        <v/>
      </c>
      <c r="P63" s="33" t="str">
        <f t="shared" si="4"/>
        <v/>
      </c>
    </row>
    <row r="64" spans="1:16">
      <c r="A64" s="6" t="s">
        <v>363</v>
      </c>
      <c r="B64" s="8">
        <v>43831</v>
      </c>
      <c r="C64" s="4">
        <v>116</v>
      </c>
      <c r="D64" s="4">
        <v>113</v>
      </c>
      <c r="E64" s="4">
        <v>10085</v>
      </c>
      <c r="F64" s="4">
        <v>8504</v>
      </c>
      <c r="G64" s="5">
        <v>38716</v>
      </c>
      <c r="H64" s="7" t="s">
        <v>159</v>
      </c>
      <c r="I64" s="4">
        <v>11</v>
      </c>
      <c r="J64" s="6">
        <f t="shared" si="5"/>
        <v>-1570</v>
      </c>
      <c r="K64" s="6">
        <f t="shared" si="0"/>
        <v>3</v>
      </c>
      <c r="L64" s="6" t="str">
        <f t="shared" si="1"/>
        <v>ACTIVOS</v>
      </c>
      <c r="M64" s="21">
        <f t="shared" si="2"/>
        <v>1.0902777777777779</v>
      </c>
      <c r="N64" s="6" t="str">
        <f t="shared" si="7"/>
        <v/>
      </c>
      <c r="O64" s="21" t="str">
        <f t="shared" si="3"/>
        <v/>
      </c>
      <c r="P64" s="33" t="str">
        <f t="shared" si="4"/>
        <v/>
      </c>
    </row>
    <row r="65" spans="1:16">
      <c r="A65" s="6" t="s">
        <v>341</v>
      </c>
      <c r="B65" s="8">
        <v>43160</v>
      </c>
      <c r="C65" s="4">
        <v>194</v>
      </c>
      <c r="D65" s="4">
        <v>131</v>
      </c>
      <c r="E65" s="4">
        <v>3680</v>
      </c>
      <c r="F65" s="4">
        <v>2108</v>
      </c>
      <c r="G65" s="5">
        <v>38840</v>
      </c>
      <c r="H65" s="7" t="s">
        <v>159</v>
      </c>
      <c r="I65" s="4">
        <v>45</v>
      </c>
      <c r="J65" s="6">
        <f t="shared" si="5"/>
        <v>-1527</v>
      </c>
      <c r="K65" s="6">
        <f t="shared" si="0"/>
        <v>63</v>
      </c>
      <c r="L65" s="6" t="str">
        <f t="shared" si="1"/>
        <v>ACTIVOS</v>
      </c>
      <c r="M65" s="21">
        <f t="shared" si="2"/>
        <v>1.590625</v>
      </c>
      <c r="N65" s="6" t="str">
        <f t="shared" si="7"/>
        <v/>
      </c>
      <c r="O65" s="21" t="str">
        <f t="shared" si="3"/>
        <v/>
      </c>
      <c r="P65" s="33" t="str">
        <f t="shared" si="4"/>
        <v/>
      </c>
    </row>
    <row r="66" spans="1:16">
      <c r="A66" s="6" t="s">
        <v>1053</v>
      </c>
      <c r="B66" s="8">
        <v>64559</v>
      </c>
      <c r="C66" s="4">
        <v>20</v>
      </c>
      <c r="D66" s="4">
        <v>10</v>
      </c>
      <c r="E66" s="4">
        <v>2597</v>
      </c>
      <c r="F66" s="4">
        <v>1038</v>
      </c>
      <c r="G66" s="5">
        <v>40073</v>
      </c>
      <c r="H66" s="7" t="s">
        <v>159</v>
      </c>
      <c r="I66" s="4">
        <v>0</v>
      </c>
      <c r="J66" s="6">
        <f t="shared" si="5"/>
        <v>-1559</v>
      </c>
      <c r="K66" s="6">
        <f t="shared" si="0"/>
        <v>10</v>
      </c>
      <c r="L66" s="6" t="str">
        <f t="shared" si="1"/>
        <v>ACTIVOS</v>
      </c>
      <c r="M66" s="21">
        <f t="shared" si="2"/>
        <v>2.1652777777777774</v>
      </c>
      <c r="N66" s="6" t="str">
        <f t="shared" si="7"/>
        <v/>
      </c>
      <c r="O66" s="21" t="str">
        <f t="shared" si="3"/>
        <v/>
      </c>
      <c r="P66" s="33" t="str">
        <f t="shared" si="4"/>
        <v/>
      </c>
    </row>
    <row r="67" spans="1:16">
      <c r="A67" s="6" t="s">
        <v>1573</v>
      </c>
      <c r="B67" s="8">
        <v>80386</v>
      </c>
      <c r="C67" s="4">
        <v>3</v>
      </c>
      <c r="D67" s="4">
        <v>2</v>
      </c>
      <c r="E67" s="4">
        <v>3262</v>
      </c>
      <c r="F67" s="4">
        <v>1712</v>
      </c>
      <c r="G67" s="5">
        <v>40144</v>
      </c>
      <c r="H67" s="7" t="s">
        <v>160</v>
      </c>
      <c r="I67" s="4">
        <v>0</v>
      </c>
      <c r="J67" s="6">
        <f t="shared" si="5"/>
        <v>-1550</v>
      </c>
      <c r="K67" s="6">
        <f t="shared" si="0"/>
        <v>1</v>
      </c>
      <c r="L67" s="6" t="str">
        <f t="shared" si="1"/>
        <v>CONTRA VENTA</v>
      </c>
      <c r="M67" s="21">
        <f t="shared" si="2"/>
        <v>1.6145833333333333</v>
      </c>
      <c r="N67" s="6" t="str">
        <f t="shared" si="7"/>
        <v/>
      </c>
      <c r="O67" s="21" t="str">
        <f t="shared" si="3"/>
        <v/>
      </c>
      <c r="P67" s="33" t="str">
        <f t="shared" si="4"/>
        <v/>
      </c>
    </row>
    <row r="68" spans="1:16">
      <c r="A68" s="6" t="s">
        <v>445</v>
      </c>
      <c r="B68" s="8">
        <v>46327</v>
      </c>
      <c r="C68" s="4">
        <v>127</v>
      </c>
      <c r="D68" s="4">
        <v>74</v>
      </c>
      <c r="E68" s="4">
        <v>3311</v>
      </c>
      <c r="F68" s="4">
        <v>1774</v>
      </c>
      <c r="G68" s="5">
        <v>38730</v>
      </c>
      <c r="H68" s="7" t="s">
        <v>159</v>
      </c>
      <c r="I68" s="4">
        <v>50</v>
      </c>
      <c r="J68" s="6">
        <f t="shared" si="5"/>
        <v>-1487</v>
      </c>
      <c r="K68" s="6">
        <f t="shared" si="0"/>
        <v>53</v>
      </c>
      <c r="L68" s="6" t="str">
        <f t="shared" si="1"/>
        <v>ACTIVOS</v>
      </c>
      <c r="M68" s="21">
        <f t="shared" si="2"/>
        <v>1.5489583333333334</v>
      </c>
      <c r="N68" s="6" t="str">
        <f t="shared" si="7"/>
        <v/>
      </c>
      <c r="O68" s="21" t="str">
        <f t="shared" si="3"/>
        <v/>
      </c>
      <c r="P68" s="33" t="str">
        <f t="shared" si="4"/>
        <v/>
      </c>
    </row>
    <row r="69" spans="1:16">
      <c r="A69" s="6" t="s">
        <v>510</v>
      </c>
      <c r="B69" s="8">
        <v>48030</v>
      </c>
      <c r="C69" s="4">
        <v>84</v>
      </c>
      <c r="D69" s="4">
        <v>60</v>
      </c>
      <c r="E69" s="4">
        <v>3128</v>
      </c>
      <c r="F69" s="4">
        <v>1631</v>
      </c>
      <c r="G69" s="5">
        <v>39983</v>
      </c>
      <c r="H69" s="7" t="s">
        <v>159</v>
      </c>
      <c r="I69" s="4">
        <v>188</v>
      </c>
      <c r="J69" s="6">
        <f t="shared" si="5"/>
        <v>-1309</v>
      </c>
      <c r="K69" s="6">
        <f t="shared" si="0"/>
        <v>24</v>
      </c>
      <c r="L69" s="6" t="str">
        <f t="shared" si="1"/>
        <v>ACTIVOS</v>
      </c>
      <c r="M69" s="21">
        <f t="shared" si="2"/>
        <v>1.8180555555555555</v>
      </c>
      <c r="N69" s="6" t="str">
        <f t="shared" si="7"/>
        <v/>
      </c>
      <c r="O69" s="21" t="str">
        <f t="shared" si="3"/>
        <v/>
      </c>
      <c r="P69" s="33" t="str">
        <f t="shared" si="4"/>
        <v/>
      </c>
    </row>
    <row r="70" spans="1:16">
      <c r="A70" s="6" t="s">
        <v>617</v>
      </c>
      <c r="B70" s="8">
        <v>51288</v>
      </c>
      <c r="C70" s="4">
        <v>72</v>
      </c>
      <c r="D70" s="4">
        <v>42</v>
      </c>
      <c r="E70" s="4">
        <v>2984</v>
      </c>
      <c r="F70" s="4">
        <v>1492</v>
      </c>
      <c r="G70" s="5">
        <v>39891</v>
      </c>
      <c r="H70" s="7" t="s">
        <v>159</v>
      </c>
      <c r="I70" s="4">
        <v>37</v>
      </c>
      <c r="J70" s="6">
        <f t="shared" si="5"/>
        <v>-1455</v>
      </c>
      <c r="K70" s="6">
        <f t="shared" si="0"/>
        <v>30</v>
      </c>
      <c r="L70" s="6" t="str">
        <f t="shared" si="1"/>
        <v>ACTIVOS</v>
      </c>
      <c r="M70" s="21">
        <f t="shared" si="2"/>
        <v>2.0208333333333335</v>
      </c>
      <c r="N70" s="6" t="str">
        <f t="shared" si="7"/>
        <v/>
      </c>
      <c r="O70" s="21" t="str">
        <f t="shared" si="3"/>
        <v/>
      </c>
      <c r="P70" s="33" t="str">
        <f t="shared" si="4"/>
        <v/>
      </c>
    </row>
    <row r="71" spans="1:16">
      <c r="A71" s="6" t="s">
        <v>357</v>
      </c>
      <c r="B71" s="8">
        <v>43647</v>
      </c>
      <c r="C71" s="4">
        <v>165</v>
      </c>
      <c r="D71" s="4">
        <v>116</v>
      </c>
      <c r="E71" s="4">
        <v>3405</v>
      </c>
      <c r="F71" s="4">
        <v>1931</v>
      </c>
      <c r="G71" s="5">
        <v>39017</v>
      </c>
      <c r="H71" s="7" t="s">
        <v>159</v>
      </c>
      <c r="I71" s="4">
        <v>86</v>
      </c>
      <c r="J71" s="6">
        <f t="shared" si="5"/>
        <v>-1388</v>
      </c>
      <c r="K71" s="6">
        <f t="shared" ref="K71:K134" si="8">IF(C71&gt;D71,C71-D71,0)</f>
        <v>49</v>
      </c>
      <c r="L71" s="6" t="str">
        <f t="shared" ref="L71:L134" si="9">IF(E71-F71&gt;I71,H71,"")</f>
        <v>ACTIVOS</v>
      </c>
      <c r="M71" s="21">
        <f t="shared" ref="M71:M134" si="10">IF((VLOOKUP(A71,TemposRef,5,0)*J71)/60/60/8&lt;0,(VLOOKUP(A71,TemposRef,5,0)*J71)/60/60/8*-1,(VLOOKUP(A71,TemposRef,5,0)*J71)/60/60/8)</f>
        <v>1.4458333333333333</v>
      </c>
      <c r="N71" s="6" t="str">
        <f t="shared" si="7"/>
        <v/>
      </c>
      <c r="O71" s="21" t="str">
        <f t="shared" ref="O71:O134" si="11">IF(AND(K71&gt;0,I71&gt;E71-F71),(VLOOKUP(A71,TemposRef,5,0)*J71)/60/60/8,"")</f>
        <v/>
      </c>
      <c r="P71" s="33" t="str">
        <f t="shared" si="4"/>
        <v/>
      </c>
    </row>
    <row r="72" spans="1:16">
      <c r="A72" s="6" t="s">
        <v>382</v>
      </c>
      <c r="B72" s="8">
        <v>44409</v>
      </c>
      <c r="C72" s="4">
        <v>120</v>
      </c>
      <c r="D72" s="4">
        <v>101</v>
      </c>
      <c r="E72" s="4">
        <v>2894</v>
      </c>
      <c r="F72" s="4">
        <v>1425</v>
      </c>
      <c r="G72" s="5">
        <v>39836</v>
      </c>
      <c r="H72" s="7" t="s">
        <v>159</v>
      </c>
      <c r="I72" s="4">
        <v>62</v>
      </c>
      <c r="J72" s="6">
        <f t="shared" ref="J72:J135" si="12">F72-E72+I72</f>
        <v>-1407</v>
      </c>
      <c r="K72" s="6">
        <f t="shared" si="8"/>
        <v>19</v>
      </c>
      <c r="L72" s="6" t="str">
        <f t="shared" si="9"/>
        <v>ACTIVOS</v>
      </c>
      <c r="M72" s="21">
        <f t="shared" si="10"/>
        <v>1.9541666666666666</v>
      </c>
      <c r="N72" s="6" t="str">
        <f t="shared" ref="N72:N135" si="13">IF(AND(K72&gt;0,I72&gt;E72-F72),E72-F72,"")</f>
        <v/>
      </c>
      <c r="O72" s="21" t="str">
        <f t="shared" si="11"/>
        <v/>
      </c>
      <c r="P72" s="33" t="str">
        <f t="shared" ref="P72:P135" si="14">IF(AND(VALUE(K72)&lt;=0,VALUE(J72)&lt;0),"analisar fact","")</f>
        <v/>
      </c>
    </row>
    <row r="73" spans="1:16">
      <c r="A73" s="6" t="s">
        <v>256</v>
      </c>
      <c r="B73" s="8">
        <v>40575</v>
      </c>
      <c r="C73" s="4">
        <v>282</v>
      </c>
      <c r="D73" s="4">
        <v>273</v>
      </c>
      <c r="E73" s="4">
        <v>7531</v>
      </c>
      <c r="F73" s="4">
        <v>6084</v>
      </c>
      <c r="G73" s="5">
        <v>38716</v>
      </c>
      <c r="H73" s="7" t="s">
        <v>159</v>
      </c>
      <c r="I73" s="4">
        <v>1160</v>
      </c>
      <c r="J73" s="6">
        <f t="shared" si="12"/>
        <v>-287</v>
      </c>
      <c r="K73" s="6">
        <f t="shared" si="8"/>
        <v>9</v>
      </c>
      <c r="L73" s="6" t="str">
        <f t="shared" si="9"/>
        <v>ACTIVOS</v>
      </c>
      <c r="M73" s="21">
        <f t="shared" si="10"/>
        <v>0.29895833333333333</v>
      </c>
      <c r="N73" s="6" t="str">
        <f t="shared" si="13"/>
        <v/>
      </c>
      <c r="O73" s="21" t="str">
        <f t="shared" si="11"/>
        <v/>
      </c>
      <c r="P73" s="33" t="str">
        <f t="shared" si="14"/>
        <v/>
      </c>
    </row>
    <row r="74" spans="1:16">
      <c r="A74" s="6" t="s">
        <v>1131</v>
      </c>
      <c r="B74" s="8">
        <v>66932</v>
      </c>
      <c r="C74" s="4">
        <v>23</v>
      </c>
      <c r="D74" s="4">
        <v>8</v>
      </c>
      <c r="E74" s="4">
        <v>2191</v>
      </c>
      <c r="F74" s="4">
        <v>903</v>
      </c>
      <c r="G74" s="5">
        <v>40242</v>
      </c>
      <c r="H74" s="7" t="s">
        <v>159</v>
      </c>
      <c r="I74" s="4">
        <v>570</v>
      </c>
      <c r="J74" s="6">
        <f t="shared" si="12"/>
        <v>-718</v>
      </c>
      <c r="K74" s="6">
        <f t="shared" si="8"/>
        <v>15</v>
      </c>
      <c r="L74" s="6" t="str">
        <f t="shared" si="9"/>
        <v>ACTIVOS</v>
      </c>
      <c r="M74" s="21">
        <f t="shared" si="10"/>
        <v>0.99722222222222223</v>
      </c>
      <c r="N74" s="6" t="str">
        <f t="shared" si="13"/>
        <v/>
      </c>
      <c r="O74" s="21" t="str">
        <f t="shared" si="11"/>
        <v/>
      </c>
      <c r="P74" s="33" t="str">
        <f t="shared" si="14"/>
        <v/>
      </c>
    </row>
    <row r="75" spans="1:16">
      <c r="A75" s="6" t="s">
        <v>555</v>
      </c>
      <c r="B75" s="8">
        <v>49400</v>
      </c>
      <c r="C75" s="4">
        <v>54</v>
      </c>
      <c r="D75" s="4">
        <v>50</v>
      </c>
      <c r="E75" s="4">
        <v>6027</v>
      </c>
      <c r="F75" s="4">
        <v>4741</v>
      </c>
      <c r="G75" s="5">
        <v>38716</v>
      </c>
      <c r="H75" s="7" t="s">
        <v>159</v>
      </c>
      <c r="I75" s="4">
        <v>3</v>
      </c>
      <c r="J75" s="6">
        <f t="shared" si="12"/>
        <v>-1283</v>
      </c>
      <c r="K75" s="6">
        <f t="shared" si="8"/>
        <v>4</v>
      </c>
      <c r="L75" s="6" t="str">
        <f t="shared" si="9"/>
        <v>ACTIVOS</v>
      </c>
      <c r="M75" s="21">
        <f t="shared" si="10"/>
        <v>1.3364583333333333</v>
      </c>
      <c r="N75" s="6" t="str">
        <f t="shared" si="13"/>
        <v/>
      </c>
      <c r="O75" s="21" t="str">
        <f t="shared" si="11"/>
        <v/>
      </c>
      <c r="P75" s="33" t="str">
        <f t="shared" si="14"/>
        <v/>
      </c>
    </row>
    <row r="76" spans="1:16">
      <c r="A76" s="6" t="s">
        <v>666</v>
      </c>
      <c r="B76" s="8">
        <v>52779</v>
      </c>
      <c r="C76" s="4">
        <v>42</v>
      </c>
      <c r="D76" s="4">
        <v>36</v>
      </c>
      <c r="E76" s="4">
        <v>4000</v>
      </c>
      <c r="F76" s="4">
        <v>2733</v>
      </c>
      <c r="G76" s="5">
        <v>38716</v>
      </c>
      <c r="H76" s="7" t="s">
        <v>159</v>
      </c>
      <c r="I76" s="4">
        <v>50</v>
      </c>
      <c r="J76" s="6">
        <f t="shared" si="12"/>
        <v>-1217</v>
      </c>
      <c r="K76" s="6">
        <f t="shared" si="8"/>
        <v>6</v>
      </c>
      <c r="L76" s="6" t="str">
        <f t="shared" si="9"/>
        <v>ACTIVOS</v>
      </c>
      <c r="M76" s="21">
        <f t="shared" si="10"/>
        <v>1.2677083333333334</v>
      </c>
      <c r="N76" s="6" t="str">
        <f t="shared" si="13"/>
        <v/>
      </c>
      <c r="O76" s="21" t="str">
        <f t="shared" si="11"/>
        <v/>
      </c>
      <c r="P76" s="33" t="str">
        <f t="shared" si="14"/>
        <v/>
      </c>
    </row>
    <row r="77" spans="1:16">
      <c r="A77" s="6" t="s">
        <v>218</v>
      </c>
      <c r="B77" s="8">
        <v>39417</v>
      </c>
      <c r="C77" s="4">
        <v>573</v>
      </c>
      <c r="D77" s="4">
        <v>564</v>
      </c>
      <c r="E77" s="4">
        <v>6719</v>
      </c>
      <c r="F77" s="4">
        <v>5455</v>
      </c>
      <c r="G77" s="5">
        <v>39055</v>
      </c>
      <c r="H77" s="7" t="s">
        <v>159</v>
      </c>
      <c r="I77" s="4">
        <v>248</v>
      </c>
      <c r="J77" s="6">
        <f t="shared" si="12"/>
        <v>-1016</v>
      </c>
      <c r="K77" s="6">
        <f t="shared" si="8"/>
        <v>9</v>
      </c>
      <c r="L77" s="6" t="str">
        <f t="shared" si="9"/>
        <v>ACTIVOS</v>
      </c>
      <c r="M77" s="21">
        <f t="shared" si="10"/>
        <v>1.0583333333333333</v>
      </c>
      <c r="N77" s="6" t="str">
        <f t="shared" si="13"/>
        <v/>
      </c>
      <c r="O77" s="21" t="str">
        <f t="shared" si="11"/>
        <v/>
      </c>
      <c r="P77" s="33" t="str">
        <f t="shared" si="14"/>
        <v/>
      </c>
    </row>
    <row r="78" spans="1:16">
      <c r="A78" s="6" t="s">
        <v>264</v>
      </c>
      <c r="B78" s="8">
        <v>40817</v>
      </c>
      <c r="C78" s="4">
        <v>261</v>
      </c>
      <c r="D78" s="4">
        <v>250</v>
      </c>
      <c r="E78" s="4">
        <v>8272</v>
      </c>
      <c r="F78" s="4">
        <v>7009</v>
      </c>
      <c r="G78" s="5">
        <v>38716</v>
      </c>
      <c r="H78" s="7" t="s">
        <v>159</v>
      </c>
      <c r="I78" s="4">
        <v>196</v>
      </c>
      <c r="J78" s="6">
        <f t="shared" si="12"/>
        <v>-1067</v>
      </c>
      <c r="K78" s="6">
        <f t="shared" si="8"/>
        <v>11</v>
      </c>
      <c r="L78" s="6" t="str">
        <f t="shared" si="9"/>
        <v>ACTIVOS</v>
      </c>
      <c r="M78" s="21">
        <f t="shared" si="10"/>
        <v>0.74097222222222225</v>
      </c>
      <c r="N78" s="6" t="str">
        <f t="shared" si="13"/>
        <v/>
      </c>
      <c r="O78" s="21" t="str">
        <f t="shared" si="11"/>
        <v/>
      </c>
      <c r="P78" s="33" t="str">
        <f t="shared" si="14"/>
        <v/>
      </c>
    </row>
    <row r="79" spans="1:16">
      <c r="A79" s="6" t="s">
        <v>550</v>
      </c>
      <c r="B79" s="8">
        <v>49249</v>
      </c>
      <c r="C79" s="4">
        <v>54</v>
      </c>
      <c r="D79" s="4">
        <v>51</v>
      </c>
      <c r="E79" s="4">
        <v>3998</v>
      </c>
      <c r="F79" s="4">
        <v>2737</v>
      </c>
      <c r="G79" s="5">
        <v>38716</v>
      </c>
      <c r="H79" s="7" t="s">
        <v>159</v>
      </c>
      <c r="I79" s="4">
        <v>136</v>
      </c>
      <c r="J79" s="6">
        <f t="shared" si="12"/>
        <v>-1125</v>
      </c>
      <c r="K79" s="6">
        <f t="shared" si="8"/>
        <v>3</v>
      </c>
      <c r="L79" s="6" t="str">
        <f t="shared" si="9"/>
        <v>ACTIVOS</v>
      </c>
      <c r="M79" s="21">
        <f t="shared" si="10"/>
        <v>1.171875</v>
      </c>
      <c r="N79" s="6" t="str">
        <f t="shared" si="13"/>
        <v/>
      </c>
      <c r="O79" s="21" t="str">
        <f t="shared" si="11"/>
        <v/>
      </c>
      <c r="P79" s="33" t="str">
        <f t="shared" si="14"/>
        <v/>
      </c>
    </row>
    <row r="80" spans="1:16">
      <c r="A80" s="6" t="s">
        <v>1046</v>
      </c>
      <c r="B80" s="8">
        <v>64345</v>
      </c>
      <c r="C80" s="4">
        <v>11</v>
      </c>
      <c r="D80" s="4">
        <v>11</v>
      </c>
      <c r="E80" s="4">
        <v>5647</v>
      </c>
      <c r="F80" s="4">
        <v>4399</v>
      </c>
      <c r="G80" s="5">
        <v>39272</v>
      </c>
      <c r="H80" s="7" t="s">
        <v>159</v>
      </c>
      <c r="I80" s="4">
        <v>0</v>
      </c>
      <c r="J80" s="6">
        <f t="shared" si="12"/>
        <v>-1248</v>
      </c>
      <c r="K80" s="6">
        <f t="shared" si="8"/>
        <v>0</v>
      </c>
      <c r="L80" s="6" t="str">
        <f t="shared" si="9"/>
        <v>ACTIVOS</v>
      </c>
      <c r="M80" s="21">
        <f t="shared" si="10"/>
        <v>1.3</v>
      </c>
      <c r="N80" s="6" t="str">
        <f t="shared" si="13"/>
        <v/>
      </c>
      <c r="O80" s="21" t="str">
        <f t="shared" si="11"/>
        <v/>
      </c>
      <c r="P80" s="33" t="str">
        <f t="shared" si="14"/>
        <v>analisar fact</v>
      </c>
    </row>
    <row r="81" spans="1:16">
      <c r="A81" s="6" t="s">
        <v>324</v>
      </c>
      <c r="B81" s="8">
        <v>42644</v>
      </c>
      <c r="C81" s="4">
        <v>150</v>
      </c>
      <c r="D81" s="4">
        <v>139</v>
      </c>
      <c r="E81" s="4">
        <v>3642</v>
      </c>
      <c r="F81" s="4">
        <v>2455</v>
      </c>
      <c r="G81" s="5">
        <v>38716</v>
      </c>
      <c r="H81" s="7" t="s">
        <v>159</v>
      </c>
      <c r="I81" s="4">
        <v>623</v>
      </c>
      <c r="J81" s="6">
        <f t="shared" si="12"/>
        <v>-564</v>
      </c>
      <c r="K81" s="6">
        <f t="shared" si="8"/>
        <v>11</v>
      </c>
      <c r="L81" s="6" t="str">
        <f t="shared" si="9"/>
        <v>ACTIVOS</v>
      </c>
      <c r="M81" s="21">
        <f t="shared" si="10"/>
        <v>0.58750000000000002</v>
      </c>
      <c r="N81" s="6" t="str">
        <f t="shared" si="13"/>
        <v/>
      </c>
      <c r="O81" s="21" t="str">
        <f t="shared" si="11"/>
        <v/>
      </c>
      <c r="P81" s="33" t="str">
        <f t="shared" si="14"/>
        <v/>
      </c>
    </row>
    <row r="82" spans="1:16">
      <c r="A82" s="6" t="s">
        <v>473</v>
      </c>
      <c r="B82" s="8">
        <v>47178</v>
      </c>
      <c r="C82" s="4">
        <v>73</v>
      </c>
      <c r="D82" s="4">
        <v>68</v>
      </c>
      <c r="E82" s="4">
        <v>6604</v>
      </c>
      <c r="F82" s="4">
        <v>5428</v>
      </c>
      <c r="G82" s="5">
        <v>38716</v>
      </c>
      <c r="H82" s="7" t="s">
        <v>159</v>
      </c>
      <c r="I82" s="4">
        <v>410</v>
      </c>
      <c r="J82" s="6">
        <f t="shared" si="12"/>
        <v>-766</v>
      </c>
      <c r="K82" s="6">
        <f t="shared" si="8"/>
        <v>5</v>
      </c>
      <c r="L82" s="6" t="str">
        <f t="shared" si="9"/>
        <v>ACTIVOS</v>
      </c>
      <c r="M82" s="21">
        <f t="shared" si="10"/>
        <v>0.79791666666666672</v>
      </c>
      <c r="N82" s="6" t="str">
        <f t="shared" si="13"/>
        <v/>
      </c>
      <c r="O82" s="21" t="str">
        <f t="shared" si="11"/>
        <v/>
      </c>
      <c r="P82" s="33" t="str">
        <f t="shared" si="14"/>
        <v/>
      </c>
    </row>
    <row r="83" spans="1:16">
      <c r="A83" s="6" t="s">
        <v>536</v>
      </c>
      <c r="B83" s="8">
        <v>48823</v>
      </c>
      <c r="C83" s="4">
        <v>65</v>
      </c>
      <c r="D83" s="4">
        <v>53</v>
      </c>
      <c r="E83" s="4">
        <v>3340</v>
      </c>
      <c r="F83" s="4">
        <v>2170</v>
      </c>
      <c r="G83" s="5">
        <v>39336</v>
      </c>
      <c r="H83" s="7" t="s">
        <v>159</v>
      </c>
      <c r="I83" s="4">
        <v>109</v>
      </c>
      <c r="J83" s="6">
        <f t="shared" si="12"/>
        <v>-1061</v>
      </c>
      <c r="K83" s="6">
        <f t="shared" si="8"/>
        <v>12</v>
      </c>
      <c r="L83" s="6" t="str">
        <f t="shared" si="9"/>
        <v>ACTIVOS</v>
      </c>
      <c r="M83" s="21">
        <f t="shared" si="10"/>
        <v>1.1052083333333333</v>
      </c>
      <c r="N83" s="6" t="str">
        <f t="shared" si="13"/>
        <v/>
      </c>
      <c r="O83" s="21" t="str">
        <f t="shared" si="11"/>
        <v/>
      </c>
      <c r="P83" s="33" t="str">
        <f t="shared" si="14"/>
        <v/>
      </c>
    </row>
    <row r="84" spans="1:16">
      <c r="A84" s="6" t="s">
        <v>621</v>
      </c>
      <c r="B84" s="8">
        <v>51410</v>
      </c>
      <c r="C84" s="4">
        <v>45</v>
      </c>
      <c r="D84" s="4">
        <v>42</v>
      </c>
      <c r="E84" s="4">
        <v>1661</v>
      </c>
      <c r="F84" s="4">
        <v>513</v>
      </c>
      <c r="G84" s="5">
        <v>40099</v>
      </c>
      <c r="H84" s="7" t="s">
        <v>162</v>
      </c>
      <c r="I84" s="4">
        <v>338</v>
      </c>
      <c r="J84" s="6">
        <f t="shared" si="12"/>
        <v>-810</v>
      </c>
      <c r="K84" s="6">
        <f t="shared" si="8"/>
        <v>3</v>
      </c>
      <c r="L84" s="6" t="str">
        <f t="shared" si="9"/>
        <v>OBSOLETOS</v>
      </c>
      <c r="M84" s="21">
        <f t="shared" si="10"/>
        <v>2.8125</v>
      </c>
      <c r="N84" s="6" t="str">
        <f t="shared" si="13"/>
        <v/>
      </c>
      <c r="O84" s="21" t="str">
        <f t="shared" si="11"/>
        <v/>
      </c>
      <c r="P84" s="33" t="str">
        <f t="shared" si="14"/>
        <v/>
      </c>
    </row>
    <row r="85" spans="1:16">
      <c r="A85" s="6" t="s">
        <v>296</v>
      </c>
      <c r="B85" s="8">
        <v>41791</v>
      </c>
      <c r="C85" s="4">
        <v>209</v>
      </c>
      <c r="D85" s="4">
        <v>174</v>
      </c>
      <c r="E85" s="4">
        <v>2743</v>
      </c>
      <c r="F85" s="4">
        <v>1609</v>
      </c>
      <c r="G85" s="5">
        <v>38716</v>
      </c>
      <c r="H85" s="7" t="s">
        <v>159</v>
      </c>
      <c r="I85" s="4">
        <v>101</v>
      </c>
      <c r="J85" s="6">
        <f t="shared" si="12"/>
        <v>-1033</v>
      </c>
      <c r="K85" s="6">
        <f t="shared" si="8"/>
        <v>35</v>
      </c>
      <c r="L85" s="6" t="str">
        <f t="shared" si="9"/>
        <v>ACTIVOS</v>
      </c>
      <c r="M85" s="21">
        <f t="shared" si="10"/>
        <v>1.4347222222222222</v>
      </c>
      <c r="N85" s="6" t="str">
        <f t="shared" si="13"/>
        <v/>
      </c>
      <c r="O85" s="21" t="str">
        <f t="shared" si="11"/>
        <v/>
      </c>
      <c r="P85" s="33" t="str">
        <f t="shared" si="14"/>
        <v/>
      </c>
    </row>
    <row r="86" spans="1:16">
      <c r="A86" s="6" t="s">
        <v>612</v>
      </c>
      <c r="B86" s="8">
        <v>51136</v>
      </c>
      <c r="C86" s="4">
        <v>43</v>
      </c>
      <c r="D86" s="4">
        <v>42</v>
      </c>
      <c r="E86" s="4">
        <v>6031</v>
      </c>
      <c r="F86" s="4">
        <v>4899</v>
      </c>
      <c r="G86" s="5">
        <v>40120</v>
      </c>
      <c r="H86" s="7" t="s">
        <v>159</v>
      </c>
      <c r="I86" s="4">
        <v>0</v>
      </c>
      <c r="J86" s="6">
        <f t="shared" si="12"/>
        <v>-1132</v>
      </c>
      <c r="K86" s="6">
        <f t="shared" si="8"/>
        <v>1</v>
      </c>
      <c r="L86" s="6" t="str">
        <f t="shared" si="9"/>
        <v>ACTIVOS</v>
      </c>
      <c r="M86" s="21">
        <f t="shared" si="10"/>
        <v>1.1791666666666667</v>
      </c>
      <c r="N86" s="6" t="str">
        <f t="shared" si="13"/>
        <v/>
      </c>
      <c r="O86" s="21" t="str">
        <f t="shared" si="11"/>
        <v/>
      </c>
      <c r="P86" s="33" t="str">
        <f t="shared" si="14"/>
        <v/>
      </c>
    </row>
    <row r="87" spans="1:16">
      <c r="A87" s="6" t="s">
        <v>273</v>
      </c>
      <c r="B87" s="8">
        <v>41091</v>
      </c>
      <c r="C87" s="4">
        <v>228</v>
      </c>
      <c r="D87" s="4">
        <v>224</v>
      </c>
      <c r="E87" s="4">
        <v>5613</v>
      </c>
      <c r="F87" s="4">
        <v>4484</v>
      </c>
      <c r="G87" s="5">
        <v>38915</v>
      </c>
      <c r="H87" s="7" t="s">
        <v>159</v>
      </c>
      <c r="I87" s="4">
        <v>182</v>
      </c>
      <c r="J87" s="6">
        <f t="shared" si="12"/>
        <v>-947</v>
      </c>
      <c r="K87" s="6">
        <f t="shared" si="8"/>
        <v>4</v>
      </c>
      <c r="L87" s="6" t="str">
        <f t="shared" si="9"/>
        <v>ACTIVOS</v>
      </c>
      <c r="M87" s="21">
        <f t="shared" si="10"/>
        <v>0.98645833333333333</v>
      </c>
      <c r="N87" s="6" t="str">
        <f t="shared" si="13"/>
        <v/>
      </c>
      <c r="O87" s="21" t="str">
        <f t="shared" si="11"/>
        <v/>
      </c>
      <c r="P87" s="33" t="str">
        <f t="shared" si="14"/>
        <v/>
      </c>
    </row>
    <row r="88" spans="1:16">
      <c r="A88" s="6" t="s">
        <v>240</v>
      </c>
      <c r="B88" s="8">
        <v>40087</v>
      </c>
      <c r="C88" s="4">
        <v>393</v>
      </c>
      <c r="D88" s="4">
        <v>385</v>
      </c>
      <c r="E88" s="4">
        <v>3621</v>
      </c>
      <c r="F88" s="4">
        <v>2498</v>
      </c>
      <c r="G88" s="5">
        <v>38716</v>
      </c>
      <c r="H88" s="7" t="s">
        <v>159</v>
      </c>
      <c r="I88" s="4">
        <v>156</v>
      </c>
      <c r="J88" s="6">
        <f t="shared" si="12"/>
        <v>-967</v>
      </c>
      <c r="K88" s="6">
        <f t="shared" si="8"/>
        <v>8</v>
      </c>
      <c r="L88" s="6" t="str">
        <f t="shared" si="9"/>
        <v>ACTIVOS</v>
      </c>
      <c r="M88" s="21">
        <f t="shared" si="10"/>
        <v>1.0072916666666667</v>
      </c>
      <c r="N88" s="6" t="str">
        <f t="shared" si="13"/>
        <v/>
      </c>
      <c r="O88" s="21" t="str">
        <f t="shared" si="11"/>
        <v/>
      </c>
      <c r="P88" s="33" t="str">
        <f t="shared" si="14"/>
        <v/>
      </c>
    </row>
    <row r="89" spans="1:16">
      <c r="A89" s="6" t="s">
        <v>679</v>
      </c>
      <c r="B89" s="8">
        <v>53175</v>
      </c>
      <c r="C89" s="4">
        <v>64</v>
      </c>
      <c r="D89" s="4">
        <v>35</v>
      </c>
      <c r="E89" s="4">
        <v>1915</v>
      </c>
      <c r="F89" s="4">
        <v>799</v>
      </c>
      <c r="G89" s="5">
        <v>40043</v>
      </c>
      <c r="H89" s="7" t="s">
        <v>161</v>
      </c>
      <c r="I89" s="4">
        <v>4</v>
      </c>
      <c r="J89" s="6">
        <f t="shared" si="12"/>
        <v>-1112</v>
      </c>
      <c r="K89" s="6">
        <f t="shared" si="8"/>
        <v>29</v>
      </c>
      <c r="L89" s="6" t="str">
        <f t="shared" si="9"/>
        <v>REPACKING</v>
      </c>
      <c r="M89" s="21">
        <f t="shared" si="10"/>
        <v>1.5444444444444445</v>
      </c>
      <c r="N89" s="6" t="str">
        <f t="shared" si="13"/>
        <v/>
      </c>
      <c r="O89" s="21" t="str">
        <f t="shared" si="11"/>
        <v/>
      </c>
      <c r="P89" s="33" t="str">
        <f t="shared" si="14"/>
        <v/>
      </c>
    </row>
    <row r="90" spans="1:16">
      <c r="A90" s="6" t="s">
        <v>1090</v>
      </c>
      <c r="B90" s="8">
        <v>65685</v>
      </c>
      <c r="C90" s="4">
        <v>10</v>
      </c>
      <c r="D90" s="4">
        <v>10</v>
      </c>
      <c r="E90" s="4">
        <v>5154</v>
      </c>
      <c r="F90" s="4">
        <v>4040</v>
      </c>
      <c r="G90" s="5">
        <v>40113</v>
      </c>
      <c r="H90" s="7" t="s">
        <v>160</v>
      </c>
      <c r="I90" s="4">
        <v>0</v>
      </c>
      <c r="J90" s="6">
        <f t="shared" si="12"/>
        <v>-1114</v>
      </c>
      <c r="K90" s="6">
        <f t="shared" si="8"/>
        <v>0</v>
      </c>
      <c r="L90" s="6" t="str">
        <f t="shared" si="9"/>
        <v>CONTRA VENTA</v>
      </c>
      <c r="M90" s="21">
        <f t="shared" si="10"/>
        <v>1.1604166666666667</v>
      </c>
      <c r="N90" s="6" t="str">
        <f t="shared" si="13"/>
        <v/>
      </c>
      <c r="O90" s="21" t="str">
        <f t="shared" si="11"/>
        <v/>
      </c>
      <c r="P90" s="33" t="str">
        <f t="shared" si="14"/>
        <v>analisar fact</v>
      </c>
    </row>
    <row r="91" spans="1:16">
      <c r="A91" s="6" t="s">
        <v>973</v>
      </c>
      <c r="B91" s="8">
        <v>62125</v>
      </c>
      <c r="C91" s="4">
        <v>25</v>
      </c>
      <c r="D91" s="4">
        <v>13</v>
      </c>
      <c r="E91" s="4">
        <v>2004</v>
      </c>
      <c r="F91" s="4">
        <v>952</v>
      </c>
      <c r="G91" s="5">
        <v>39659</v>
      </c>
      <c r="H91" s="7" t="s">
        <v>159</v>
      </c>
      <c r="I91" s="4">
        <v>36</v>
      </c>
      <c r="J91" s="6">
        <f t="shared" si="12"/>
        <v>-1016</v>
      </c>
      <c r="K91" s="6">
        <f t="shared" si="8"/>
        <v>12</v>
      </c>
      <c r="L91" s="6" t="str">
        <f t="shared" si="9"/>
        <v>ACTIVOS</v>
      </c>
      <c r="M91" s="21">
        <f t="shared" si="10"/>
        <v>1.4111111111111112</v>
      </c>
      <c r="N91" s="6" t="str">
        <f t="shared" si="13"/>
        <v/>
      </c>
      <c r="O91" s="21" t="str">
        <f t="shared" si="11"/>
        <v/>
      </c>
      <c r="P91" s="33" t="str">
        <f t="shared" si="14"/>
        <v/>
      </c>
    </row>
    <row r="92" spans="1:16">
      <c r="A92" s="6" t="s">
        <v>238</v>
      </c>
      <c r="B92" s="8">
        <v>40026</v>
      </c>
      <c r="C92" s="4">
        <v>405</v>
      </c>
      <c r="D92" s="4">
        <v>394</v>
      </c>
      <c r="E92" s="4">
        <v>6152</v>
      </c>
      <c r="F92" s="4">
        <v>5103</v>
      </c>
      <c r="G92" s="5">
        <v>39924</v>
      </c>
      <c r="H92" s="7" t="s">
        <v>159</v>
      </c>
      <c r="I92" s="4">
        <v>193</v>
      </c>
      <c r="J92" s="6">
        <f t="shared" si="12"/>
        <v>-856</v>
      </c>
      <c r="K92" s="6">
        <f t="shared" si="8"/>
        <v>11</v>
      </c>
      <c r="L92" s="6" t="str">
        <f t="shared" si="9"/>
        <v>ACTIVOS</v>
      </c>
      <c r="M92" s="21">
        <f t="shared" si="10"/>
        <v>0.89166666666666672</v>
      </c>
      <c r="N92" s="6" t="str">
        <f t="shared" si="13"/>
        <v/>
      </c>
      <c r="O92" s="21" t="str">
        <f t="shared" si="11"/>
        <v/>
      </c>
      <c r="P92" s="33" t="str">
        <f t="shared" si="14"/>
        <v/>
      </c>
    </row>
    <row r="93" spans="1:16">
      <c r="A93" s="6" t="s">
        <v>235</v>
      </c>
      <c r="B93" s="8">
        <v>39934</v>
      </c>
      <c r="C93" s="4">
        <v>440</v>
      </c>
      <c r="D93" s="4">
        <v>413</v>
      </c>
      <c r="E93" s="4">
        <v>7478</v>
      </c>
      <c r="F93" s="4">
        <v>6454</v>
      </c>
      <c r="G93" s="5">
        <v>38716</v>
      </c>
      <c r="H93" s="7" t="s">
        <v>159</v>
      </c>
      <c r="I93" s="4">
        <v>622</v>
      </c>
      <c r="J93" s="6">
        <f t="shared" si="12"/>
        <v>-402</v>
      </c>
      <c r="K93" s="6">
        <f t="shared" si="8"/>
        <v>27</v>
      </c>
      <c r="L93" s="6" t="str">
        <f t="shared" si="9"/>
        <v>ACTIVOS</v>
      </c>
      <c r="M93" s="21">
        <f t="shared" si="10"/>
        <v>0.41875000000000001</v>
      </c>
      <c r="N93" s="6" t="str">
        <f t="shared" si="13"/>
        <v/>
      </c>
      <c r="O93" s="21" t="str">
        <f t="shared" si="11"/>
        <v/>
      </c>
      <c r="P93" s="33" t="str">
        <f t="shared" si="14"/>
        <v/>
      </c>
    </row>
    <row r="94" spans="1:16">
      <c r="A94" s="6" t="s">
        <v>687</v>
      </c>
      <c r="B94" s="8">
        <v>53418</v>
      </c>
      <c r="C94" s="4">
        <v>36</v>
      </c>
      <c r="D94" s="4">
        <v>34</v>
      </c>
      <c r="E94" s="4">
        <v>3134</v>
      </c>
      <c r="F94" s="4">
        <v>2117</v>
      </c>
      <c r="G94" s="5">
        <v>38716</v>
      </c>
      <c r="H94" s="7" t="s">
        <v>160</v>
      </c>
      <c r="I94" s="4">
        <v>6</v>
      </c>
      <c r="J94" s="6">
        <f t="shared" si="12"/>
        <v>-1011</v>
      </c>
      <c r="K94" s="6">
        <f t="shared" si="8"/>
        <v>2</v>
      </c>
      <c r="L94" s="6" t="str">
        <f t="shared" si="9"/>
        <v>CONTRA VENTA</v>
      </c>
      <c r="M94" s="21">
        <f t="shared" si="10"/>
        <v>1.4041666666666666</v>
      </c>
      <c r="N94" s="6" t="str">
        <f t="shared" si="13"/>
        <v/>
      </c>
      <c r="O94" s="21" t="str">
        <f t="shared" si="11"/>
        <v/>
      </c>
      <c r="P94" s="33" t="str">
        <f t="shared" si="14"/>
        <v/>
      </c>
    </row>
    <row r="95" spans="1:16">
      <c r="A95" s="6" t="s">
        <v>558</v>
      </c>
      <c r="B95" s="8">
        <v>49491</v>
      </c>
      <c r="C95" s="4">
        <v>85</v>
      </c>
      <c r="D95" s="4">
        <v>50</v>
      </c>
      <c r="E95" s="4">
        <v>1940</v>
      </c>
      <c r="F95" s="4">
        <v>936</v>
      </c>
      <c r="G95" s="5">
        <v>39598</v>
      </c>
      <c r="H95" s="7" t="s">
        <v>159</v>
      </c>
      <c r="I95" s="4">
        <v>59</v>
      </c>
      <c r="J95" s="6">
        <f t="shared" si="12"/>
        <v>-945</v>
      </c>
      <c r="K95" s="6">
        <f t="shared" si="8"/>
        <v>35</v>
      </c>
      <c r="L95" s="6" t="str">
        <f t="shared" si="9"/>
        <v>ACTIVOS</v>
      </c>
      <c r="M95" s="21">
        <f t="shared" si="10"/>
        <v>1.3125</v>
      </c>
      <c r="N95" s="6" t="str">
        <f t="shared" si="13"/>
        <v/>
      </c>
      <c r="O95" s="21" t="str">
        <f t="shared" si="11"/>
        <v/>
      </c>
      <c r="P95" s="33" t="str">
        <f t="shared" si="14"/>
        <v/>
      </c>
    </row>
    <row r="96" spans="1:16">
      <c r="A96" s="6" t="s">
        <v>544</v>
      </c>
      <c r="B96" s="8">
        <v>49065</v>
      </c>
      <c r="C96" s="4">
        <v>53</v>
      </c>
      <c r="D96" s="4">
        <v>52</v>
      </c>
      <c r="E96" s="4">
        <v>8438</v>
      </c>
      <c r="F96" s="4">
        <v>7435</v>
      </c>
      <c r="G96" s="5">
        <v>38716</v>
      </c>
      <c r="H96" s="7" t="s">
        <v>159</v>
      </c>
      <c r="I96" s="4">
        <v>276</v>
      </c>
      <c r="J96" s="6">
        <f t="shared" si="12"/>
        <v>-727</v>
      </c>
      <c r="K96" s="6">
        <f t="shared" si="8"/>
        <v>1</v>
      </c>
      <c r="L96" s="6" t="str">
        <f t="shared" si="9"/>
        <v>ACTIVOS</v>
      </c>
      <c r="M96" s="21">
        <f t="shared" si="10"/>
        <v>0.50486111111111109</v>
      </c>
      <c r="N96" s="6" t="str">
        <f t="shared" si="13"/>
        <v/>
      </c>
      <c r="O96" s="21" t="str">
        <f t="shared" si="11"/>
        <v/>
      </c>
      <c r="P96" s="33" t="str">
        <f t="shared" si="14"/>
        <v/>
      </c>
    </row>
    <row r="97" spans="1:16">
      <c r="A97" s="6" t="s">
        <v>987</v>
      </c>
      <c r="B97" s="8">
        <v>62549</v>
      </c>
      <c r="C97" s="4">
        <v>13</v>
      </c>
      <c r="D97" s="4">
        <v>13</v>
      </c>
      <c r="E97" s="4">
        <v>2500</v>
      </c>
      <c r="F97" s="4">
        <v>1499</v>
      </c>
      <c r="G97" s="5">
        <v>38737</v>
      </c>
      <c r="H97" s="7" t="s">
        <v>159</v>
      </c>
      <c r="I97" s="4">
        <v>16</v>
      </c>
      <c r="J97" s="6">
        <f t="shared" si="12"/>
        <v>-985</v>
      </c>
      <c r="K97" s="6">
        <f t="shared" si="8"/>
        <v>0</v>
      </c>
      <c r="L97" s="6" t="str">
        <f t="shared" si="9"/>
        <v>ACTIVOS</v>
      </c>
      <c r="M97" s="21">
        <f t="shared" si="10"/>
        <v>1.3680555555555556</v>
      </c>
      <c r="N97" s="6" t="str">
        <f t="shared" si="13"/>
        <v/>
      </c>
      <c r="O97" s="21" t="str">
        <f t="shared" si="11"/>
        <v/>
      </c>
      <c r="P97" s="33" t="str">
        <f t="shared" si="14"/>
        <v>analisar fact</v>
      </c>
    </row>
    <row r="98" spans="1:16">
      <c r="A98" s="6" t="s">
        <v>782</v>
      </c>
      <c r="B98" s="8">
        <v>56309</v>
      </c>
      <c r="C98" s="4">
        <v>28</v>
      </c>
      <c r="D98" s="4">
        <v>25</v>
      </c>
      <c r="E98" s="4">
        <v>4281</v>
      </c>
      <c r="F98" s="4">
        <v>3281</v>
      </c>
      <c r="G98" s="5">
        <v>38716</v>
      </c>
      <c r="H98" s="7" t="s">
        <v>160</v>
      </c>
      <c r="I98" s="4">
        <v>462</v>
      </c>
      <c r="J98" s="6">
        <f t="shared" si="12"/>
        <v>-538</v>
      </c>
      <c r="K98" s="6">
        <f t="shared" si="8"/>
        <v>3</v>
      </c>
      <c r="L98" s="6" t="str">
        <f t="shared" si="9"/>
        <v>CONTRA VENTA</v>
      </c>
      <c r="M98" s="21">
        <f t="shared" si="10"/>
        <v>0.56041666666666667</v>
      </c>
      <c r="N98" s="6" t="str">
        <f t="shared" si="13"/>
        <v/>
      </c>
      <c r="O98" s="21" t="str">
        <f t="shared" si="11"/>
        <v/>
      </c>
      <c r="P98" s="33" t="str">
        <f t="shared" si="14"/>
        <v/>
      </c>
    </row>
    <row r="99" spans="1:16">
      <c r="A99" s="6" t="s">
        <v>791</v>
      </c>
      <c r="B99" s="8">
        <v>56584</v>
      </c>
      <c r="C99" s="4">
        <v>25</v>
      </c>
      <c r="D99" s="4">
        <v>24</v>
      </c>
      <c r="E99" s="4">
        <v>5232</v>
      </c>
      <c r="F99" s="4">
        <v>4236</v>
      </c>
      <c r="G99" s="5">
        <v>40077</v>
      </c>
      <c r="H99" s="7" t="s">
        <v>160</v>
      </c>
      <c r="I99" s="4">
        <v>15</v>
      </c>
      <c r="J99" s="6">
        <f t="shared" si="12"/>
        <v>-981</v>
      </c>
      <c r="K99" s="6">
        <f t="shared" si="8"/>
        <v>1</v>
      </c>
      <c r="L99" s="6" t="str">
        <f t="shared" si="9"/>
        <v>CONTRA VENTA</v>
      </c>
      <c r="M99" s="21">
        <f t="shared" si="10"/>
        <v>1.0218750000000001</v>
      </c>
      <c r="N99" s="6" t="str">
        <f t="shared" si="13"/>
        <v/>
      </c>
      <c r="O99" s="21" t="str">
        <f t="shared" si="11"/>
        <v/>
      </c>
      <c r="P99" s="33" t="str">
        <f t="shared" si="14"/>
        <v/>
      </c>
    </row>
    <row r="100" spans="1:16">
      <c r="A100" s="6" t="s">
        <v>424</v>
      </c>
      <c r="B100" s="8">
        <v>45689</v>
      </c>
      <c r="C100" s="4">
        <v>86</v>
      </c>
      <c r="D100" s="4">
        <v>82</v>
      </c>
      <c r="E100" s="4">
        <v>8123</v>
      </c>
      <c r="F100" s="4">
        <v>7132</v>
      </c>
      <c r="G100" s="5">
        <v>38716</v>
      </c>
      <c r="H100" s="7" t="s">
        <v>159</v>
      </c>
      <c r="I100" s="4">
        <v>1</v>
      </c>
      <c r="J100" s="6">
        <f t="shared" si="12"/>
        <v>-990</v>
      </c>
      <c r="K100" s="6">
        <f t="shared" si="8"/>
        <v>4</v>
      </c>
      <c r="L100" s="6" t="str">
        <f t="shared" si="9"/>
        <v>ACTIVOS</v>
      </c>
      <c r="M100" s="21">
        <f t="shared" si="10"/>
        <v>0.6875</v>
      </c>
      <c r="N100" s="6" t="str">
        <f t="shared" si="13"/>
        <v/>
      </c>
      <c r="O100" s="21" t="str">
        <f t="shared" si="11"/>
        <v/>
      </c>
      <c r="P100" s="33" t="str">
        <f t="shared" si="14"/>
        <v/>
      </c>
    </row>
    <row r="101" spans="1:16">
      <c r="A101" s="6" t="s">
        <v>394</v>
      </c>
      <c r="B101" s="8">
        <v>44774</v>
      </c>
      <c r="C101" s="4">
        <v>97</v>
      </c>
      <c r="D101" s="4">
        <v>95</v>
      </c>
      <c r="E101" s="4">
        <v>3785</v>
      </c>
      <c r="F101" s="4">
        <v>2819</v>
      </c>
      <c r="G101" s="5">
        <v>38716</v>
      </c>
      <c r="H101" s="7" t="s">
        <v>159</v>
      </c>
      <c r="I101" s="4">
        <v>347</v>
      </c>
      <c r="J101" s="6">
        <f t="shared" si="12"/>
        <v>-619</v>
      </c>
      <c r="K101" s="6">
        <f t="shared" si="8"/>
        <v>2</v>
      </c>
      <c r="L101" s="6" t="str">
        <f t="shared" si="9"/>
        <v>ACTIVOS</v>
      </c>
      <c r="M101" s="21">
        <f t="shared" si="10"/>
        <v>0.64479166666666665</v>
      </c>
      <c r="N101" s="6" t="str">
        <f t="shared" si="13"/>
        <v/>
      </c>
      <c r="O101" s="21" t="str">
        <f t="shared" si="11"/>
        <v/>
      </c>
      <c r="P101" s="33" t="str">
        <f t="shared" si="14"/>
        <v/>
      </c>
    </row>
    <row r="102" spans="1:16">
      <c r="A102" s="6" t="s">
        <v>1054</v>
      </c>
      <c r="B102" s="8">
        <v>64590</v>
      </c>
      <c r="C102" s="4">
        <v>13</v>
      </c>
      <c r="D102" s="4">
        <v>10</v>
      </c>
      <c r="E102" s="4">
        <v>1162</v>
      </c>
      <c r="F102" s="4">
        <v>226</v>
      </c>
      <c r="G102" s="5">
        <v>40093</v>
      </c>
      <c r="H102" s="7" t="s">
        <v>162</v>
      </c>
      <c r="I102" s="4">
        <v>250</v>
      </c>
      <c r="J102" s="6">
        <f t="shared" si="12"/>
        <v>-686</v>
      </c>
      <c r="K102" s="6">
        <f t="shared" si="8"/>
        <v>3</v>
      </c>
      <c r="L102" s="6" t="str">
        <f t="shared" si="9"/>
        <v>OBSOLETOS</v>
      </c>
      <c r="M102" s="21">
        <f t="shared" si="10"/>
        <v>2.3819444444444442</v>
      </c>
      <c r="N102" s="6" t="str">
        <f t="shared" si="13"/>
        <v/>
      </c>
      <c r="O102" s="21" t="str">
        <f t="shared" si="11"/>
        <v/>
      </c>
      <c r="P102" s="33" t="str">
        <f t="shared" si="14"/>
        <v/>
      </c>
    </row>
    <row r="103" spans="1:16">
      <c r="A103" s="6" t="s">
        <v>832</v>
      </c>
      <c r="B103" s="8">
        <v>57831</v>
      </c>
      <c r="C103" s="4">
        <v>23</v>
      </c>
      <c r="D103" s="4">
        <v>21</v>
      </c>
      <c r="E103" s="4">
        <v>3715</v>
      </c>
      <c r="F103" s="4">
        <v>2780</v>
      </c>
      <c r="G103" s="5">
        <v>40065</v>
      </c>
      <c r="H103" s="7" t="s">
        <v>159</v>
      </c>
      <c r="I103" s="4">
        <v>0</v>
      </c>
      <c r="J103" s="6">
        <f t="shared" si="12"/>
        <v>-935</v>
      </c>
      <c r="K103" s="6">
        <f t="shared" si="8"/>
        <v>2</v>
      </c>
      <c r="L103" s="6" t="str">
        <f t="shared" si="9"/>
        <v>ACTIVOS</v>
      </c>
      <c r="M103" s="21">
        <f t="shared" si="10"/>
        <v>0.97395833333333337</v>
      </c>
      <c r="N103" s="6" t="str">
        <f t="shared" si="13"/>
        <v/>
      </c>
      <c r="O103" s="21" t="str">
        <f t="shared" si="11"/>
        <v/>
      </c>
      <c r="P103" s="33" t="str">
        <f t="shared" si="14"/>
        <v/>
      </c>
    </row>
    <row r="104" spans="1:16">
      <c r="A104" s="6" t="s">
        <v>741</v>
      </c>
      <c r="B104" s="8">
        <v>55062</v>
      </c>
      <c r="C104" s="4">
        <v>33</v>
      </c>
      <c r="D104" s="4">
        <v>29</v>
      </c>
      <c r="E104" s="4">
        <v>1871</v>
      </c>
      <c r="F104" s="4">
        <v>946</v>
      </c>
      <c r="G104" s="5">
        <v>38716</v>
      </c>
      <c r="H104" s="7" t="s">
        <v>160</v>
      </c>
      <c r="I104" s="4">
        <v>3</v>
      </c>
      <c r="J104" s="6">
        <f t="shared" si="12"/>
        <v>-922</v>
      </c>
      <c r="K104" s="6">
        <f t="shared" si="8"/>
        <v>4</v>
      </c>
      <c r="L104" s="6" t="str">
        <f t="shared" si="9"/>
        <v>CONTRA VENTA</v>
      </c>
      <c r="M104" s="21">
        <f t="shared" si="10"/>
        <v>1.2805555555555554</v>
      </c>
      <c r="N104" s="6" t="str">
        <f t="shared" si="13"/>
        <v/>
      </c>
      <c r="O104" s="21" t="str">
        <f t="shared" si="11"/>
        <v/>
      </c>
      <c r="P104" s="33" t="str">
        <f t="shared" si="14"/>
        <v/>
      </c>
    </row>
    <row r="105" spans="1:16">
      <c r="A105" s="6" t="s">
        <v>908</v>
      </c>
      <c r="B105" s="8">
        <v>60146</v>
      </c>
      <c r="C105" s="4">
        <v>25</v>
      </c>
      <c r="D105" s="4">
        <v>17</v>
      </c>
      <c r="E105" s="4">
        <v>2026</v>
      </c>
      <c r="F105" s="4">
        <v>1119</v>
      </c>
      <c r="G105" s="5">
        <v>39020</v>
      </c>
      <c r="H105" s="7" t="s">
        <v>159</v>
      </c>
      <c r="I105" s="4">
        <v>25</v>
      </c>
      <c r="J105" s="6">
        <f t="shared" si="12"/>
        <v>-882</v>
      </c>
      <c r="K105" s="6">
        <f t="shared" si="8"/>
        <v>8</v>
      </c>
      <c r="L105" s="6" t="str">
        <f t="shared" si="9"/>
        <v>ACTIVOS</v>
      </c>
      <c r="M105" s="21">
        <f t="shared" si="10"/>
        <v>1.2250000000000001</v>
      </c>
      <c r="N105" s="6" t="str">
        <f t="shared" si="13"/>
        <v/>
      </c>
      <c r="O105" s="21" t="str">
        <f t="shared" si="11"/>
        <v/>
      </c>
      <c r="P105" s="33" t="str">
        <f t="shared" si="14"/>
        <v/>
      </c>
    </row>
    <row r="106" spans="1:16">
      <c r="A106" s="6" t="s">
        <v>517</v>
      </c>
      <c r="B106" s="8">
        <v>48245</v>
      </c>
      <c r="C106" s="4">
        <v>59</v>
      </c>
      <c r="D106" s="4">
        <v>58</v>
      </c>
      <c r="E106" s="4">
        <v>3806</v>
      </c>
      <c r="F106" s="4">
        <v>2903</v>
      </c>
      <c r="G106" s="5">
        <v>38716</v>
      </c>
      <c r="H106" s="7" t="s">
        <v>159</v>
      </c>
      <c r="I106" s="4">
        <v>0</v>
      </c>
      <c r="J106" s="6">
        <f t="shared" si="12"/>
        <v>-903</v>
      </c>
      <c r="K106" s="6">
        <f t="shared" si="8"/>
        <v>1</v>
      </c>
      <c r="L106" s="6" t="str">
        <f t="shared" si="9"/>
        <v>ACTIVOS</v>
      </c>
      <c r="M106" s="21">
        <f t="shared" si="10"/>
        <v>0.94062500000000004</v>
      </c>
      <c r="N106" s="6" t="str">
        <f t="shared" si="13"/>
        <v/>
      </c>
      <c r="O106" s="21" t="str">
        <f t="shared" si="11"/>
        <v/>
      </c>
      <c r="P106" s="33" t="str">
        <f t="shared" si="14"/>
        <v/>
      </c>
    </row>
    <row r="107" spans="1:16">
      <c r="A107" s="6" t="s">
        <v>724</v>
      </c>
      <c r="B107" s="8">
        <v>54544</v>
      </c>
      <c r="C107" s="4">
        <v>32</v>
      </c>
      <c r="D107" s="4">
        <v>30</v>
      </c>
      <c r="E107" s="4">
        <v>5352</v>
      </c>
      <c r="F107" s="4">
        <v>4465</v>
      </c>
      <c r="G107" s="5">
        <v>39135</v>
      </c>
      <c r="H107" s="7" t="s">
        <v>159</v>
      </c>
      <c r="I107" s="4">
        <v>0</v>
      </c>
      <c r="J107" s="6">
        <f t="shared" si="12"/>
        <v>-887</v>
      </c>
      <c r="K107" s="6">
        <f t="shared" si="8"/>
        <v>2</v>
      </c>
      <c r="L107" s="6" t="str">
        <f t="shared" si="9"/>
        <v>ACTIVOS</v>
      </c>
      <c r="M107" s="21">
        <f t="shared" si="10"/>
        <v>0.92395833333333333</v>
      </c>
      <c r="N107" s="6" t="str">
        <f t="shared" si="13"/>
        <v/>
      </c>
      <c r="O107" s="21" t="str">
        <f t="shared" si="11"/>
        <v/>
      </c>
      <c r="P107" s="33" t="str">
        <f t="shared" si="14"/>
        <v/>
      </c>
    </row>
    <row r="108" spans="1:16">
      <c r="A108" s="6" t="s">
        <v>935</v>
      </c>
      <c r="B108" s="8">
        <v>60967</v>
      </c>
      <c r="C108" s="4">
        <v>26</v>
      </c>
      <c r="D108" s="4">
        <v>15</v>
      </c>
      <c r="E108" s="4">
        <v>1848</v>
      </c>
      <c r="F108" s="4">
        <v>963</v>
      </c>
      <c r="G108" s="5">
        <v>39489</v>
      </c>
      <c r="H108" s="7" t="s">
        <v>159</v>
      </c>
      <c r="I108" s="4">
        <v>51</v>
      </c>
      <c r="J108" s="6">
        <f t="shared" si="12"/>
        <v>-834</v>
      </c>
      <c r="K108" s="6">
        <f t="shared" si="8"/>
        <v>11</v>
      </c>
      <c r="L108" s="6" t="str">
        <f t="shared" si="9"/>
        <v>ACTIVOS</v>
      </c>
      <c r="M108" s="21">
        <f t="shared" si="10"/>
        <v>1.1583333333333334</v>
      </c>
      <c r="N108" s="6" t="str">
        <f t="shared" si="13"/>
        <v/>
      </c>
      <c r="O108" s="21" t="str">
        <f t="shared" si="11"/>
        <v/>
      </c>
      <c r="P108" s="33" t="str">
        <f t="shared" si="14"/>
        <v/>
      </c>
    </row>
    <row r="109" spans="1:16">
      <c r="A109" s="6" t="s">
        <v>353</v>
      </c>
      <c r="B109" s="8">
        <v>43525</v>
      </c>
      <c r="C109" s="4">
        <v>135</v>
      </c>
      <c r="D109" s="4">
        <v>120</v>
      </c>
      <c r="E109" s="4">
        <v>2399</v>
      </c>
      <c r="F109" s="4">
        <v>1540</v>
      </c>
      <c r="G109" s="5">
        <v>38716</v>
      </c>
      <c r="H109" s="7" t="s">
        <v>159</v>
      </c>
      <c r="I109" s="4">
        <v>161</v>
      </c>
      <c r="J109" s="6">
        <f t="shared" si="12"/>
        <v>-698</v>
      </c>
      <c r="K109" s="6">
        <f t="shared" si="8"/>
        <v>15</v>
      </c>
      <c r="L109" s="6" t="str">
        <f t="shared" si="9"/>
        <v>ACTIVOS</v>
      </c>
      <c r="M109" s="21">
        <f t="shared" si="10"/>
        <v>0.96944444444444444</v>
      </c>
      <c r="N109" s="6" t="str">
        <f t="shared" si="13"/>
        <v/>
      </c>
      <c r="O109" s="21" t="str">
        <f t="shared" si="11"/>
        <v/>
      </c>
      <c r="P109" s="33" t="str">
        <f t="shared" si="14"/>
        <v/>
      </c>
    </row>
    <row r="110" spans="1:16">
      <c r="A110" s="6" t="s">
        <v>284</v>
      </c>
      <c r="B110" s="8">
        <v>41426</v>
      </c>
      <c r="C110" s="4">
        <v>217</v>
      </c>
      <c r="D110" s="4">
        <v>194</v>
      </c>
      <c r="E110" s="4">
        <v>5141</v>
      </c>
      <c r="F110" s="4">
        <v>4290</v>
      </c>
      <c r="G110" s="5">
        <v>38716</v>
      </c>
      <c r="H110" s="7" t="s">
        <v>159</v>
      </c>
      <c r="I110" s="4">
        <v>3</v>
      </c>
      <c r="J110" s="6">
        <f t="shared" si="12"/>
        <v>-848</v>
      </c>
      <c r="K110" s="6">
        <f t="shared" si="8"/>
        <v>23</v>
      </c>
      <c r="L110" s="6" t="str">
        <f t="shared" si="9"/>
        <v>ACTIVOS</v>
      </c>
      <c r="M110" s="21">
        <f t="shared" si="10"/>
        <v>0.8833333333333333</v>
      </c>
      <c r="N110" s="6" t="str">
        <f t="shared" si="13"/>
        <v/>
      </c>
      <c r="O110" s="21" t="str">
        <f t="shared" si="11"/>
        <v/>
      </c>
      <c r="P110" s="33" t="str">
        <f t="shared" si="14"/>
        <v/>
      </c>
    </row>
    <row r="111" spans="1:16">
      <c r="A111" s="6" t="s">
        <v>249</v>
      </c>
      <c r="B111" s="8">
        <v>40360</v>
      </c>
      <c r="C111" s="4">
        <v>323</v>
      </c>
      <c r="D111" s="4">
        <v>317</v>
      </c>
      <c r="E111" s="4">
        <v>7029</v>
      </c>
      <c r="F111" s="4">
        <v>6200</v>
      </c>
      <c r="G111" s="5">
        <v>39924</v>
      </c>
      <c r="H111" s="7" t="s">
        <v>159</v>
      </c>
      <c r="I111" s="4">
        <v>198</v>
      </c>
      <c r="J111" s="6">
        <f t="shared" si="12"/>
        <v>-631</v>
      </c>
      <c r="K111" s="6">
        <f t="shared" si="8"/>
        <v>6</v>
      </c>
      <c r="L111" s="6" t="str">
        <f t="shared" si="9"/>
        <v>ACTIVOS</v>
      </c>
      <c r="M111" s="21">
        <f t="shared" si="10"/>
        <v>0.65729166666666672</v>
      </c>
      <c r="N111" s="6" t="str">
        <f t="shared" si="13"/>
        <v/>
      </c>
      <c r="O111" s="21" t="str">
        <f t="shared" si="11"/>
        <v/>
      </c>
      <c r="P111" s="33" t="str">
        <f t="shared" si="14"/>
        <v/>
      </c>
    </row>
    <row r="112" spans="1:16">
      <c r="A112" s="6" t="s">
        <v>398</v>
      </c>
      <c r="B112" s="8">
        <v>44896</v>
      </c>
      <c r="C112" s="4">
        <v>122</v>
      </c>
      <c r="D112" s="4">
        <v>92</v>
      </c>
      <c r="E112" s="4">
        <v>1910</v>
      </c>
      <c r="F112" s="4">
        <v>1086</v>
      </c>
      <c r="G112" s="5">
        <v>39507</v>
      </c>
      <c r="H112" s="7" t="s">
        <v>159</v>
      </c>
      <c r="I112" s="4">
        <v>0</v>
      </c>
      <c r="J112" s="6">
        <f t="shared" si="12"/>
        <v>-824</v>
      </c>
      <c r="K112" s="6">
        <f t="shared" si="8"/>
        <v>30</v>
      </c>
      <c r="L112" s="6" t="str">
        <f t="shared" si="9"/>
        <v>ACTIVOS</v>
      </c>
      <c r="M112" s="21">
        <f t="shared" si="10"/>
        <v>1.1444444444444446</v>
      </c>
      <c r="N112" s="6" t="str">
        <f t="shared" si="13"/>
        <v/>
      </c>
      <c r="O112" s="21" t="str">
        <f t="shared" si="11"/>
        <v/>
      </c>
      <c r="P112" s="33" t="str">
        <f t="shared" si="14"/>
        <v/>
      </c>
    </row>
    <row r="113" spans="1:16">
      <c r="A113" s="6" t="s">
        <v>856</v>
      </c>
      <c r="B113" s="8">
        <v>58562</v>
      </c>
      <c r="C113" s="4">
        <v>22</v>
      </c>
      <c r="D113" s="4">
        <v>20</v>
      </c>
      <c r="E113" s="4">
        <v>2822</v>
      </c>
      <c r="F113" s="4">
        <v>2003</v>
      </c>
      <c r="G113" s="5">
        <v>38716</v>
      </c>
      <c r="H113" s="7" t="s">
        <v>159</v>
      </c>
      <c r="I113" s="4">
        <v>8</v>
      </c>
      <c r="J113" s="6">
        <f t="shared" si="12"/>
        <v>-811</v>
      </c>
      <c r="K113" s="6">
        <f t="shared" si="8"/>
        <v>2</v>
      </c>
      <c r="L113" s="6" t="str">
        <f t="shared" si="9"/>
        <v>ACTIVOS</v>
      </c>
      <c r="M113" s="21">
        <f t="shared" si="10"/>
        <v>1.1263888888888889</v>
      </c>
      <c r="N113" s="6" t="str">
        <f t="shared" si="13"/>
        <v/>
      </c>
      <c r="O113" s="21" t="str">
        <f t="shared" si="11"/>
        <v/>
      </c>
      <c r="P113" s="33" t="str">
        <f t="shared" si="14"/>
        <v/>
      </c>
    </row>
    <row r="114" spans="1:16">
      <c r="A114" s="6" t="s">
        <v>430</v>
      </c>
      <c r="B114" s="8">
        <v>45870</v>
      </c>
      <c r="C114" s="4">
        <v>86</v>
      </c>
      <c r="D114" s="4">
        <v>80</v>
      </c>
      <c r="E114" s="4">
        <v>3757</v>
      </c>
      <c r="F114" s="4">
        <v>2968</v>
      </c>
      <c r="G114" s="5">
        <v>38716</v>
      </c>
      <c r="H114" s="7" t="s">
        <v>159</v>
      </c>
      <c r="I114" s="4">
        <v>41</v>
      </c>
      <c r="J114" s="6">
        <f t="shared" si="12"/>
        <v>-748</v>
      </c>
      <c r="K114" s="6">
        <f t="shared" si="8"/>
        <v>6</v>
      </c>
      <c r="L114" s="6" t="str">
        <f t="shared" si="9"/>
        <v>ACTIVOS</v>
      </c>
      <c r="M114" s="21">
        <f t="shared" si="10"/>
        <v>0.77916666666666667</v>
      </c>
      <c r="N114" s="6" t="str">
        <f t="shared" si="13"/>
        <v/>
      </c>
      <c r="O114" s="21" t="str">
        <f t="shared" si="11"/>
        <v/>
      </c>
      <c r="P114" s="33" t="str">
        <f t="shared" si="14"/>
        <v/>
      </c>
    </row>
    <row r="115" spans="1:16">
      <c r="A115" s="6" t="s">
        <v>340</v>
      </c>
      <c r="B115" s="8">
        <v>43132</v>
      </c>
      <c r="C115" s="4">
        <v>132</v>
      </c>
      <c r="D115" s="4">
        <v>131</v>
      </c>
      <c r="E115" s="4">
        <v>2736</v>
      </c>
      <c r="F115" s="4">
        <v>1954</v>
      </c>
      <c r="G115" s="5">
        <v>39861</v>
      </c>
      <c r="H115" s="7" t="s">
        <v>159</v>
      </c>
      <c r="I115" s="4">
        <v>170</v>
      </c>
      <c r="J115" s="6">
        <f t="shared" si="12"/>
        <v>-612</v>
      </c>
      <c r="K115" s="6">
        <f t="shared" si="8"/>
        <v>1</v>
      </c>
      <c r="L115" s="6" t="str">
        <f t="shared" si="9"/>
        <v>ACTIVOS</v>
      </c>
      <c r="M115" s="21">
        <f t="shared" si="10"/>
        <v>0.85</v>
      </c>
      <c r="N115" s="6" t="str">
        <f t="shared" si="13"/>
        <v/>
      </c>
      <c r="O115" s="21" t="str">
        <f t="shared" si="11"/>
        <v/>
      </c>
      <c r="P115" s="33" t="str">
        <f t="shared" si="14"/>
        <v/>
      </c>
    </row>
    <row r="116" spans="1:16">
      <c r="A116" s="6" t="s">
        <v>909</v>
      </c>
      <c r="B116" s="8">
        <v>60176</v>
      </c>
      <c r="C116" s="4">
        <v>18</v>
      </c>
      <c r="D116" s="4">
        <v>17</v>
      </c>
      <c r="E116" s="4">
        <v>2340</v>
      </c>
      <c r="F116" s="4">
        <v>1572</v>
      </c>
      <c r="G116" s="5">
        <v>39652</v>
      </c>
      <c r="H116" s="7" t="s">
        <v>159</v>
      </c>
      <c r="I116" s="4">
        <v>86</v>
      </c>
      <c r="J116" s="6">
        <f t="shared" si="12"/>
        <v>-682</v>
      </c>
      <c r="K116" s="6">
        <f t="shared" si="8"/>
        <v>1</v>
      </c>
      <c r="L116" s="6" t="str">
        <f t="shared" si="9"/>
        <v>ACTIVOS</v>
      </c>
      <c r="M116" s="21">
        <f t="shared" si="10"/>
        <v>0.9472222222222223</v>
      </c>
      <c r="N116" s="6" t="str">
        <f t="shared" si="13"/>
        <v/>
      </c>
      <c r="O116" s="21" t="str">
        <f t="shared" si="11"/>
        <v/>
      </c>
      <c r="P116" s="33" t="str">
        <f t="shared" si="14"/>
        <v/>
      </c>
    </row>
    <row r="117" spans="1:16">
      <c r="A117" s="6" t="s">
        <v>393</v>
      </c>
      <c r="B117" s="8">
        <v>44743</v>
      </c>
      <c r="C117" s="4">
        <v>102</v>
      </c>
      <c r="D117" s="4">
        <v>97</v>
      </c>
      <c r="E117" s="4">
        <v>4066</v>
      </c>
      <c r="F117" s="4">
        <v>3304</v>
      </c>
      <c r="G117" s="5">
        <v>39021</v>
      </c>
      <c r="H117" s="7" t="s">
        <v>159</v>
      </c>
      <c r="I117" s="4">
        <v>113</v>
      </c>
      <c r="J117" s="6">
        <f t="shared" si="12"/>
        <v>-649</v>
      </c>
      <c r="K117" s="6">
        <f t="shared" si="8"/>
        <v>5</v>
      </c>
      <c r="L117" s="6" t="str">
        <f t="shared" si="9"/>
        <v>ACTIVOS</v>
      </c>
      <c r="M117" s="21">
        <f t="shared" si="10"/>
        <v>0.67604166666666665</v>
      </c>
      <c r="N117" s="6" t="str">
        <f t="shared" si="13"/>
        <v/>
      </c>
      <c r="O117" s="21" t="str">
        <f t="shared" si="11"/>
        <v/>
      </c>
      <c r="P117" s="33" t="str">
        <f t="shared" si="14"/>
        <v/>
      </c>
    </row>
    <row r="118" spans="1:16">
      <c r="A118" s="6" t="s">
        <v>266</v>
      </c>
      <c r="B118" s="8">
        <v>40878</v>
      </c>
      <c r="C118" s="4">
        <v>243</v>
      </c>
      <c r="D118" s="4">
        <v>239</v>
      </c>
      <c r="E118" s="4">
        <v>5586</v>
      </c>
      <c r="F118" s="4">
        <v>4839</v>
      </c>
      <c r="G118" s="5">
        <v>39794</v>
      </c>
      <c r="H118" s="7" t="s">
        <v>161</v>
      </c>
      <c r="I118" s="4">
        <v>0</v>
      </c>
      <c r="J118" s="6">
        <f t="shared" si="12"/>
        <v>-747</v>
      </c>
      <c r="K118" s="6">
        <f t="shared" si="8"/>
        <v>4</v>
      </c>
      <c r="L118" s="6" t="str">
        <f t="shared" si="9"/>
        <v>REPACKING</v>
      </c>
      <c r="M118" s="21">
        <f t="shared" si="10"/>
        <v>0.77812499999999996</v>
      </c>
      <c r="N118" s="6" t="str">
        <f t="shared" si="13"/>
        <v/>
      </c>
      <c r="O118" s="21" t="str">
        <f t="shared" si="11"/>
        <v/>
      </c>
      <c r="P118" s="33" t="str">
        <f t="shared" si="14"/>
        <v/>
      </c>
    </row>
    <row r="119" spans="1:16">
      <c r="A119" s="6" t="s">
        <v>370</v>
      </c>
      <c r="B119" s="8">
        <v>44044</v>
      </c>
      <c r="C119" s="4">
        <v>107</v>
      </c>
      <c r="D119" s="4">
        <v>107</v>
      </c>
      <c r="E119" s="4">
        <v>4014</v>
      </c>
      <c r="F119" s="4">
        <v>3276</v>
      </c>
      <c r="G119" s="5">
        <v>39941</v>
      </c>
      <c r="H119" s="7" t="s">
        <v>159</v>
      </c>
      <c r="I119" s="4">
        <v>184</v>
      </c>
      <c r="J119" s="6">
        <f t="shared" si="12"/>
        <v>-554</v>
      </c>
      <c r="K119" s="6">
        <f t="shared" si="8"/>
        <v>0</v>
      </c>
      <c r="L119" s="6" t="str">
        <f t="shared" si="9"/>
        <v>ACTIVOS</v>
      </c>
      <c r="M119" s="21">
        <f t="shared" si="10"/>
        <v>0.57708333333333328</v>
      </c>
      <c r="N119" s="6" t="str">
        <f t="shared" si="13"/>
        <v/>
      </c>
      <c r="O119" s="21" t="str">
        <f t="shared" si="11"/>
        <v/>
      </c>
      <c r="P119" s="33" t="str">
        <f t="shared" si="14"/>
        <v>analisar fact</v>
      </c>
    </row>
    <row r="120" spans="1:16">
      <c r="A120" s="6" t="s">
        <v>763</v>
      </c>
      <c r="B120" s="8">
        <v>55732</v>
      </c>
      <c r="C120" s="4">
        <v>45</v>
      </c>
      <c r="D120" s="4">
        <v>27</v>
      </c>
      <c r="E120" s="4">
        <v>1462</v>
      </c>
      <c r="F120" s="4">
        <v>727</v>
      </c>
      <c r="G120" s="5">
        <v>38716</v>
      </c>
      <c r="H120" s="7" t="s">
        <v>159</v>
      </c>
      <c r="I120" s="4">
        <v>74</v>
      </c>
      <c r="J120" s="6">
        <f t="shared" si="12"/>
        <v>-661</v>
      </c>
      <c r="K120" s="6">
        <f t="shared" si="8"/>
        <v>18</v>
      </c>
      <c r="L120" s="6" t="str">
        <f t="shared" si="9"/>
        <v>ACTIVOS</v>
      </c>
      <c r="M120" s="21">
        <f t="shared" si="10"/>
        <v>0.91805555555555562</v>
      </c>
      <c r="N120" s="6" t="str">
        <f t="shared" si="13"/>
        <v/>
      </c>
      <c r="O120" s="21" t="str">
        <f t="shared" si="11"/>
        <v/>
      </c>
      <c r="P120" s="33" t="str">
        <f t="shared" si="14"/>
        <v/>
      </c>
    </row>
    <row r="121" spans="1:16">
      <c r="A121" s="6" t="s">
        <v>590</v>
      </c>
      <c r="B121" s="8">
        <v>50465</v>
      </c>
      <c r="C121" s="4">
        <v>76</v>
      </c>
      <c r="D121" s="4">
        <v>45</v>
      </c>
      <c r="E121" s="4">
        <v>1578</v>
      </c>
      <c r="F121" s="4">
        <v>857</v>
      </c>
      <c r="G121" s="5">
        <v>38730</v>
      </c>
      <c r="H121" s="7" t="s">
        <v>159</v>
      </c>
      <c r="I121" s="4">
        <v>45</v>
      </c>
      <c r="J121" s="6">
        <f t="shared" si="12"/>
        <v>-676</v>
      </c>
      <c r="K121" s="6">
        <f t="shared" si="8"/>
        <v>31</v>
      </c>
      <c r="L121" s="6" t="str">
        <f t="shared" si="9"/>
        <v>ACTIVOS</v>
      </c>
      <c r="M121" s="21">
        <f t="shared" si="10"/>
        <v>0.93888888888888888</v>
      </c>
      <c r="N121" s="6" t="str">
        <f t="shared" si="13"/>
        <v/>
      </c>
      <c r="O121" s="21" t="str">
        <f t="shared" si="11"/>
        <v/>
      </c>
      <c r="P121" s="33" t="str">
        <f t="shared" si="14"/>
        <v/>
      </c>
    </row>
    <row r="122" spans="1:16">
      <c r="A122" s="6" t="s">
        <v>806</v>
      </c>
      <c r="B122" s="8">
        <v>57040</v>
      </c>
      <c r="C122" s="4">
        <v>32</v>
      </c>
      <c r="D122" s="4">
        <v>23</v>
      </c>
      <c r="E122" s="4">
        <v>1408</v>
      </c>
      <c r="F122" s="4">
        <v>700</v>
      </c>
      <c r="G122" s="5">
        <v>39632</v>
      </c>
      <c r="H122" s="7" t="s">
        <v>159</v>
      </c>
      <c r="I122" s="4">
        <v>0</v>
      </c>
      <c r="J122" s="6">
        <f t="shared" si="12"/>
        <v>-708</v>
      </c>
      <c r="K122" s="6">
        <f t="shared" si="8"/>
        <v>9</v>
      </c>
      <c r="L122" s="6" t="str">
        <f t="shared" si="9"/>
        <v>ACTIVOS</v>
      </c>
      <c r="M122" s="21">
        <f t="shared" si="10"/>
        <v>0.98333333333333328</v>
      </c>
      <c r="N122" s="6" t="str">
        <f t="shared" si="13"/>
        <v/>
      </c>
      <c r="O122" s="21" t="str">
        <f t="shared" si="11"/>
        <v/>
      </c>
      <c r="P122" s="33" t="str">
        <f t="shared" si="14"/>
        <v/>
      </c>
    </row>
    <row r="123" spans="1:16">
      <c r="A123" s="6" t="s">
        <v>663</v>
      </c>
      <c r="B123" s="8">
        <v>52688</v>
      </c>
      <c r="C123" s="4">
        <v>61</v>
      </c>
      <c r="D123" s="4">
        <v>36</v>
      </c>
      <c r="E123" s="4">
        <v>1308</v>
      </c>
      <c r="F123" s="4">
        <v>624</v>
      </c>
      <c r="G123" s="5">
        <v>40108</v>
      </c>
      <c r="H123" s="7" t="s">
        <v>159</v>
      </c>
      <c r="I123" s="4">
        <v>14</v>
      </c>
      <c r="J123" s="6">
        <f t="shared" si="12"/>
        <v>-670</v>
      </c>
      <c r="K123" s="6">
        <f t="shared" si="8"/>
        <v>25</v>
      </c>
      <c r="L123" s="6" t="str">
        <f t="shared" si="9"/>
        <v>ACTIVOS</v>
      </c>
      <c r="M123" s="21">
        <f t="shared" si="10"/>
        <v>0.93055555555555558</v>
      </c>
      <c r="N123" s="6" t="str">
        <f t="shared" si="13"/>
        <v/>
      </c>
      <c r="O123" s="21" t="str">
        <f t="shared" si="11"/>
        <v/>
      </c>
      <c r="P123" s="33" t="str">
        <f t="shared" si="14"/>
        <v/>
      </c>
    </row>
    <row r="124" spans="1:16">
      <c r="A124" s="6" t="s">
        <v>596</v>
      </c>
      <c r="B124" s="8">
        <v>50649</v>
      </c>
      <c r="C124" s="4">
        <v>45</v>
      </c>
      <c r="D124" s="4">
        <v>45</v>
      </c>
      <c r="E124" s="4">
        <v>2245</v>
      </c>
      <c r="F124" s="4">
        <v>1577</v>
      </c>
      <c r="G124" s="5">
        <v>38716</v>
      </c>
      <c r="H124" s="7" t="s">
        <v>159</v>
      </c>
      <c r="I124" s="4">
        <v>105</v>
      </c>
      <c r="J124" s="6">
        <f t="shared" si="12"/>
        <v>-563</v>
      </c>
      <c r="K124" s="6">
        <f t="shared" si="8"/>
        <v>0</v>
      </c>
      <c r="L124" s="6" t="str">
        <f t="shared" si="9"/>
        <v>ACTIVOS</v>
      </c>
      <c r="M124" s="21">
        <f t="shared" si="10"/>
        <v>0.78194444444444444</v>
      </c>
      <c r="N124" s="6" t="str">
        <f t="shared" si="13"/>
        <v/>
      </c>
      <c r="O124" s="21" t="str">
        <f t="shared" si="11"/>
        <v/>
      </c>
      <c r="P124" s="33" t="str">
        <f t="shared" si="14"/>
        <v>analisar fact</v>
      </c>
    </row>
    <row r="125" spans="1:16">
      <c r="A125" s="6" t="s">
        <v>1086</v>
      </c>
      <c r="B125" s="8">
        <v>65562</v>
      </c>
      <c r="C125" s="4">
        <v>13</v>
      </c>
      <c r="D125" s="4">
        <v>10</v>
      </c>
      <c r="E125" s="4">
        <v>1800</v>
      </c>
      <c r="F125" s="4">
        <v>1160</v>
      </c>
      <c r="G125" s="5">
        <v>40087</v>
      </c>
      <c r="H125" s="7" t="s">
        <v>160</v>
      </c>
      <c r="I125" s="4">
        <v>0</v>
      </c>
      <c r="J125" s="6">
        <f t="shared" si="12"/>
        <v>-640</v>
      </c>
      <c r="K125" s="6">
        <f t="shared" si="8"/>
        <v>3</v>
      </c>
      <c r="L125" s="6" t="str">
        <f t="shared" si="9"/>
        <v>CONTRA VENTA</v>
      </c>
      <c r="M125" s="21">
        <f t="shared" si="10"/>
        <v>0.88888888888888895</v>
      </c>
      <c r="N125" s="6" t="str">
        <f t="shared" si="13"/>
        <v/>
      </c>
      <c r="O125" s="21" t="str">
        <f t="shared" si="11"/>
        <v/>
      </c>
      <c r="P125" s="33" t="str">
        <f t="shared" si="14"/>
        <v/>
      </c>
    </row>
    <row r="126" spans="1:16">
      <c r="A126" s="6" t="s">
        <v>412</v>
      </c>
      <c r="B126" s="8">
        <v>45323</v>
      </c>
      <c r="C126" s="4">
        <v>129</v>
      </c>
      <c r="D126" s="4">
        <v>85</v>
      </c>
      <c r="E126" s="4">
        <v>1864</v>
      </c>
      <c r="F126" s="4">
        <v>1231</v>
      </c>
      <c r="G126" s="5">
        <v>38757</v>
      </c>
      <c r="H126" s="7" t="s">
        <v>159</v>
      </c>
      <c r="I126" s="4">
        <v>132</v>
      </c>
      <c r="J126" s="6">
        <f t="shared" si="12"/>
        <v>-501</v>
      </c>
      <c r="K126" s="6">
        <f t="shared" si="8"/>
        <v>44</v>
      </c>
      <c r="L126" s="6" t="str">
        <f t="shared" si="9"/>
        <v>ACTIVOS</v>
      </c>
      <c r="M126" s="21">
        <f t="shared" si="10"/>
        <v>0.6958333333333333</v>
      </c>
      <c r="N126" s="6" t="str">
        <f t="shared" si="13"/>
        <v/>
      </c>
      <c r="O126" s="21" t="str">
        <f t="shared" si="11"/>
        <v/>
      </c>
      <c r="P126" s="33" t="str">
        <f t="shared" si="14"/>
        <v/>
      </c>
    </row>
    <row r="127" spans="1:16">
      <c r="A127" s="6" t="s">
        <v>310</v>
      </c>
      <c r="B127" s="8">
        <v>42217</v>
      </c>
      <c r="C127" s="4">
        <v>156</v>
      </c>
      <c r="D127" s="4">
        <v>151</v>
      </c>
      <c r="E127" s="4">
        <v>7245</v>
      </c>
      <c r="F127" s="4">
        <v>6619</v>
      </c>
      <c r="G127" s="5">
        <v>40052</v>
      </c>
      <c r="H127" s="7" t="s">
        <v>159</v>
      </c>
      <c r="I127" s="4">
        <v>172</v>
      </c>
      <c r="J127" s="6">
        <f t="shared" si="12"/>
        <v>-454</v>
      </c>
      <c r="K127" s="6">
        <f t="shared" si="8"/>
        <v>5</v>
      </c>
      <c r="L127" s="6" t="str">
        <f t="shared" si="9"/>
        <v>ACTIVOS</v>
      </c>
      <c r="M127" s="21">
        <f t="shared" si="10"/>
        <v>0.47291666666666665</v>
      </c>
      <c r="N127" s="6" t="str">
        <f t="shared" si="13"/>
        <v/>
      </c>
      <c r="O127" s="21" t="str">
        <f t="shared" si="11"/>
        <v/>
      </c>
      <c r="P127" s="33" t="str">
        <f t="shared" si="14"/>
        <v/>
      </c>
    </row>
    <row r="128" spans="1:16">
      <c r="A128" s="6" t="s">
        <v>1077</v>
      </c>
      <c r="B128" s="8">
        <v>65289</v>
      </c>
      <c r="C128" s="4">
        <v>11</v>
      </c>
      <c r="D128" s="4">
        <v>10</v>
      </c>
      <c r="E128" s="4">
        <v>1616</v>
      </c>
      <c r="F128" s="4">
        <v>992</v>
      </c>
      <c r="G128" s="5">
        <v>39421</v>
      </c>
      <c r="H128" s="7" t="s">
        <v>160</v>
      </c>
      <c r="I128" s="4">
        <v>12</v>
      </c>
      <c r="J128" s="6">
        <f t="shared" si="12"/>
        <v>-612</v>
      </c>
      <c r="K128" s="6">
        <f t="shared" si="8"/>
        <v>1</v>
      </c>
      <c r="L128" s="6" t="str">
        <f t="shared" si="9"/>
        <v>CONTRA VENTA</v>
      </c>
      <c r="M128" s="21">
        <f t="shared" si="10"/>
        <v>0.85</v>
      </c>
      <c r="N128" s="6" t="str">
        <f t="shared" si="13"/>
        <v/>
      </c>
      <c r="O128" s="21" t="str">
        <f t="shared" si="11"/>
        <v/>
      </c>
      <c r="P128" s="33" t="str">
        <f t="shared" si="14"/>
        <v/>
      </c>
    </row>
    <row r="129" spans="1:16">
      <c r="A129" s="6" t="s">
        <v>539</v>
      </c>
      <c r="B129" s="8">
        <v>48914</v>
      </c>
      <c r="C129" s="4">
        <v>72</v>
      </c>
      <c r="D129" s="4">
        <v>52</v>
      </c>
      <c r="E129" s="4">
        <v>1426</v>
      </c>
      <c r="F129" s="4">
        <v>808</v>
      </c>
      <c r="G129" s="5">
        <v>38716</v>
      </c>
      <c r="H129" s="7" t="s">
        <v>159</v>
      </c>
      <c r="I129" s="4">
        <v>69</v>
      </c>
      <c r="J129" s="6">
        <f t="shared" si="12"/>
        <v>-549</v>
      </c>
      <c r="K129" s="6">
        <f t="shared" si="8"/>
        <v>20</v>
      </c>
      <c r="L129" s="6" t="str">
        <f t="shared" si="9"/>
        <v>ACTIVOS</v>
      </c>
      <c r="M129" s="21">
        <f t="shared" si="10"/>
        <v>0.76249999999999996</v>
      </c>
      <c r="N129" s="6" t="str">
        <f t="shared" si="13"/>
        <v/>
      </c>
      <c r="O129" s="21" t="str">
        <f t="shared" si="11"/>
        <v/>
      </c>
      <c r="P129" s="33" t="str">
        <f t="shared" si="14"/>
        <v/>
      </c>
    </row>
    <row r="130" spans="1:16">
      <c r="A130" s="6" t="s">
        <v>593</v>
      </c>
      <c r="B130" s="8">
        <v>50557</v>
      </c>
      <c r="C130" s="4">
        <v>68</v>
      </c>
      <c r="D130" s="4">
        <v>45</v>
      </c>
      <c r="E130" s="4">
        <v>1402</v>
      </c>
      <c r="F130" s="4">
        <v>804</v>
      </c>
      <c r="G130" s="5">
        <v>39910</v>
      </c>
      <c r="H130" s="7" t="s">
        <v>161</v>
      </c>
      <c r="I130" s="4">
        <v>29</v>
      </c>
      <c r="J130" s="6">
        <f t="shared" si="12"/>
        <v>-569</v>
      </c>
      <c r="K130" s="6">
        <f t="shared" si="8"/>
        <v>23</v>
      </c>
      <c r="L130" s="6" t="str">
        <f t="shared" si="9"/>
        <v>REPACKING</v>
      </c>
      <c r="M130" s="21">
        <f t="shared" si="10"/>
        <v>0.79027777777777775</v>
      </c>
      <c r="N130" s="6" t="str">
        <f t="shared" si="13"/>
        <v/>
      </c>
      <c r="O130" s="21" t="str">
        <f t="shared" si="11"/>
        <v/>
      </c>
      <c r="P130" s="33" t="str">
        <f t="shared" si="14"/>
        <v/>
      </c>
    </row>
    <row r="131" spans="1:16">
      <c r="A131" s="6" t="s">
        <v>972</v>
      </c>
      <c r="B131" s="8">
        <v>62094</v>
      </c>
      <c r="C131" s="4">
        <v>22</v>
      </c>
      <c r="D131" s="4">
        <v>13</v>
      </c>
      <c r="E131" s="4">
        <v>1024</v>
      </c>
      <c r="F131" s="4">
        <v>426</v>
      </c>
      <c r="G131" s="5">
        <v>39489</v>
      </c>
      <c r="H131" s="7" t="s">
        <v>159</v>
      </c>
      <c r="I131" s="4">
        <v>42</v>
      </c>
      <c r="J131" s="6">
        <f t="shared" si="12"/>
        <v>-556</v>
      </c>
      <c r="K131" s="6">
        <f t="shared" si="8"/>
        <v>9</v>
      </c>
      <c r="L131" s="6" t="str">
        <f t="shared" si="9"/>
        <v>ACTIVOS</v>
      </c>
      <c r="M131" s="21">
        <f t="shared" si="10"/>
        <v>0.96527777777777779</v>
      </c>
      <c r="N131" s="6" t="str">
        <f t="shared" si="13"/>
        <v/>
      </c>
      <c r="O131" s="21" t="str">
        <f t="shared" si="11"/>
        <v/>
      </c>
      <c r="P131" s="33" t="str">
        <f t="shared" si="14"/>
        <v/>
      </c>
    </row>
    <row r="132" spans="1:16">
      <c r="A132" s="6" t="s">
        <v>580</v>
      </c>
      <c r="B132" s="8">
        <v>50161</v>
      </c>
      <c r="C132" s="4">
        <v>50</v>
      </c>
      <c r="D132" s="4">
        <v>47</v>
      </c>
      <c r="E132" s="4">
        <v>5695</v>
      </c>
      <c r="F132" s="4">
        <v>5102</v>
      </c>
      <c r="G132" s="5">
        <v>38716</v>
      </c>
      <c r="H132" s="7" t="s">
        <v>159</v>
      </c>
      <c r="I132" s="4">
        <v>441</v>
      </c>
      <c r="J132" s="6">
        <f t="shared" si="12"/>
        <v>-152</v>
      </c>
      <c r="K132" s="6">
        <f t="shared" si="8"/>
        <v>3</v>
      </c>
      <c r="L132" s="6" t="str">
        <f t="shared" si="9"/>
        <v>ACTIVOS</v>
      </c>
      <c r="M132" s="21">
        <f t="shared" si="10"/>
        <v>0.15833333333333333</v>
      </c>
      <c r="N132" s="6" t="str">
        <f t="shared" si="13"/>
        <v/>
      </c>
      <c r="O132" s="21" t="str">
        <f t="shared" si="11"/>
        <v/>
      </c>
      <c r="P132" s="33" t="str">
        <f t="shared" si="14"/>
        <v/>
      </c>
    </row>
    <row r="133" spans="1:16">
      <c r="A133" s="6" t="s">
        <v>232</v>
      </c>
      <c r="B133" s="8">
        <v>39845</v>
      </c>
      <c r="C133" s="4">
        <v>450</v>
      </c>
      <c r="D133" s="4">
        <v>449</v>
      </c>
      <c r="E133" s="4">
        <v>14495</v>
      </c>
      <c r="F133" s="4">
        <v>13911</v>
      </c>
      <c r="G133" s="5">
        <v>38716</v>
      </c>
      <c r="H133" s="7" t="s">
        <v>159</v>
      </c>
      <c r="I133" s="4">
        <v>393</v>
      </c>
      <c r="J133" s="6">
        <f t="shared" si="12"/>
        <v>-191</v>
      </c>
      <c r="K133" s="6">
        <f t="shared" si="8"/>
        <v>1</v>
      </c>
      <c r="L133" s="6" t="str">
        <f t="shared" si="9"/>
        <v>ACTIVOS</v>
      </c>
      <c r="M133" s="21">
        <f t="shared" si="10"/>
        <v>0.13263888888888889</v>
      </c>
      <c r="N133" s="6" t="str">
        <f t="shared" si="13"/>
        <v/>
      </c>
      <c r="O133" s="21" t="str">
        <f t="shared" si="11"/>
        <v/>
      </c>
      <c r="P133" s="33" t="str">
        <f t="shared" si="14"/>
        <v/>
      </c>
    </row>
    <row r="134" spans="1:16">
      <c r="A134" s="6" t="s">
        <v>1142</v>
      </c>
      <c r="B134" s="8">
        <v>67267</v>
      </c>
      <c r="C134" s="4">
        <v>8</v>
      </c>
      <c r="D134" s="4">
        <v>8</v>
      </c>
      <c r="E134" s="4">
        <v>3216</v>
      </c>
      <c r="F134" s="4">
        <v>2640</v>
      </c>
      <c r="G134" s="5">
        <v>39554</v>
      </c>
      <c r="H134" s="7" t="s">
        <v>160</v>
      </c>
      <c r="I134" s="4">
        <v>0</v>
      </c>
      <c r="J134" s="6">
        <f t="shared" si="12"/>
        <v>-576</v>
      </c>
      <c r="K134" s="6">
        <f t="shared" si="8"/>
        <v>0</v>
      </c>
      <c r="L134" s="6" t="str">
        <f t="shared" si="9"/>
        <v>CONTRA VENTA</v>
      </c>
      <c r="M134" s="21">
        <f t="shared" si="10"/>
        <v>0.6</v>
      </c>
      <c r="N134" s="6" t="str">
        <f t="shared" si="13"/>
        <v/>
      </c>
      <c r="O134" s="21" t="str">
        <f t="shared" si="11"/>
        <v/>
      </c>
      <c r="P134" s="33" t="str">
        <f t="shared" si="14"/>
        <v>analisar fact</v>
      </c>
    </row>
    <row r="135" spans="1:16">
      <c r="A135" s="6" t="s">
        <v>858</v>
      </c>
      <c r="B135" s="8">
        <v>58623</v>
      </c>
      <c r="C135" s="4">
        <v>20</v>
      </c>
      <c r="D135" s="4">
        <v>20</v>
      </c>
      <c r="E135" s="4">
        <v>3846</v>
      </c>
      <c r="F135" s="4">
        <v>3273</v>
      </c>
      <c r="G135" s="5">
        <v>40109</v>
      </c>
      <c r="H135" s="7" t="s">
        <v>160</v>
      </c>
      <c r="I135" s="4">
        <v>0</v>
      </c>
      <c r="J135" s="6">
        <f t="shared" si="12"/>
        <v>-573</v>
      </c>
      <c r="K135" s="6">
        <f t="shared" ref="K135:K198" si="15">IF(C135&gt;D135,C135-D135,0)</f>
        <v>0</v>
      </c>
      <c r="L135" s="6" t="str">
        <f t="shared" ref="L135:L198" si="16">IF(E135-F135&gt;I135,H135,"")</f>
        <v>CONTRA VENTA</v>
      </c>
      <c r="M135" s="21">
        <f t="shared" ref="M135:M198" si="17">IF((VLOOKUP(A135,TemposRef,5,0)*J135)/60/60/8&lt;0,(VLOOKUP(A135,TemposRef,5,0)*J135)/60/60/8*-1,(VLOOKUP(A135,TemposRef,5,0)*J135)/60/60/8)</f>
        <v>0.59687500000000004</v>
      </c>
      <c r="N135" s="6" t="str">
        <f t="shared" si="13"/>
        <v/>
      </c>
      <c r="O135" s="21" t="str">
        <f t="shared" ref="O135:O198" si="18">IF(AND(K135&gt;0,I135&gt;E135-F135),(VLOOKUP(A135,TemposRef,5,0)*J135)/60/60/8,"")</f>
        <v/>
      </c>
      <c r="P135" s="33" t="str">
        <f t="shared" si="14"/>
        <v>analisar fact</v>
      </c>
    </row>
    <row r="136" spans="1:16">
      <c r="A136" s="6" t="s">
        <v>477</v>
      </c>
      <c r="B136" s="8">
        <v>47300</v>
      </c>
      <c r="C136" s="4">
        <v>88</v>
      </c>
      <c r="D136" s="4">
        <v>65</v>
      </c>
      <c r="E136" s="4">
        <v>1220</v>
      </c>
      <c r="F136" s="4">
        <v>648</v>
      </c>
      <c r="G136" s="5">
        <v>39507</v>
      </c>
      <c r="H136" s="7" t="s">
        <v>159</v>
      </c>
      <c r="I136" s="4">
        <v>196</v>
      </c>
      <c r="J136" s="6">
        <f t="shared" ref="J136:J199" si="19">F136-E136+I136</f>
        <v>-376</v>
      </c>
      <c r="K136" s="6">
        <f t="shared" si="15"/>
        <v>23</v>
      </c>
      <c r="L136" s="6" t="str">
        <f t="shared" si="16"/>
        <v>ACTIVOS</v>
      </c>
      <c r="M136" s="21">
        <f t="shared" si="17"/>
        <v>0.65277777777777779</v>
      </c>
      <c r="N136" s="6" t="str">
        <f t="shared" ref="N136:N199" si="20">IF(AND(K136&gt;0,I136&gt;E136-F136),E136-F136,"")</f>
        <v/>
      </c>
      <c r="O136" s="21" t="str">
        <f t="shared" si="18"/>
        <v/>
      </c>
      <c r="P136" s="33" t="str">
        <f t="shared" ref="P136:P199" si="21">IF(AND(VALUE(K136)&lt;=0,VALUE(J136)&lt;0),"analisar fact","")</f>
        <v/>
      </c>
    </row>
    <row r="137" spans="1:16">
      <c r="A137" s="6" t="s">
        <v>204</v>
      </c>
      <c r="B137" s="8">
        <v>38991</v>
      </c>
      <c r="C137" s="4">
        <v>752</v>
      </c>
      <c r="D137" s="4">
        <v>745</v>
      </c>
      <c r="E137" s="4">
        <v>24258</v>
      </c>
      <c r="F137" s="4">
        <v>23692</v>
      </c>
      <c r="G137" s="5">
        <v>38716</v>
      </c>
      <c r="H137" s="7" t="s">
        <v>159</v>
      </c>
      <c r="I137" s="4">
        <v>1783</v>
      </c>
      <c r="J137" s="6">
        <f t="shared" si="19"/>
        <v>1217</v>
      </c>
      <c r="K137" s="6">
        <f t="shared" si="15"/>
        <v>7</v>
      </c>
      <c r="L137" s="6" t="str">
        <f t="shared" si="16"/>
        <v/>
      </c>
      <c r="M137" s="21">
        <f t="shared" si="17"/>
        <v>0.84513888888888888</v>
      </c>
      <c r="N137" s="6">
        <f t="shared" si="20"/>
        <v>566</v>
      </c>
      <c r="O137" s="21">
        <f t="shared" si="18"/>
        <v>0.84513888888888888</v>
      </c>
      <c r="P137" s="33" t="str">
        <f t="shared" si="21"/>
        <v/>
      </c>
    </row>
    <row r="138" spans="1:16">
      <c r="A138" s="6" t="s">
        <v>463</v>
      </c>
      <c r="B138" s="8">
        <v>46874</v>
      </c>
      <c r="C138" s="4">
        <v>101</v>
      </c>
      <c r="D138" s="4">
        <v>69</v>
      </c>
      <c r="E138" s="4">
        <v>1328</v>
      </c>
      <c r="F138" s="4">
        <v>764</v>
      </c>
      <c r="G138" s="5">
        <v>39538</v>
      </c>
      <c r="H138" s="7" t="s">
        <v>159</v>
      </c>
      <c r="I138" s="4">
        <v>0</v>
      </c>
      <c r="J138" s="6">
        <f t="shared" si="19"/>
        <v>-564</v>
      </c>
      <c r="K138" s="6">
        <f t="shared" si="15"/>
        <v>32</v>
      </c>
      <c r="L138" s="6" t="str">
        <f t="shared" si="16"/>
        <v>ACTIVOS</v>
      </c>
      <c r="M138" s="21">
        <f t="shared" si="17"/>
        <v>0.78333333333333333</v>
      </c>
      <c r="N138" s="6" t="str">
        <f t="shared" si="20"/>
        <v/>
      </c>
      <c r="O138" s="21" t="str">
        <f t="shared" si="18"/>
        <v/>
      </c>
      <c r="P138" s="33" t="str">
        <f t="shared" si="21"/>
        <v/>
      </c>
    </row>
    <row r="139" spans="1:16">
      <c r="A139" s="6" t="s">
        <v>827</v>
      </c>
      <c r="B139" s="8">
        <v>57680</v>
      </c>
      <c r="C139" s="4">
        <v>38</v>
      </c>
      <c r="D139" s="4">
        <v>22</v>
      </c>
      <c r="E139" s="4">
        <v>1057</v>
      </c>
      <c r="F139" s="4">
        <v>499</v>
      </c>
      <c r="G139" s="5">
        <v>38716</v>
      </c>
      <c r="H139" s="7" t="s">
        <v>159</v>
      </c>
      <c r="I139" s="4">
        <v>21</v>
      </c>
      <c r="J139" s="6">
        <f t="shared" si="19"/>
        <v>-537</v>
      </c>
      <c r="K139" s="6">
        <f t="shared" si="15"/>
        <v>16</v>
      </c>
      <c r="L139" s="6" t="str">
        <f t="shared" si="16"/>
        <v>ACTIVOS</v>
      </c>
      <c r="M139" s="21">
        <f t="shared" si="17"/>
        <v>0.93229166666666663</v>
      </c>
      <c r="N139" s="6" t="str">
        <f t="shared" si="20"/>
        <v/>
      </c>
      <c r="O139" s="21" t="str">
        <f t="shared" si="18"/>
        <v/>
      </c>
      <c r="P139" s="33" t="str">
        <f t="shared" si="21"/>
        <v/>
      </c>
    </row>
    <row r="140" spans="1:16">
      <c r="A140" s="6" t="s">
        <v>356</v>
      </c>
      <c r="B140" s="8">
        <v>43617</v>
      </c>
      <c r="C140" s="4">
        <v>137</v>
      </c>
      <c r="D140" s="4">
        <v>119</v>
      </c>
      <c r="E140" s="4">
        <v>1295</v>
      </c>
      <c r="F140" s="4">
        <v>740</v>
      </c>
      <c r="G140" s="5">
        <v>39748</v>
      </c>
      <c r="H140" s="7" t="s">
        <v>159</v>
      </c>
      <c r="I140" s="4">
        <v>83</v>
      </c>
      <c r="J140" s="6">
        <f t="shared" si="19"/>
        <v>-472</v>
      </c>
      <c r="K140" s="6">
        <f t="shared" si="15"/>
        <v>18</v>
      </c>
      <c r="L140" s="6" t="str">
        <f t="shared" si="16"/>
        <v>ACTIVOS</v>
      </c>
      <c r="M140" s="21">
        <f t="shared" si="17"/>
        <v>0.81944444444444442</v>
      </c>
      <c r="N140" s="6" t="str">
        <f t="shared" si="20"/>
        <v/>
      </c>
      <c r="O140" s="21" t="str">
        <f t="shared" si="18"/>
        <v/>
      </c>
      <c r="P140" s="33" t="str">
        <f t="shared" si="21"/>
        <v/>
      </c>
    </row>
    <row r="141" spans="1:16">
      <c r="A141" s="6" t="s">
        <v>540</v>
      </c>
      <c r="B141" s="8">
        <v>48945</v>
      </c>
      <c r="C141" s="4">
        <v>56</v>
      </c>
      <c r="D141" s="4">
        <v>52</v>
      </c>
      <c r="E141" s="4">
        <v>1339</v>
      </c>
      <c r="F141" s="4">
        <v>799</v>
      </c>
      <c r="G141" s="5">
        <v>38716</v>
      </c>
      <c r="H141" s="7" t="s">
        <v>159</v>
      </c>
      <c r="I141" s="4">
        <v>102</v>
      </c>
      <c r="J141" s="6">
        <f t="shared" si="19"/>
        <v>-438</v>
      </c>
      <c r="K141" s="6">
        <f t="shared" si="15"/>
        <v>4</v>
      </c>
      <c r="L141" s="6" t="str">
        <f t="shared" si="16"/>
        <v>ACTIVOS</v>
      </c>
      <c r="M141" s="21">
        <f t="shared" si="17"/>
        <v>0.60833333333333328</v>
      </c>
      <c r="N141" s="6" t="str">
        <f t="shared" si="20"/>
        <v/>
      </c>
      <c r="O141" s="21" t="str">
        <f t="shared" si="18"/>
        <v/>
      </c>
      <c r="P141" s="33" t="str">
        <f t="shared" si="21"/>
        <v/>
      </c>
    </row>
    <row r="142" spans="1:16">
      <c r="A142" s="6" t="s">
        <v>945</v>
      </c>
      <c r="B142" s="8">
        <v>61271</v>
      </c>
      <c r="C142" s="4">
        <v>17</v>
      </c>
      <c r="D142" s="4">
        <v>15</v>
      </c>
      <c r="E142" s="4">
        <v>2497</v>
      </c>
      <c r="F142" s="4">
        <v>1969</v>
      </c>
      <c r="G142" s="5">
        <v>38716</v>
      </c>
      <c r="H142" s="7" t="s">
        <v>160</v>
      </c>
      <c r="I142" s="4">
        <v>0</v>
      </c>
      <c r="J142" s="6">
        <f t="shared" si="19"/>
        <v>-528</v>
      </c>
      <c r="K142" s="6">
        <f t="shared" si="15"/>
        <v>2</v>
      </c>
      <c r="L142" s="6" t="str">
        <f t="shared" si="16"/>
        <v>CONTRA VENTA</v>
      </c>
      <c r="M142" s="21">
        <f t="shared" si="17"/>
        <v>0.73333333333333328</v>
      </c>
      <c r="N142" s="6" t="str">
        <f t="shared" si="20"/>
        <v/>
      </c>
      <c r="O142" s="21" t="str">
        <f t="shared" si="18"/>
        <v/>
      </c>
      <c r="P142" s="33" t="str">
        <f t="shared" si="21"/>
        <v/>
      </c>
    </row>
    <row r="143" spans="1:16">
      <c r="A143" s="6" t="s">
        <v>368</v>
      </c>
      <c r="B143" s="8">
        <v>43983</v>
      </c>
      <c r="C143" s="4">
        <v>132</v>
      </c>
      <c r="D143" s="4">
        <v>110</v>
      </c>
      <c r="E143" s="4">
        <v>1254</v>
      </c>
      <c r="F143" s="4">
        <v>726</v>
      </c>
      <c r="G143" s="5">
        <v>39980</v>
      </c>
      <c r="H143" s="7" t="s">
        <v>159</v>
      </c>
      <c r="I143" s="4">
        <v>57</v>
      </c>
      <c r="J143" s="6">
        <f t="shared" si="19"/>
        <v>-471</v>
      </c>
      <c r="K143" s="6">
        <f t="shared" si="15"/>
        <v>22</v>
      </c>
      <c r="L143" s="6" t="str">
        <f t="shared" si="16"/>
        <v>ACTIVOS</v>
      </c>
      <c r="M143" s="21">
        <f t="shared" si="17"/>
        <v>0.81770833333333337</v>
      </c>
      <c r="N143" s="6" t="str">
        <f t="shared" si="20"/>
        <v/>
      </c>
      <c r="O143" s="21" t="str">
        <f t="shared" si="18"/>
        <v/>
      </c>
      <c r="P143" s="33" t="str">
        <f t="shared" si="21"/>
        <v/>
      </c>
    </row>
    <row r="144" spans="1:16">
      <c r="A144" s="6" t="s">
        <v>431</v>
      </c>
      <c r="B144" s="8">
        <v>45901</v>
      </c>
      <c r="C144" s="4">
        <v>85</v>
      </c>
      <c r="D144" s="4">
        <v>80</v>
      </c>
      <c r="E144" s="4">
        <v>3572</v>
      </c>
      <c r="F144" s="4">
        <v>3046</v>
      </c>
      <c r="G144" s="5">
        <v>38716</v>
      </c>
      <c r="H144" s="7" t="s">
        <v>159</v>
      </c>
      <c r="I144" s="4">
        <v>0</v>
      </c>
      <c r="J144" s="6">
        <f t="shared" si="19"/>
        <v>-526</v>
      </c>
      <c r="K144" s="6">
        <f t="shared" si="15"/>
        <v>5</v>
      </c>
      <c r="L144" s="6" t="str">
        <f t="shared" si="16"/>
        <v>ACTIVOS</v>
      </c>
      <c r="M144" s="21">
        <f t="shared" si="17"/>
        <v>0.54791666666666672</v>
      </c>
      <c r="N144" s="6" t="str">
        <f t="shared" si="20"/>
        <v/>
      </c>
      <c r="O144" s="21" t="str">
        <f t="shared" si="18"/>
        <v/>
      </c>
      <c r="P144" s="33" t="str">
        <f t="shared" si="21"/>
        <v/>
      </c>
    </row>
    <row r="145" spans="1:16">
      <c r="A145" s="6" t="s">
        <v>408</v>
      </c>
      <c r="B145" s="8">
        <v>45200</v>
      </c>
      <c r="C145" s="4">
        <v>96</v>
      </c>
      <c r="D145" s="4">
        <v>87</v>
      </c>
      <c r="E145" s="4">
        <v>2624</v>
      </c>
      <c r="F145" s="4">
        <v>2107</v>
      </c>
      <c r="G145" s="5">
        <v>38716</v>
      </c>
      <c r="H145" s="7" t="s">
        <v>159</v>
      </c>
      <c r="I145" s="4">
        <v>45</v>
      </c>
      <c r="J145" s="6">
        <f t="shared" si="19"/>
        <v>-472</v>
      </c>
      <c r="K145" s="6">
        <f t="shared" si="15"/>
        <v>9</v>
      </c>
      <c r="L145" s="6" t="str">
        <f t="shared" si="16"/>
        <v>ACTIVOS</v>
      </c>
      <c r="M145" s="21">
        <f t="shared" si="17"/>
        <v>0.65555555555555556</v>
      </c>
      <c r="N145" s="6" t="str">
        <f t="shared" si="20"/>
        <v/>
      </c>
      <c r="O145" s="21" t="str">
        <f t="shared" si="18"/>
        <v/>
      </c>
      <c r="P145" s="33" t="str">
        <f t="shared" si="21"/>
        <v/>
      </c>
    </row>
    <row r="146" spans="1:16">
      <c r="A146" s="6" t="s">
        <v>335</v>
      </c>
      <c r="B146" s="8">
        <v>42979</v>
      </c>
      <c r="C146" s="4">
        <v>133</v>
      </c>
      <c r="D146" s="4">
        <v>133</v>
      </c>
      <c r="E146" s="4">
        <v>4416</v>
      </c>
      <c r="F146" s="4">
        <v>3906</v>
      </c>
      <c r="G146" s="5">
        <v>38716</v>
      </c>
      <c r="H146" s="7" t="s">
        <v>159</v>
      </c>
      <c r="I146" s="4">
        <v>837</v>
      </c>
      <c r="J146" s="6">
        <f t="shared" si="19"/>
        <v>327</v>
      </c>
      <c r="K146" s="6">
        <f t="shared" si="15"/>
        <v>0</v>
      </c>
      <c r="L146" s="6" t="str">
        <f t="shared" si="16"/>
        <v/>
      </c>
      <c r="M146" s="21">
        <f t="shared" si="17"/>
        <v>0.34062500000000001</v>
      </c>
      <c r="N146" s="6" t="str">
        <f t="shared" si="20"/>
        <v/>
      </c>
      <c r="O146" s="21" t="str">
        <f t="shared" si="18"/>
        <v/>
      </c>
      <c r="P146" s="33" t="str">
        <f t="shared" si="21"/>
        <v/>
      </c>
    </row>
    <row r="147" spans="1:16">
      <c r="A147" s="6" t="s">
        <v>1091</v>
      </c>
      <c r="B147" s="8">
        <v>65715</v>
      </c>
      <c r="C147" s="4">
        <v>10</v>
      </c>
      <c r="D147" s="4">
        <v>10</v>
      </c>
      <c r="E147" s="4">
        <v>1055</v>
      </c>
      <c r="F147" s="4">
        <v>556</v>
      </c>
      <c r="G147" s="5">
        <v>38716</v>
      </c>
      <c r="H147" s="7" t="s">
        <v>159</v>
      </c>
      <c r="I147" s="4">
        <v>4</v>
      </c>
      <c r="J147" s="6">
        <f t="shared" si="19"/>
        <v>-495</v>
      </c>
      <c r="K147" s="6">
        <f t="shared" si="15"/>
        <v>0</v>
      </c>
      <c r="L147" s="6" t="str">
        <f t="shared" si="16"/>
        <v>ACTIVOS</v>
      </c>
      <c r="M147" s="21">
        <f t="shared" si="17"/>
        <v>0.859375</v>
      </c>
      <c r="N147" s="6" t="str">
        <f t="shared" si="20"/>
        <v/>
      </c>
      <c r="O147" s="21" t="str">
        <f t="shared" si="18"/>
        <v/>
      </c>
      <c r="P147" s="33" t="str">
        <f t="shared" si="21"/>
        <v>analisar fact</v>
      </c>
    </row>
    <row r="148" spans="1:16">
      <c r="A148" s="6" t="s">
        <v>689</v>
      </c>
      <c r="B148" s="8">
        <v>53479</v>
      </c>
      <c r="C148" s="4">
        <v>41</v>
      </c>
      <c r="D148" s="4">
        <v>34</v>
      </c>
      <c r="E148" s="4">
        <v>1132</v>
      </c>
      <c r="F148" s="4">
        <v>634</v>
      </c>
      <c r="G148" s="5">
        <v>39786</v>
      </c>
      <c r="H148" s="7" t="s">
        <v>159</v>
      </c>
      <c r="I148" s="4">
        <v>15</v>
      </c>
      <c r="J148" s="6">
        <f t="shared" si="19"/>
        <v>-483</v>
      </c>
      <c r="K148" s="6">
        <f t="shared" si="15"/>
        <v>7</v>
      </c>
      <c r="L148" s="6" t="str">
        <f t="shared" si="16"/>
        <v>ACTIVOS</v>
      </c>
      <c r="M148" s="21">
        <f t="shared" si="17"/>
        <v>0.83854166666666663</v>
      </c>
      <c r="N148" s="6" t="str">
        <f t="shared" si="20"/>
        <v/>
      </c>
      <c r="O148" s="21" t="str">
        <f t="shared" si="18"/>
        <v/>
      </c>
      <c r="P148" s="33" t="str">
        <f t="shared" si="21"/>
        <v/>
      </c>
    </row>
    <row r="149" spans="1:16">
      <c r="A149" s="6" t="s">
        <v>898</v>
      </c>
      <c r="B149" s="8">
        <v>59841</v>
      </c>
      <c r="C149" s="4">
        <v>23</v>
      </c>
      <c r="D149" s="4">
        <v>17</v>
      </c>
      <c r="E149" s="4">
        <v>1280</v>
      </c>
      <c r="F149" s="4">
        <v>798</v>
      </c>
      <c r="G149" s="5">
        <v>38716</v>
      </c>
      <c r="H149" s="7" t="s">
        <v>160</v>
      </c>
      <c r="I149" s="4">
        <v>27</v>
      </c>
      <c r="J149" s="6">
        <f t="shared" si="19"/>
        <v>-455</v>
      </c>
      <c r="K149" s="6">
        <f t="shared" si="15"/>
        <v>6</v>
      </c>
      <c r="L149" s="6" t="str">
        <f t="shared" si="16"/>
        <v>CONTRA VENTA</v>
      </c>
      <c r="M149" s="21">
        <f t="shared" si="17"/>
        <v>0.78993055555555558</v>
      </c>
      <c r="N149" s="6" t="str">
        <f t="shared" si="20"/>
        <v/>
      </c>
      <c r="O149" s="21" t="str">
        <f t="shared" si="18"/>
        <v/>
      </c>
      <c r="P149" s="33" t="str">
        <f t="shared" si="21"/>
        <v/>
      </c>
    </row>
    <row r="150" spans="1:16">
      <c r="A150" s="6" t="s">
        <v>1368</v>
      </c>
      <c r="B150" s="8">
        <v>74146</v>
      </c>
      <c r="C150" s="4">
        <v>3</v>
      </c>
      <c r="D150" s="4">
        <v>3</v>
      </c>
      <c r="E150" s="4">
        <v>1280</v>
      </c>
      <c r="F150" s="4">
        <v>800</v>
      </c>
      <c r="G150" s="5">
        <v>40169</v>
      </c>
      <c r="H150" s="7" t="s">
        <v>160</v>
      </c>
      <c r="I150" s="4">
        <v>0</v>
      </c>
      <c r="J150" s="6">
        <f t="shared" si="19"/>
        <v>-480</v>
      </c>
      <c r="K150" s="6">
        <f t="shared" si="15"/>
        <v>0</v>
      </c>
      <c r="L150" s="6" t="str">
        <f t="shared" si="16"/>
        <v>CONTRA VENTA</v>
      </c>
      <c r="M150" s="21">
        <f t="shared" si="17"/>
        <v>0.83333333333333337</v>
      </c>
      <c r="N150" s="6" t="str">
        <f t="shared" si="20"/>
        <v/>
      </c>
      <c r="O150" s="21" t="str">
        <f t="shared" si="18"/>
        <v/>
      </c>
      <c r="P150" s="33" t="str">
        <f t="shared" si="21"/>
        <v>analisar fact</v>
      </c>
    </row>
    <row r="151" spans="1:16">
      <c r="A151" s="6" t="s">
        <v>1389</v>
      </c>
      <c r="B151" s="8">
        <v>74785</v>
      </c>
      <c r="C151" s="4">
        <v>3</v>
      </c>
      <c r="D151" s="4">
        <v>3</v>
      </c>
      <c r="E151" s="4">
        <v>1200</v>
      </c>
      <c r="F151" s="4">
        <v>720</v>
      </c>
      <c r="G151" s="5">
        <v>40113</v>
      </c>
      <c r="H151" s="7" t="s">
        <v>160</v>
      </c>
      <c r="I151" s="4">
        <v>0</v>
      </c>
      <c r="J151" s="6">
        <f t="shared" si="19"/>
        <v>-480</v>
      </c>
      <c r="K151" s="6">
        <f t="shared" si="15"/>
        <v>0</v>
      </c>
      <c r="L151" s="6" t="str">
        <f t="shared" si="16"/>
        <v>CONTRA VENTA</v>
      </c>
      <c r="M151" s="21">
        <f t="shared" si="17"/>
        <v>0.83333333333333337</v>
      </c>
      <c r="N151" s="6" t="str">
        <f t="shared" si="20"/>
        <v/>
      </c>
      <c r="O151" s="21" t="str">
        <f t="shared" si="18"/>
        <v/>
      </c>
      <c r="P151" s="33" t="str">
        <f t="shared" si="21"/>
        <v>analisar fact</v>
      </c>
    </row>
    <row r="152" spans="1:16">
      <c r="A152" s="6" t="s">
        <v>1429</v>
      </c>
      <c r="B152" s="8">
        <v>76003</v>
      </c>
      <c r="C152" s="4">
        <v>3</v>
      </c>
      <c r="D152" s="4">
        <v>3</v>
      </c>
      <c r="E152" s="4">
        <v>1008</v>
      </c>
      <c r="F152" s="4">
        <v>528</v>
      </c>
      <c r="G152" s="5">
        <v>39882</v>
      </c>
      <c r="H152" s="7" t="s">
        <v>160</v>
      </c>
      <c r="I152" s="4">
        <v>1</v>
      </c>
      <c r="J152" s="6">
        <f t="shared" si="19"/>
        <v>-479</v>
      </c>
      <c r="K152" s="6">
        <f t="shared" si="15"/>
        <v>0</v>
      </c>
      <c r="L152" s="6" t="str">
        <f t="shared" si="16"/>
        <v>CONTRA VENTA</v>
      </c>
      <c r="M152" s="21">
        <f t="shared" si="17"/>
        <v>0.83159722222222221</v>
      </c>
      <c r="N152" s="6" t="str">
        <f t="shared" si="20"/>
        <v/>
      </c>
      <c r="O152" s="21" t="str">
        <f t="shared" si="18"/>
        <v/>
      </c>
      <c r="P152" s="33" t="str">
        <f t="shared" si="21"/>
        <v>analisar fact</v>
      </c>
    </row>
    <row r="153" spans="1:16">
      <c r="A153" s="6" t="s">
        <v>850</v>
      </c>
      <c r="B153" s="8">
        <v>58380</v>
      </c>
      <c r="C153" s="4">
        <v>25</v>
      </c>
      <c r="D153" s="4">
        <v>20</v>
      </c>
      <c r="E153" s="4">
        <v>848</v>
      </c>
      <c r="F153" s="4">
        <v>368</v>
      </c>
      <c r="G153" s="5">
        <v>40113</v>
      </c>
      <c r="H153" s="7" t="s">
        <v>159</v>
      </c>
      <c r="I153" s="4">
        <v>12</v>
      </c>
      <c r="J153" s="6">
        <f t="shared" si="19"/>
        <v>-468</v>
      </c>
      <c r="K153" s="6">
        <f t="shared" si="15"/>
        <v>5</v>
      </c>
      <c r="L153" s="6" t="str">
        <f t="shared" si="16"/>
        <v>ACTIVOS</v>
      </c>
      <c r="M153" s="21">
        <f t="shared" si="17"/>
        <v>0.8125</v>
      </c>
      <c r="N153" s="6" t="str">
        <f t="shared" si="20"/>
        <v/>
      </c>
      <c r="O153" s="21" t="str">
        <f t="shared" si="18"/>
        <v/>
      </c>
      <c r="P153" s="33" t="str">
        <f t="shared" si="21"/>
        <v/>
      </c>
    </row>
    <row r="154" spans="1:16">
      <c r="A154" s="6" t="s">
        <v>442</v>
      </c>
      <c r="B154" s="8">
        <v>46235</v>
      </c>
      <c r="C154" s="4">
        <v>80</v>
      </c>
      <c r="D154" s="4">
        <v>75</v>
      </c>
      <c r="E154" s="4">
        <v>3715</v>
      </c>
      <c r="F154" s="4">
        <v>3236</v>
      </c>
      <c r="G154" s="5">
        <v>38716</v>
      </c>
      <c r="H154" s="7" t="s">
        <v>159</v>
      </c>
      <c r="I154" s="4">
        <v>0</v>
      </c>
      <c r="J154" s="6">
        <f t="shared" si="19"/>
        <v>-479</v>
      </c>
      <c r="K154" s="6">
        <f t="shared" si="15"/>
        <v>5</v>
      </c>
      <c r="L154" s="6" t="str">
        <f t="shared" si="16"/>
        <v>ACTIVOS</v>
      </c>
      <c r="M154" s="21">
        <f t="shared" si="17"/>
        <v>0.49895833333333334</v>
      </c>
      <c r="N154" s="6" t="str">
        <f t="shared" si="20"/>
        <v/>
      </c>
      <c r="O154" s="21" t="str">
        <f t="shared" si="18"/>
        <v/>
      </c>
      <c r="P154" s="33" t="str">
        <f t="shared" si="21"/>
        <v/>
      </c>
    </row>
    <row r="155" spans="1:16">
      <c r="A155" s="6" t="s">
        <v>946</v>
      </c>
      <c r="B155" s="8">
        <v>61302</v>
      </c>
      <c r="C155" s="4">
        <v>23</v>
      </c>
      <c r="D155" s="4">
        <v>15</v>
      </c>
      <c r="E155" s="4">
        <v>1185</v>
      </c>
      <c r="F155" s="4">
        <v>714</v>
      </c>
      <c r="G155" s="5">
        <v>39632</v>
      </c>
      <c r="H155" s="7" t="s">
        <v>159</v>
      </c>
      <c r="I155" s="4">
        <v>14</v>
      </c>
      <c r="J155" s="6">
        <f t="shared" si="19"/>
        <v>-457</v>
      </c>
      <c r="K155" s="6">
        <f t="shared" si="15"/>
        <v>8</v>
      </c>
      <c r="L155" s="6" t="str">
        <f t="shared" si="16"/>
        <v>ACTIVOS</v>
      </c>
      <c r="M155" s="21">
        <f t="shared" si="17"/>
        <v>0.79340277777777779</v>
      </c>
      <c r="N155" s="6" t="str">
        <f t="shared" si="20"/>
        <v/>
      </c>
      <c r="O155" s="21" t="str">
        <f t="shared" si="18"/>
        <v/>
      </c>
      <c r="P155" s="33" t="str">
        <f t="shared" si="21"/>
        <v/>
      </c>
    </row>
    <row r="156" spans="1:16">
      <c r="A156" s="6" t="s">
        <v>649</v>
      </c>
      <c r="B156" s="8">
        <v>52263</v>
      </c>
      <c r="C156" s="4">
        <v>38</v>
      </c>
      <c r="D156" s="4">
        <v>38</v>
      </c>
      <c r="E156" s="4">
        <v>3148</v>
      </c>
      <c r="F156" s="4">
        <v>2688</v>
      </c>
      <c r="G156" s="5">
        <v>38716</v>
      </c>
      <c r="H156" s="7" t="s">
        <v>159</v>
      </c>
      <c r="I156" s="4">
        <v>263</v>
      </c>
      <c r="J156" s="6">
        <f t="shared" si="19"/>
        <v>-197</v>
      </c>
      <c r="K156" s="6">
        <f t="shared" si="15"/>
        <v>0</v>
      </c>
      <c r="L156" s="6" t="str">
        <f t="shared" si="16"/>
        <v>ACTIVOS</v>
      </c>
      <c r="M156" s="21">
        <f t="shared" si="17"/>
        <v>0.27361111111111114</v>
      </c>
      <c r="N156" s="6" t="str">
        <f t="shared" si="20"/>
        <v/>
      </c>
      <c r="O156" s="21" t="str">
        <f t="shared" si="18"/>
        <v/>
      </c>
      <c r="P156" s="33" t="str">
        <f t="shared" si="21"/>
        <v>analisar fact</v>
      </c>
    </row>
    <row r="157" spans="1:16">
      <c r="A157" s="6" t="s">
        <v>435</v>
      </c>
      <c r="B157" s="8">
        <v>46023</v>
      </c>
      <c r="C157" s="4">
        <v>82</v>
      </c>
      <c r="D157" s="4">
        <v>79</v>
      </c>
      <c r="E157" s="4">
        <v>3625</v>
      </c>
      <c r="F157" s="4">
        <v>3176</v>
      </c>
      <c r="G157" s="5">
        <v>38922</v>
      </c>
      <c r="H157" s="7" t="s">
        <v>159</v>
      </c>
      <c r="I157" s="4">
        <v>91</v>
      </c>
      <c r="J157" s="6">
        <f t="shared" si="19"/>
        <v>-358</v>
      </c>
      <c r="K157" s="6">
        <f t="shared" si="15"/>
        <v>3</v>
      </c>
      <c r="L157" s="6" t="str">
        <f t="shared" si="16"/>
        <v>ACTIVOS</v>
      </c>
      <c r="M157" s="21">
        <f t="shared" si="17"/>
        <v>0.37291666666666667</v>
      </c>
      <c r="N157" s="6" t="str">
        <f t="shared" si="20"/>
        <v/>
      </c>
      <c r="O157" s="21" t="str">
        <f t="shared" si="18"/>
        <v/>
      </c>
      <c r="P157" s="33" t="str">
        <f t="shared" si="21"/>
        <v/>
      </c>
    </row>
    <row r="158" spans="1:16">
      <c r="A158" s="6" t="s">
        <v>241</v>
      </c>
      <c r="B158" s="8">
        <v>40118</v>
      </c>
      <c r="C158" s="4">
        <v>392</v>
      </c>
      <c r="D158" s="4">
        <v>378</v>
      </c>
      <c r="E158" s="4">
        <v>3136</v>
      </c>
      <c r="F158" s="4">
        <v>2688</v>
      </c>
      <c r="G158" s="5">
        <v>38716</v>
      </c>
      <c r="H158" s="7" t="s">
        <v>159</v>
      </c>
      <c r="I158" s="4">
        <v>73</v>
      </c>
      <c r="J158" s="6">
        <f t="shared" si="19"/>
        <v>-375</v>
      </c>
      <c r="K158" s="6">
        <f t="shared" si="15"/>
        <v>14</v>
      </c>
      <c r="L158" s="6" t="str">
        <f t="shared" si="16"/>
        <v>ACTIVOS</v>
      </c>
      <c r="M158" s="21">
        <f t="shared" si="17"/>
        <v>0.52083333333333337</v>
      </c>
      <c r="N158" s="6" t="str">
        <f t="shared" si="20"/>
        <v/>
      </c>
      <c r="O158" s="21" t="str">
        <f t="shared" si="18"/>
        <v/>
      </c>
      <c r="P158" s="33" t="str">
        <f t="shared" si="21"/>
        <v/>
      </c>
    </row>
    <row r="159" spans="1:16">
      <c r="A159" s="6" t="s">
        <v>314</v>
      </c>
      <c r="B159" s="8">
        <v>42339</v>
      </c>
      <c r="C159" s="4">
        <v>176</v>
      </c>
      <c r="D159" s="4">
        <v>148</v>
      </c>
      <c r="E159" s="4">
        <v>2508</v>
      </c>
      <c r="F159" s="4">
        <v>2064</v>
      </c>
      <c r="G159" s="5">
        <v>38716</v>
      </c>
      <c r="H159" s="7" t="s">
        <v>159</v>
      </c>
      <c r="I159" s="4">
        <v>135</v>
      </c>
      <c r="J159" s="6">
        <f t="shared" si="19"/>
        <v>-309</v>
      </c>
      <c r="K159" s="6">
        <f t="shared" si="15"/>
        <v>28</v>
      </c>
      <c r="L159" s="6" t="str">
        <f t="shared" si="16"/>
        <v>ACTIVOS</v>
      </c>
      <c r="M159" s="21">
        <f t="shared" si="17"/>
        <v>0.42916666666666664</v>
      </c>
      <c r="N159" s="6" t="str">
        <f t="shared" si="20"/>
        <v/>
      </c>
      <c r="O159" s="21" t="str">
        <f t="shared" si="18"/>
        <v/>
      </c>
      <c r="P159" s="33" t="str">
        <f t="shared" si="21"/>
        <v/>
      </c>
    </row>
    <row r="160" spans="1:16">
      <c r="A160" s="6" t="s">
        <v>380</v>
      </c>
      <c r="B160" s="8">
        <v>44348</v>
      </c>
      <c r="C160" s="4">
        <v>105</v>
      </c>
      <c r="D160" s="4">
        <v>103</v>
      </c>
      <c r="E160" s="4">
        <v>4218</v>
      </c>
      <c r="F160" s="4">
        <v>3781</v>
      </c>
      <c r="G160" s="5">
        <v>39238</v>
      </c>
      <c r="H160" s="7" t="s">
        <v>159</v>
      </c>
      <c r="I160" s="4">
        <v>41</v>
      </c>
      <c r="J160" s="6">
        <f t="shared" si="19"/>
        <v>-396</v>
      </c>
      <c r="K160" s="6">
        <f t="shared" si="15"/>
        <v>2</v>
      </c>
      <c r="L160" s="6" t="str">
        <f t="shared" si="16"/>
        <v>ACTIVOS</v>
      </c>
      <c r="M160" s="21">
        <f t="shared" si="17"/>
        <v>0.41249999999999998</v>
      </c>
      <c r="N160" s="6" t="str">
        <f t="shared" si="20"/>
        <v/>
      </c>
      <c r="O160" s="21" t="str">
        <f t="shared" si="18"/>
        <v/>
      </c>
      <c r="P160" s="33" t="str">
        <f t="shared" si="21"/>
        <v/>
      </c>
    </row>
    <row r="161" spans="1:16">
      <c r="A161" s="6" t="s">
        <v>223</v>
      </c>
      <c r="B161" s="8">
        <v>39569</v>
      </c>
      <c r="C161" s="4">
        <v>522</v>
      </c>
      <c r="D161" s="4">
        <v>503</v>
      </c>
      <c r="E161" s="4">
        <v>4582</v>
      </c>
      <c r="F161" s="4">
        <v>4147</v>
      </c>
      <c r="G161" s="5">
        <v>39603</v>
      </c>
      <c r="H161" s="7" t="s">
        <v>159</v>
      </c>
      <c r="I161" s="4">
        <v>256</v>
      </c>
      <c r="J161" s="6">
        <f t="shared" si="19"/>
        <v>-179</v>
      </c>
      <c r="K161" s="6">
        <f t="shared" si="15"/>
        <v>19</v>
      </c>
      <c r="L161" s="6" t="str">
        <f t="shared" si="16"/>
        <v>ACTIVOS</v>
      </c>
      <c r="M161" s="21">
        <f t="shared" si="17"/>
        <v>0.18645833333333334</v>
      </c>
      <c r="N161" s="6" t="str">
        <f t="shared" si="20"/>
        <v/>
      </c>
      <c r="O161" s="21" t="str">
        <f t="shared" si="18"/>
        <v/>
      </c>
      <c r="P161" s="33" t="str">
        <f t="shared" si="21"/>
        <v/>
      </c>
    </row>
    <row r="162" spans="1:16">
      <c r="A162" s="6" t="s">
        <v>390</v>
      </c>
      <c r="B162" s="8">
        <v>44652</v>
      </c>
      <c r="C162" s="4">
        <v>108</v>
      </c>
      <c r="D162" s="4">
        <v>97</v>
      </c>
      <c r="E162" s="4">
        <v>1152</v>
      </c>
      <c r="F162" s="4">
        <v>718</v>
      </c>
      <c r="G162" s="5">
        <v>39735</v>
      </c>
      <c r="H162" s="7" t="s">
        <v>159</v>
      </c>
      <c r="I162" s="4">
        <v>223</v>
      </c>
      <c r="J162" s="6">
        <f t="shared" si="19"/>
        <v>-211</v>
      </c>
      <c r="K162" s="6">
        <f t="shared" si="15"/>
        <v>11</v>
      </c>
      <c r="L162" s="6" t="str">
        <f t="shared" si="16"/>
        <v>ACTIVOS</v>
      </c>
      <c r="M162" s="21">
        <f t="shared" si="17"/>
        <v>0.36631944444444448</v>
      </c>
      <c r="N162" s="6" t="str">
        <f t="shared" si="20"/>
        <v/>
      </c>
      <c r="O162" s="21" t="str">
        <f t="shared" si="18"/>
        <v/>
      </c>
      <c r="P162" s="33" t="str">
        <f t="shared" si="21"/>
        <v/>
      </c>
    </row>
    <row r="163" spans="1:16">
      <c r="A163" s="6" t="s">
        <v>875</v>
      </c>
      <c r="B163" s="8">
        <v>59141</v>
      </c>
      <c r="C163" s="4">
        <v>28</v>
      </c>
      <c r="D163" s="4">
        <v>19</v>
      </c>
      <c r="E163" s="4">
        <v>829</v>
      </c>
      <c r="F163" s="4">
        <v>396</v>
      </c>
      <c r="G163" s="5">
        <v>38716</v>
      </c>
      <c r="H163" s="7" t="s">
        <v>159</v>
      </c>
      <c r="I163" s="4">
        <v>60</v>
      </c>
      <c r="J163" s="6">
        <f t="shared" si="19"/>
        <v>-373</v>
      </c>
      <c r="K163" s="6">
        <f t="shared" si="15"/>
        <v>9</v>
      </c>
      <c r="L163" s="6" t="str">
        <f t="shared" si="16"/>
        <v>ACTIVOS</v>
      </c>
      <c r="M163" s="21">
        <f t="shared" si="17"/>
        <v>0.64756944444444442</v>
      </c>
      <c r="N163" s="6" t="str">
        <f t="shared" si="20"/>
        <v/>
      </c>
      <c r="O163" s="21" t="str">
        <f t="shared" si="18"/>
        <v/>
      </c>
      <c r="P163" s="33" t="str">
        <f t="shared" si="21"/>
        <v/>
      </c>
    </row>
    <row r="164" spans="1:16">
      <c r="A164" s="6" t="s">
        <v>506</v>
      </c>
      <c r="B164" s="8">
        <v>47908</v>
      </c>
      <c r="C164" s="4">
        <v>65</v>
      </c>
      <c r="D164" s="4">
        <v>61</v>
      </c>
      <c r="E164" s="4">
        <v>1856</v>
      </c>
      <c r="F164" s="4">
        <v>1429</v>
      </c>
      <c r="G164" s="5">
        <v>38807</v>
      </c>
      <c r="H164" s="7" t="s">
        <v>159</v>
      </c>
      <c r="I164" s="4">
        <v>34</v>
      </c>
      <c r="J164" s="6">
        <f t="shared" si="19"/>
        <v>-393</v>
      </c>
      <c r="K164" s="6">
        <f t="shared" si="15"/>
        <v>4</v>
      </c>
      <c r="L164" s="6" t="str">
        <f t="shared" si="16"/>
        <v>ACTIVOS</v>
      </c>
      <c r="M164" s="21">
        <f t="shared" si="17"/>
        <v>0.54583333333333328</v>
      </c>
      <c r="N164" s="6" t="str">
        <f t="shared" si="20"/>
        <v/>
      </c>
      <c r="O164" s="21" t="str">
        <f t="shared" si="18"/>
        <v/>
      </c>
      <c r="P164" s="33" t="str">
        <f t="shared" si="21"/>
        <v/>
      </c>
    </row>
    <row r="165" spans="1:16">
      <c r="A165" s="6" t="s">
        <v>709</v>
      </c>
      <c r="B165" s="8">
        <v>54089</v>
      </c>
      <c r="C165" s="4">
        <v>33</v>
      </c>
      <c r="D165" s="4">
        <v>32</v>
      </c>
      <c r="E165" s="4">
        <v>2248</v>
      </c>
      <c r="F165" s="4">
        <v>1826</v>
      </c>
      <c r="G165" s="5">
        <v>38716</v>
      </c>
      <c r="H165" s="7" t="s">
        <v>159</v>
      </c>
      <c r="I165" s="4">
        <v>33</v>
      </c>
      <c r="J165" s="6">
        <f t="shared" si="19"/>
        <v>-389</v>
      </c>
      <c r="K165" s="6">
        <f t="shared" si="15"/>
        <v>1</v>
      </c>
      <c r="L165" s="6" t="str">
        <f t="shared" si="16"/>
        <v>ACTIVOS</v>
      </c>
      <c r="M165" s="21">
        <f t="shared" si="17"/>
        <v>0.54027777777777775</v>
      </c>
      <c r="N165" s="6" t="str">
        <f t="shared" si="20"/>
        <v/>
      </c>
      <c r="O165" s="21" t="str">
        <f t="shared" si="18"/>
        <v/>
      </c>
      <c r="P165" s="33" t="str">
        <f t="shared" si="21"/>
        <v/>
      </c>
    </row>
    <row r="166" spans="1:16">
      <c r="A166" s="6" t="s">
        <v>760</v>
      </c>
      <c r="B166" s="8">
        <v>55640</v>
      </c>
      <c r="C166" s="4">
        <v>48</v>
      </c>
      <c r="D166" s="4">
        <v>27</v>
      </c>
      <c r="E166" s="4">
        <v>900</v>
      </c>
      <c r="F166" s="4">
        <v>486</v>
      </c>
      <c r="G166" s="5">
        <v>38894</v>
      </c>
      <c r="H166" s="7" t="s">
        <v>162</v>
      </c>
      <c r="I166" s="4">
        <v>27</v>
      </c>
      <c r="J166" s="6">
        <f t="shared" si="19"/>
        <v>-387</v>
      </c>
      <c r="K166" s="6">
        <f t="shared" si="15"/>
        <v>21</v>
      </c>
      <c r="L166" s="6" t="str">
        <f t="shared" si="16"/>
        <v>OBSOLETOS</v>
      </c>
      <c r="M166" s="21">
        <f t="shared" si="17"/>
        <v>1.34375</v>
      </c>
      <c r="N166" s="6" t="str">
        <f t="shared" si="20"/>
        <v/>
      </c>
      <c r="O166" s="21" t="str">
        <f t="shared" si="18"/>
        <v/>
      </c>
      <c r="P166" s="33" t="str">
        <f t="shared" si="21"/>
        <v/>
      </c>
    </row>
    <row r="167" spans="1:16">
      <c r="A167" s="6" t="s">
        <v>466</v>
      </c>
      <c r="B167" s="8">
        <v>46966</v>
      </c>
      <c r="C167" s="4">
        <v>85</v>
      </c>
      <c r="D167" s="4">
        <v>69</v>
      </c>
      <c r="E167" s="4">
        <v>1000</v>
      </c>
      <c r="F167" s="4">
        <v>588</v>
      </c>
      <c r="G167" s="5">
        <v>38936</v>
      </c>
      <c r="H167" s="7" t="s">
        <v>159</v>
      </c>
      <c r="I167" s="4">
        <v>291</v>
      </c>
      <c r="J167" s="6">
        <f t="shared" si="19"/>
        <v>-121</v>
      </c>
      <c r="K167" s="6">
        <f t="shared" si="15"/>
        <v>16</v>
      </c>
      <c r="L167" s="6" t="str">
        <f t="shared" si="16"/>
        <v>ACTIVOS</v>
      </c>
      <c r="M167" s="21">
        <f t="shared" si="17"/>
        <v>0.21006944444444445</v>
      </c>
      <c r="N167" s="6" t="str">
        <f t="shared" si="20"/>
        <v/>
      </c>
      <c r="O167" s="21" t="str">
        <f t="shared" si="18"/>
        <v/>
      </c>
      <c r="P167" s="33" t="str">
        <f t="shared" si="21"/>
        <v/>
      </c>
    </row>
    <row r="168" spans="1:16">
      <c r="A168" s="6" t="s">
        <v>599</v>
      </c>
      <c r="B168" s="8">
        <v>50740</v>
      </c>
      <c r="C168" s="4">
        <v>49</v>
      </c>
      <c r="D168" s="4">
        <v>44</v>
      </c>
      <c r="E168" s="4">
        <v>554</v>
      </c>
      <c r="F168" s="4">
        <v>156</v>
      </c>
      <c r="G168" s="5">
        <v>39735</v>
      </c>
      <c r="H168" s="7" t="s">
        <v>159</v>
      </c>
      <c r="I168" s="4">
        <v>37</v>
      </c>
      <c r="J168" s="6">
        <f t="shared" si="19"/>
        <v>-361</v>
      </c>
      <c r="K168" s="6">
        <f t="shared" si="15"/>
        <v>5</v>
      </c>
      <c r="L168" s="6" t="str">
        <f t="shared" si="16"/>
        <v>ACTIVOS</v>
      </c>
      <c r="M168" s="21">
        <f t="shared" si="17"/>
        <v>0.62673611111111105</v>
      </c>
      <c r="N168" s="6" t="str">
        <f t="shared" si="20"/>
        <v/>
      </c>
      <c r="O168" s="21" t="str">
        <f t="shared" si="18"/>
        <v/>
      </c>
      <c r="P168" s="33" t="str">
        <f t="shared" si="21"/>
        <v/>
      </c>
    </row>
    <row r="169" spans="1:16">
      <c r="A169" s="6" t="s">
        <v>684</v>
      </c>
      <c r="B169" s="8">
        <v>53328</v>
      </c>
      <c r="C169" s="4">
        <v>38</v>
      </c>
      <c r="D169" s="4">
        <v>34</v>
      </c>
      <c r="E169" s="4">
        <v>1821</v>
      </c>
      <c r="F169" s="4">
        <v>1429</v>
      </c>
      <c r="G169" s="5">
        <v>40028</v>
      </c>
      <c r="H169" s="7" t="s">
        <v>159</v>
      </c>
      <c r="I169" s="4">
        <v>130</v>
      </c>
      <c r="J169" s="6">
        <f t="shared" si="19"/>
        <v>-262</v>
      </c>
      <c r="K169" s="6">
        <f t="shared" si="15"/>
        <v>4</v>
      </c>
      <c r="L169" s="6" t="str">
        <f t="shared" si="16"/>
        <v>ACTIVOS</v>
      </c>
      <c r="M169" s="21">
        <f t="shared" si="17"/>
        <v>0.36388888888888887</v>
      </c>
      <c r="N169" s="6" t="str">
        <f t="shared" si="20"/>
        <v/>
      </c>
      <c r="O169" s="21" t="str">
        <f t="shared" si="18"/>
        <v/>
      </c>
      <c r="P169" s="33" t="str">
        <f t="shared" si="21"/>
        <v/>
      </c>
    </row>
    <row r="170" spans="1:16">
      <c r="A170" s="6" t="s">
        <v>955</v>
      </c>
      <c r="B170" s="8">
        <v>61576</v>
      </c>
      <c r="C170" s="4">
        <v>19</v>
      </c>
      <c r="D170" s="4">
        <v>14</v>
      </c>
      <c r="E170" s="4">
        <v>1681</v>
      </c>
      <c r="F170" s="4">
        <v>1296</v>
      </c>
      <c r="G170" s="5">
        <v>38728</v>
      </c>
      <c r="H170" s="7" t="s">
        <v>160</v>
      </c>
      <c r="I170" s="4">
        <v>96</v>
      </c>
      <c r="J170" s="6">
        <f t="shared" si="19"/>
        <v>-289</v>
      </c>
      <c r="K170" s="6">
        <f t="shared" si="15"/>
        <v>5</v>
      </c>
      <c r="L170" s="6" t="str">
        <f t="shared" si="16"/>
        <v>CONTRA VENTA</v>
      </c>
      <c r="M170" s="21">
        <f t="shared" si="17"/>
        <v>0.40138888888888885</v>
      </c>
      <c r="N170" s="6" t="str">
        <f t="shared" si="20"/>
        <v/>
      </c>
      <c r="O170" s="21" t="str">
        <f t="shared" si="18"/>
        <v/>
      </c>
      <c r="P170" s="33" t="str">
        <f t="shared" si="21"/>
        <v/>
      </c>
    </row>
    <row r="171" spans="1:16">
      <c r="A171" s="6" t="s">
        <v>1033</v>
      </c>
      <c r="B171" s="8">
        <v>63951</v>
      </c>
      <c r="C171" s="4">
        <v>12</v>
      </c>
      <c r="D171" s="4">
        <v>11</v>
      </c>
      <c r="E171" s="4">
        <v>780</v>
      </c>
      <c r="F171" s="4">
        <v>395</v>
      </c>
      <c r="G171" s="5">
        <v>39629</v>
      </c>
      <c r="H171" s="7" t="s">
        <v>162</v>
      </c>
      <c r="I171" s="4">
        <v>33</v>
      </c>
      <c r="J171" s="6">
        <f t="shared" si="19"/>
        <v>-352</v>
      </c>
      <c r="K171" s="6">
        <f t="shared" si="15"/>
        <v>1</v>
      </c>
      <c r="L171" s="6" t="str">
        <f t="shared" si="16"/>
        <v>OBSOLETOS</v>
      </c>
      <c r="M171" s="21">
        <f t="shared" si="17"/>
        <v>1.2222222222222221</v>
      </c>
      <c r="N171" s="6" t="str">
        <f t="shared" si="20"/>
        <v/>
      </c>
      <c r="O171" s="21" t="str">
        <f t="shared" si="18"/>
        <v/>
      </c>
      <c r="P171" s="33" t="str">
        <f t="shared" si="21"/>
        <v/>
      </c>
    </row>
    <row r="172" spans="1:16">
      <c r="A172" s="6" t="s">
        <v>561</v>
      </c>
      <c r="B172" s="8">
        <v>49583</v>
      </c>
      <c r="C172" s="4">
        <v>55</v>
      </c>
      <c r="D172" s="4">
        <v>49</v>
      </c>
      <c r="E172" s="4">
        <v>1173</v>
      </c>
      <c r="F172" s="4">
        <v>793</v>
      </c>
      <c r="G172" s="5">
        <v>38716</v>
      </c>
      <c r="H172" s="7" t="s">
        <v>159</v>
      </c>
      <c r="I172" s="4">
        <v>0</v>
      </c>
      <c r="J172" s="6">
        <f t="shared" si="19"/>
        <v>-380</v>
      </c>
      <c r="K172" s="6">
        <f t="shared" si="15"/>
        <v>6</v>
      </c>
      <c r="L172" s="6" t="str">
        <f t="shared" si="16"/>
        <v>ACTIVOS</v>
      </c>
      <c r="M172" s="21">
        <f t="shared" si="17"/>
        <v>0.65972222222222221</v>
      </c>
      <c r="N172" s="6" t="str">
        <f t="shared" si="20"/>
        <v/>
      </c>
      <c r="O172" s="21" t="str">
        <f t="shared" si="18"/>
        <v/>
      </c>
      <c r="P172" s="33" t="str">
        <f t="shared" si="21"/>
        <v/>
      </c>
    </row>
    <row r="173" spans="1:16">
      <c r="A173" s="6" t="s">
        <v>402</v>
      </c>
      <c r="B173" s="8">
        <v>45017</v>
      </c>
      <c r="C173" s="4">
        <v>90</v>
      </c>
      <c r="D173" s="4">
        <v>89</v>
      </c>
      <c r="E173" s="4">
        <v>2865</v>
      </c>
      <c r="F173" s="4">
        <v>2489</v>
      </c>
      <c r="G173" s="5">
        <v>39738</v>
      </c>
      <c r="H173" s="7" t="s">
        <v>159</v>
      </c>
      <c r="I173" s="4">
        <v>105</v>
      </c>
      <c r="J173" s="6">
        <f t="shared" si="19"/>
        <v>-271</v>
      </c>
      <c r="K173" s="6">
        <f t="shared" si="15"/>
        <v>1</v>
      </c>
      <c r="L173" s="6" t="str">
        <f t="shared" si="16"/>
        <v>ACTIVOS</v>
      </c>
      <c r="M173" s="21">
        <f t="shared" si="17"/>
        <v>0.37638888888888888</v>
      </c>
      <c r="N173" s="6" t="str">
        <f t="shared" si="20"/>
        <v/>
      </c>
      <c r="O173" s="21" t="str">
        <f t="shared" si="18"/>
        <v/>
      </c>
      <c r="P173" s="33" t="str">
        <f t="shared" si="21"/>
        <v/>
      </c>
    </row>
    <row r="174" spans="1:16">
      <c r="A174" s="6" t="s">
        <v>326</v>
      </c>
      <c r="B174" s="8">
        <v>42705</v>
      </c>
      <c r="C174" s="4">
        <v>147</v>
      </c>
      <c r="D174" s="4">
        <v>138</v>
      </c>
      <c r="E174" s="4">
        <v>1915</v>
      </c>
      <c r="F174" s="4">
        <v>1542</v>
      </c>
      <c r="G174" s="5">
        <v>38716</v>
      </c>
      <c r="H174" s="7" t="s">
        <v>159</v>
      </c>
      <c r="I174" s="4">
        <v>0</v>
      </c>
      <c r="J174" s="6">
        <f t="shared" si="19"/>
        <v>-373</v>
      </c>
      <c r="K174" s="6">
        <f t="shared" si="15"/>
        <v>9</v>
      </c>
      <c r="L174" s="6" t="str">
        <f t="shared" si="16"/>
        <v>ACTIVOS</v>
      </c>
      <c r="M174" s="21">
        <f t="shared" si="17"/>
        <v>0.51805555555555549</v>
      </c>
      <c r="N174" s="6" t="str">
        <f t="shared" si="20"/>
        <v/>
      </c>
      <c r="O174" s="21" t="str">
        <f t="shared" si="18"/>
        <v/>
      </c>
      <c r="P174" s="33" t="str">
        <f t="shared" si="21"/>
        <v/>
      </c>
    </row>
    <row r="175" spans="1:16">
      <c r="A175" s="6" t="s">
        <v>626</v>
      </c>
      <c r="B175" s="8">
        <v>51561</v>
      </c>
      <c r="C175" s="4">
        <v>69</v>
      </c>
      <c r="D175" s="4">
        <v>41</v>
      </c>
      <c r="E175" s="4">
        <v>898</v>
      </c>
      <c r="F175" s="4">
        <v>528</v>
      </c>
      <c r="G175" s="5">
        <v>39598</v>
      </c>
      <c r="H175" s="7" t="s">
        <v>159</v>
      </c>
      <c r="I175" s="4">
        <v>20</v>
      </c>
      <c r="J175" s="6">
        <f t="shared" si="19"/>
        <v>-350</v>
      </c>
      <c r="K175" s="6">
        <f t="shared" si="15"/>
        <v>28</v>
      </c>
      <c r="L175" s="6" t="str">
        <f t="shared" si="16"/>
        <v>ACTIVOS</v>
      </c>
      <c r="M175" s="21">
        <f t="shared" si="17"/>
        <v>0.60763888888888895</v>
      </c>
      <c r="N175" s="6" t="str">
        <f t="shared" si="20"/>
        <v/>
      </c>
      <c r="O175" s="21" t="str">
        <f t="shared" si="18"/>
        <v/>
      </c>
      <c r="P175" s="33" t="str">
        <f t="shared" si="21"/>
        <v/>
      </c>
    </row>
    <row r="176" spans="1:16">
      <c r="A176" s="6" t="s">
        <v>292</v>
      </c>
      <c r="B176" s="8">
        <v>41671</v>
      </c>
      <c r="C176" s="4">
        <v>180</v>
      </c>
      <c r="D176" s="4">
        <v>179</v>
      </c>
      <c r="E176" s="4">
        <v>4440</v>
      </c>
      <c r="F176" s="4">
        <v>4078</v>
      </c>
      <c r="G176" s="5">
        <v>39765</v>
      </c>
      <c r="H176" s="7" t="s">
        <v>159</v>
      </c>
      <c r="I176" s="4">
        <v>343</v>
      </c>
      <c r="J176" s="6">
        <f t="shared" si="19"/>
        <v>-19</v>
      </c>
      <c r="K176" s="6">
        <f t="shared" si="15"/>
        <v>1</v>
      </c>
      <c r="L176" s="6" t="str">
        <f t="shared" si="16"/>
        <v>ACTIVOS</v>
      </c>
      <c r="M176" s="21">
        <f t="shared" si="17"/>
        <v>1.9791666666666666E-2</v>
      </c>
      <c r="N176" s="6" t="str">
        <f t="shared" si="20"/>
        <v/>
      </c>
      <c r="O176" s="21" t="str">
        <f t="shared" si="18"/>
        <v/>
      </c>
      <c r="P176" s="33" t="str">
        <f t="shared" si="21"/>
        <v/>
      </c>
    </row>
    <row r="177" spans="1:16">
      <c r="A177" s="6" t="s">
        <v>1076</v>
      </c>
      <c r="B177" s="8">
        <v>65259</v>
      </c>
      <c r="C177" s="4">
        <v>21</v>
      </c>
      <c r="D177" s="4">
        <v>10</v>
      </c>
      <c r="E177" s="4">
        <v>621</v>
      </c>
      <c r="F177" s="4">
        <v>261</v>
      </c>
      <c r="G177" s="5">
        <v>39541</v>
      </c>
      <c r="H177" s="7" t="s">
        <v>159</v>
      </c>
      <c r="I177" s="4">
        <v>27</v>
      </c>
      <c r="J177" s="6">
        <f t="shared" si="19"/>
        <v>-333</v>
      </c>
      <c r="K177" s="6">
        <f t="shared" si="15"/>
        <v>11</v>
      </c>
      <c r="L177" s="6" t="str">
        <f t="shared" si="16"/>
        <v>ACTIVOS</v>
      </c>
      <c r="M177" s="21">
        <f t="shared" si="17"/>
        <v>0.578125</v>
      </c>
      <c r="N177" s="6" t="str">
        <f t="shared" si="20"/>
        <v/>
      </c>
      <c r="O177" s="21" t="str">
        <f t="shared" si="18"/>
        <v/>
      </c>
      <c r="P177" s="33" t="str">
        <f t="shared" si="21"/>
        <v/>
      </c>
    </row>
    <row r="178" spans="1:16">
      <c r="A178" s="6" t="s">
        <v>807</v>
      </c>
      <c r="B178" s="8">
        <v>57071</v>
      </c>
      <c r="C178" s="4">
        <v>29</v>
      </c>
      <c r="D178" s="4">
        <v>23</v>
      </c>
      <c r="E178" s="4">
        <v>1347</v>
      </c>
      <c r="F178" s="4">
        <v>995</v>
      </c>
      <c r="G178" s="5">
        <v>40058</v>
      </c>
      <c r="H178" s="7" t="s">
        <v>160</v>
      </c>
      <c r="I178" s="4">
        <v>14</v>
      </c>
      <c r="J178" s="6">
        <f t="shared" si="19"/>
        <v>-338</v>
      </c>
      <c r="K178" s="6">
        <f t="shared" si="15"/>
        <v>6</v>
      </c>
      <c r="L178" s="6" t="str">
        <f t="shared" si="16"/>
        <v>CONTRA VENTA</v>
      </c>
      <c r="M178" s="21">
        <f t="shared" si="17"/>
        <v>0.46944444444444444</v>
      </c>
      <c r="N178" s="6" t="str">
        <f t="shared" si="20"/>
        <v/>
      </c>
      <c r="O178" s="21" t="str">
        <f t="shared" si="18"/>
        <v/>
      </c>
      <c r="P178" s="33" t="str">
        <f t="shared" si="21"/>
        <v/>
      </c>
    </row>
    <row r="179" spans="1:16">
      <c r="A179" s="6" t="s">
        <v>792</v>
      </c>
      <c r="B179" s="8">
        <v>56615</v>
      </c>
      <c r="C179" s="4">
        <v>26</v>
      </c>
      <c r="D179" s="4">
        <v>24</v>
      </c>
      <c r="E179" s="4">
        <v>2148</v>
      </c>
      <c r="F179" s="4">
        <v>1798</v>
      </c>
      <c r="G179" s="5">
        <v>38716</v>
      </c>
      <c r="H179" s="7" t="s">
        <v>159</v>
      </c>
      <c r="I179" s="4">
        <v>19</v>
      </c>
      <c r="J179" s="6">
        <f t="shared" si="19"/>
        <v>-331</v>
      </c>
      <c r="K179" s="6">
        <f t="shared" si="15"/>
        <v>2</v>
      </c>
      <c r="L179" s="6" t="str">
        <f t="shared" si="16"/>
        <v>ACTIVOS</v>
      </c>
      <c r="M179" s="21">
        <f t="shared" si="17"/>
        <v>0.4597222222222222</v>
      </c>
      <c r="N179" s="6" t="str">
        <f t="shared" si="20"/>
        <v/>
      </c>
      <c r="O179" s="21" t="str">
        <f t="shared" si="18"/>
        <v/>
      </c>
      <c r="P179" s="33" t="str">
        <f t="shared" si="21"/>
        <v/>
      </c>
    </row>
    <row r="180" spans="1:16">
      <c r="A180" s="6" t="s">
        <v>635</v>
      </c>
      <c r="B180" s="8">
        <v>51836</v>
      </c>
      <c r="C180" s="4">
        <v>58</v>
      </c>
      <c r="D180" s="4">
        <v>39</v>
      </c>
      <c r="E180" s="4">
        <v>1042</v>
      </c>
      <c r="F180" s="4">
        <v>693</v>
      </c>
      <c r="G180" s="5">
        <v>38716</v>
      </c>
      <c r="H180" s="7" t="s">
        <v>159</v>
      </c>
      <c r="I180" s="4">
        <v>7</v>
      </c>
      <c r="J180" s="6">
        <f t="shared" si="19"/>
        <v>-342</v>
      </c>
      <c r="K180" s="6">
        <f t="shared" si="15"/>
        <v>19</v>
      </c>
      <c r="L180" s="6" t="str">
        <f t="shared" si="16"/>
        <v>ACTIVOS</v>
      </c>
      <c r="M180" s="21">
        <f t="shared" si="17"/>
        <v>0.59375</v>
      </c>
      <c r="N180" s="6" t="str">
        <f t="shared" si="20"/>
        <v/>
      </c>
      <c r="O180" s="21" t="str">
        <f t="shared" si="18"/>
        <v/>
      </c>
      <c r="P180" s="33" t="str">
        <f t="shared" si="21"/>
        <v/>
      </c>
    </row>
    <row r="181" spans="1:16">
      <c r="A181" s="6" t="s">
        <v>1367</v>
      </c>
      <c r="B181" s="8">
        <v>74115</v>
      </c>
      <c r="C181" s="4">
        <v>4</v>
      </c>
      <c r="D181" s="4">
        <v>3</v>
      </c>
      <c r="E181" s="4">
        <v>584</v>
      </c>
      <c r="F181" s="4">
        <v>246</v>
      </c>
      <c r="G181" s="5">
        <v>39678</v>
      </c>
      <c r="H181" s="7" t="s">
        <v>160</v>
      </c>
      <c r="I181" s="4">
        <v>0</v>
      </c>
      <c r="J181" s="6">
        <f t="shared" si="19"/>
        <v>-338</v>
      </c>
      <c r="K181" s="6">
        <f t="shared" si="15"/>
        <v>1</v>
      </c>
      <c r="L181" s="6" t="str">
        <f t="shared" si="16"/>
        <v>CONTRA VENTA</v>
      </c>
      <c r="M181" s="21">
        <f t="shared" si="17"/>
        <v>0.58680555555555558</v>
      </c>
      <c r="N181" s="6" t="str">
        <f t="shared" si="20"/>
        <v/>
      </c>
      <c r="O181" s="21" t="str">
        <f t="shared" si="18"/>
        <v/>
      </c>
      <c r="P181" s="33" t="str">
        <f t="shared" si="21"/>
        <v/>
      </c>
    </row>
    <row r="182" spans="1:16">
      <c r="A182" s="6" t="s">
        <v>242</v>
      </c>
      <c r="B182" s="8">
        <v>40148</v>
      </c>
      <c r="C182" s="4">
        <v>369</v>
      </c>
      <c r="D182" s="4">
        <v>368</v>
      </c>
      <c r="E182" s="4">
        <v>3360</v>
      </c>
      <c r="F182" s="4">
        <v>3023</v>
      </c>
      <c r="G182" s="5">
        <v>38716</v>
      </c>
      <c r="H182" s="7" t="s">
        <v>159</v>
      </c>
      <c r="I182" s="4">
        <v>153</v>
      </c>
      <c r="J182" s="6">
        <f t="shared" si="19"/>
        <v>-184</v>
      </c>
      <c r="K182" s="6">
        <f t="shared" si="15"/>
        <v>1</v>
      </c>
      <c r="L182" s="6" t="str">
        <f t="shared" si="16"/>
        <v>ACTIVOS</v>
      </c>
      <c r="M182" s="21">
        <f t="shared" si="17"/>
        <v>0.19166666666666668</v>
      </c>
      <c r="N182" s="6" t="str">
        <f t="shared" si="20"/>
        <v/>
      </c>
      <c r="O182" s="21" t="str">
        <f t="shared" si="18"/>
        <v/>
      </c>
      <c r="P182" s="33" t="str">
        <f t="shared" si="21"/>
        <v/>
      </c>
    </row>
    <row r="183" spans="1:16">
      <c r="A183" s="6" t="s">
        <v>756</v>
      </c>
      <c r="B183" s="8">
        <v>55519</v>
      </c>
      <c r="C183" s="4">
        <v>27</v>
      </c>
      <c r="D183" s="4">
        <v>27</v>
      </c>
      <c r="E183" s="4">
        <v>2502</v>
      </c>
      <c r="F183" s="4">
        <v>2166</v>
      </c>
      <c r="G183" s="5">
        <v>39988</v>
      </c>
      <c r="H183" s="7" t="s">
        <v>160</v>
      </c>
      <c r="I183" s="4">
        <v>148</v>
      </c>
      <c r="J183" s="6">
        <f t="shared" si="19"/>
        <v>-188</v>
      </c>
      <c r="K183" s="6">
        <f t="shared" si="15"/>
        <v>0</v>
      </c>
      <c r="L183" s="6" t="str">
        <f t="shared" si="16"/>
        <v>CONTRA VENTA</v>
      </c>
      <c r="M183" s="21">
        <f t="shared" si="17"/>
        <v>0.26111111111111113</v>
      </c>
      <c r="N183" s="6" t="str">
        <f t="shared" si="20"/>
        <v/>
      </c>
      <c r="O183" s="21" t="str">
        <f t="shared" si="18"/>
        <v/>
      </c>
      <c r="P183" s="33" t="str">
        <f t="shared" si="21"/>
        <v>analisar fact</v>
      </c>
    </row>
    <row r="184" spans="1:16">
      <c r="A184" s="6" t="s">
        <v>851</v>
      </c>
      <c r="B184" s="8">
        <v>58410</v>
      </c>
      <c r="C184" s="4">
        <v>38</v>
      </c>
      <c r="D184" s="4">
        <v>20</v>
      </c>
      <c r="E184" s="4">
        <v>651</v>
      </c>
      <c r="F184" s="4">
        <v>320</v>
      </c>
      <c r="G184" s="5">
        <v>38973</v>
      </c>
      <c r="H184" s="7" t="s">
        <v>162</v>
      </c>
      <c r="I184" s="4">
        <v>0</v>
      </c>
      <c r="J184" s="6">
        <f t="shared" si="19"/>
        <v>-331</v>
      </c>
      <c r="K184" s="6">
        <f t="shared" si="15"/>
        <v>18</v>
      </c>
      <c r="L184" s="6" t="str">
        <f t="shared" si="16"/>
        <v>OBSOLETOS</v>
      </c>
      <c r="M184" s="21">
        <f t="shared" si="17"/>
        <v>1.1493055555555556</v>
      </c>
      <c r="N184" s="6" t="str">
        <f t="shared" si="20"/>
        <v/>
      </c>
      <c r="O184" s="21" t="str">
        <f t="shared" si="18"/>
        <v/>
      </c>
      <c r="P184" s="33" t="str">
        <f t="shared" si="21"/>
        <v/>
      </c>
    </row>
    <row r="185" spans="1:16">
      <c r="A185" s="6" t="s">
        <v>812</v>
      </c>
      <c r="B185" s="8">
        <v>57224</v>
      </c>
      <c r="C185" s="4">
        <v>24</v>
      </c>
      <c r="D185" s="4">
        <v>22</v>
      </c>
      <c r="E185" s="4">
        <v>1185</v>
      </c>
      <c r="F185" s="4">
        <v>861</v>
      </c>
      <c r="G185" s="5">
        <v>38777</v>
      </c>
      <c r="H185" s="7" t="s">
        <v>160</v>
      </c>
      <c r="I185" s="4">
        <v>0</v>
      </c>
      <c r="J185" s="6">
        <f t="shared" si="19"/>
        <v>-324</v>
      </c>
      <c r="K185" s="6">
        <f t="shared" si="15"/>
        <v>2</v>
      </c>
      <c r="L185" s="6" t="str">
        <f t="shared" si="16"/>
        <v>CONTRA VENTA</v>
      </c>
      <c r="M185" s="21">
        <f t="shared" si="17"/>
        <v>0.5625</v>
      </c>
      <c r="N185" s="6" t="str">
        <f t="shared" si="20"/>
        <v/>
      </c>
      <c r="O185" s="21" t="str">
        <f t="shared" si="18"/>
        <v/>
      </c>
      <c r="P185" s="33" t="str">
        <f t="shared" si="21"/>
        <v/>
      </c>
    </row>
    <row r="186" spans="1:16">
      <c r="A186" s="6" t="s">
        <v>1024</v>
      </c>
      <c r="B186" s="8">
        <v>63675</v>
      </c>
      <c r="C186" s="4">
        <v>12</v>
      </c>
      <c r="D186" s="4">
        <v>11</v>
      </c>
      <c r="E186" s="4">
        <v>1115</v>
      </c>
      <c r="F186" s="4">
        <v>795</v>
      </c>
      <c r="G186" s="5">
        <v>38716</v>
      </c>
      <c r="H186" s="7" t="s">
        <v>160</v>
      </c>
      <c r="I186" s="4">
        <v>1</v>
      </c>
      <c r="J186" s="6">
        <f t="shared" si="19"/>
        <v>-319</v>
      </c>
      <c r="K186" s="6">
        <f t="shared" si="15"/>
        <v>1</v>
      </c>
      <c r="L186" s="6" t="str">
        <f t="shared" si="16"/>
        <v>CONTRA VENTA</v>
      </c>
      <c r="M186" s="21">
        <f t="shared" si="17"/>
        <v>0.55381944444444442</v>
      </c>
      <c r="N186" s="6" t="str">
        <f t="shared" si="20"/>
        <v/>
      </c>
      <c r="O186" s="21" t="str">
        <f t="shared" si="18"/>
        <v/>
      </c>
      <c r="P186" s="33" t="str">
        <f t="shared" si="21"/>
        <v/>
      </c>
    </row>
    <row r="187" spans="1:16">
      <c r="A187" s="6" t="s">
        <v>200</v>
      </c>
      <c r="B187" s="8">
        <v>38869</v>
      </c>
      <c r="C187" s="4">
        <v>943</v>
      </c>
      <c r="D187" s="4">
        <v>926</v>
      </c>
      <c r="E187" s="4">
        <v>7158</v>
      </c>
      <c r="F187" s="4">
        <v>6845</v>
      </c>
      <c r="G187" s="5">
        <v>38869</v>
      </c>
      <c r="H187" s="7" t="s">
        <v>159</v>
      </c>
      <c r="I187" s="4">
        <v>84</v>
      </c>
      <c r="J187" s="6">
        <f t="shared" si="19"/>
        <v>-229</v>
      </c>
      <c r="K187" s="6">
        <f t="shared" si="15"/>
        <v>17</v>
      </c>
      <c r="L187" s="6" t="str">
        <f t="shared" si="16"/>
        <v>ACTIVOS</v>
      </c>
      <c r="M187" s="21">
        <f t="shared" si="17"/>
        <v>0.23854166666666668</v>
      </c>
      <c r="N187" s="6" t="str">
        <f t="shared" si="20"/>
        <v/>
      </c>
      <c r="O187" s="21" t="str">
        <f t="shared" si="18"/>
        <v/>
      </c>
      <c r="P187" s="33" t="str">
        <f t="shared" si="21"/>
        <v/>
      </c>
    </row>
    <row r="188" spans="1:16">
      <c r="A188" s="6" t="s">
        <v>624</v>
      </c>
      <c r="B188" s="8">
        <v>51502</v>
      </c>
      <c r="C188" s="4">
        <v>45</v>
      </c>
      <c r="D188" s="4">
        <v>41</v>
      </c>
      <c r="E188" s="4">
        <v>1952</v>
      </c>
      <c r="F188" s="4">
        <v>1650</v>
      </c>
      <c r="G188" s="5">
        <v>39407</v>
      </c>
      <c r="H188" s="7" t="s">
        <v>159</v>
      </c>
      <c r="I188" s="4">
        <v>9</v>
      </c>
      <c r="J188" s="6">
        <f t="shared" si="19"/>
        <v>-293</v>
      </c>
      <c r="K188" s="6">
        <f t="shared" si="15"/>
        <v>4</v>
      </c>
      <c r="L188" s="6" t="str">
        <f t="shared" si="16"/>
        <v>ACTIVOS</v>
      </c>
      <c r="M188" s="21">
        <f t="shared" si="17"/>
        <v>0.40694444444444444</v>
      </c>
      <c r="N188" s="6" t="str">
        <f t="shared" si="20"/>
        <v/>
      </c>
      <c r="O188" s="21" t="str">
        <f t="shared" si="18"/>
        <v/>
      </c>
      <c r="P188" s="33" t="str">
        <f t="shared" si="21"/>
        <v/>
      </c>
    </row>
    <row r="189" spans="1:16">
      <c r="A189" s="6" t="s">
        <v>960</v>
      </c>
      <c r="B189" s="8">
        <v>61729</v>
      </c>
      <c r="C189" s="4">
        <v>14</v>
      </c>
      <c r="D189" s="4">
        <v>14</v>
      </c>
      <c r="E189" s="4">
        <v>1150</v>
      </c>
      <c r="F189" s="4">
        <v>848</v>
      </c>
      <c r="G189" s="5">
        <v>38716</v>
      </c>
      <c r="H189" s="7" t="s">
        <v>159</v>
      </c>
      <c r="I189" s="4">
        <v>64</v>
      </c>
      <c r="J189" s="6">
        <f t="shared" si="19"/>
        <v>-238</v>
      </c>
      <c r="K189" s="6">
        <f t="shared" si="15"/>
        <v>0</v>
      </c>
      <c r="L189" s="6" t="str">
        <f t="shared" si="16"/>
        <v>ACTIVOS</v>
      </c>
      <c r="M189" s="21">
        <f t="shared" si="17"/>
        <v>0.41319444444444448</v>
      </c>
      <c r="N189" s="6" t="str">
        <f t="shared" si="20"/>
        <v/>
      </c>
      <c r="O189" s="21" t="str">
        <f t="shared" si="18"/>
        <v/>
      </c>
      <c r="P189" s="33" t="str">
        <f t="shared" si="21"/>
        <v>analisar fact</v>
      </c>
    </row>
    <row r="190" spans="1:16">
      <c r="A190" s="6" t="s">
        <v>214</v>
      </c>
      <c r="B190" s="8">
        <v>39295</v>
      </c>
      <c r="C190" s="4">
        <v>638</v>
      </c>
      <c r="D190" s="4">
        <v>621</v>
      </c>
      <c r="E190" s="4">
        <v>4939</v>
      </c>
      <c r="F190" s="4">
        <v>4638</v>
      </c>
      <c r="G190" s="5">
        <v>39745</v>
      </c>
      <c r="H190" s="7" t="s">
        <v>159</v>
      </c>
      <c r="I190" s="4">
        <v>264</v>
      </c>
      <c r="J190" s="6">
        <f t="shared" si="19"/>
        <v>-37</v>
      </c>
      <c r="K190" s="6">
        <f t="shared" si="15"/>
        <v>17</v>
      </c>
      <c r="L190" s="6" t="str">
        <f t="shared" si="16"/>
        <v>ACTIVOS</v>
      </c>
      <c r="M190" s="21">
        <f t="shared" si="17"/>
        <v>3.8541666666666669E-2</v>
      </c>
      <c r="N190" s="6" t="str">
        <f t="shared" si="20"/>
        <v/>
      </c>
      <c r="O190" s="21" t="str">
        <f t="shared" si="18"/>
        <v/>
      </c>
      <c r="P190" s="33" t="str">
        <f t="shared" si="21"/>
        <v/>
      </c>
    </row>
    <row r="191" spans="1:16">
      <c r="A191" s="6" t="s">
        <v>439</v>
      </c>
      <c r="B191" s="8">
        <v>46143</v>
      </c>
      <c r="C191" s="4">
        <v>78</v>
      </c>
      <c r="D191" s="4">
        <v>76</v>
      </c>
      <c r="E191" s="4">
        <v>1409</v>
      </c>
      <c r="F191" s="4">
        <v>1109</v>
      </c>
      <c r="G191" s="5">
        <v>38716</v>
      </c>
      <c r="H191" s="7" t="s">
        <v>159</v>
      </c>
      <c r="I191" s="4">
        <v>400</v>
      </c>
      <c r="J191" s="6">
        <f t="shared" si="19"/>
        <v>100</v>
      </c>
      <c r="K191" s="6">
        <f t="shared" si="15"/>
        <v>2</v>
      </c>
      <c r="L191" s="6" t="str">
        <f t="shared" si="16"/>
        <v/>
      </c>
      <c r="M191" s="21">
        <f t="shared" si="17"/>
        <v>0.1388888888888889</v>
      </c>
      <c r="N191" s="6">
        <f t="shared" si="20"/>
        <v>300</v>
      </c>
      <c r="O191" s="21">
        <f t="shared" si="18"/>
        <v>0.1388888888888889</v>
      </c>
      <c r="P191" s="33" t="str">
        <f t="shared" si="21"/>
        <v/>
      </c>
    </row>
    <row r="192" spans="1:16">
      <c r="A192" s="6" t="s">
        <v>336</v>
      </c>
      <c r="B192" s="8">
        <v>43009</v>
      </c>
      <c r="C192" s="4">
        <v>136</v>
      </c>
      <c r="D192" s="4">
        <v>132</v>
      </c>
      <c r="E192" s="4">
        <v>1189</v>
      </c>
      <c r="F192" s="4">
        <v>890</v>
      </c>
      <c r="G192" s="5">
        <v>39861</v>
      </c>
      <c r="H192" s="7" t="s">
        <v>159</v>
      </c>
      <c r="I192" s="4">
        <v>322</v>
      </c>
      <c r="J192" s="6">
        <f t="shared" si="19"/>
        <v>23</v>
      </c>
      <c r="K192" s="6">
        <f t="shared" si="15"/>
        <v>4</v>
      </c>
      <c r="L192" s="6" t="str">
        <f t="shared" si="16"/>
        <v/>
      </c>
      <c r="M192" s="21">
        <f t="shared" si="17"/>
        <v>3.9930555555555559E-2</v>
      </c>
      <c r="N192" s="6">
        <f t="shared" si="20"/>
        <v>299</v>
      </c>
      <c r="O192" s="21">
        <f t="shared" si="18"/>
        <v>3.9930555555555559E-2</v>
      </c>
      <c r="P192" s="33" t="str">
        <f t="shared" si="21"/>
        <v/>
      </c>
    </row>
    <row r="193" spans="1:16">
      <c r="A193" s="6" t="s">
        <v>480</v>
      </c>
      <c r="B193" s="8">
        <v>47392</v>
      </c>
      <c r="C193" s="4">
        <v>64</v>
      </c>
      <c r="D193" s="4">
        <v>64</v>
      </c>
      <c r="E193" s="4">
        <v>5383</v>
      </c>
      <c r="F193" s="4">
        <v>5091</v>
      </c>
      <c r="G193" s="5">
        <v>38716</v>
      </c>
      <c r="H193" s="7" t="s">
        <v>159</v>
      </c>
      <c r="I193" s="4">
        <v>222</v>
      </c>
      <c r="J193" s="6">
        <f t="shared" si="19"/>
        <v>-70</v>
      </c>
      <c r="K193" s="6">
        <f t="shared" si="15"/>
        <v>0</v>
      </c>
      <c r="L193" s="6" t="str">
        <f t="shared" si="16"/>
        <v>ACTIVOS</v>
      </c>
      <c r="M193" s="21">
        <f t="shared" si="17"/>
        <v>7.2916666666666671E-2</v>
      </c>
      <c r="N193" s="6" t="str">
        <f t="shared" si="20"/>
        <v/>
      </c>
      <c r="O193" s="21" t="str">
        <f t="shared" si="18"/>
        <v/>
      </c>
      <c r="P193" s="33" t="str">
        <f t="shared" si="21"/>
        <v>analisar fact</v>
      </c>
    </row>
    <row r="194" spans="1:16">
      <c r="A194" s="6" t="s">
        <v>799</v>
      </c>
      <c r="B194" s="8">
        <v>56827</v>
      </c>
      <c r="C194" s="4">
        <v>32</v>
      </c>
      <c r="D194" s="4">
        <v>23</v>
      </c>
      <c r="E194" s="4">
        <v>684</v>
      </c>
      <c r="F194" s="4">
        <v>395</v>
      </c>
      <c r="G194" s="5">
        <v>39237</v>
      </c>
      <c r="H194" s="7" t="s">
        <v>159</v>
      </c>
      <c r="I194" s="4">
        <v>25</v>
      </c>
      <c r="J194" s="6">
        <f t="shared" si="19"/>
        <v>-264</v>
      </c>
      <c r="K194" s="6">
        <f t="shared" si="15"/>
        <v>9</v>
      </c>
      <c r="L194" s="6" t="str">
        <f t="shared" si="16"/>
        <v>ACTIVOS</v>
      </c>
      <c r="M194" s="21">
        <f t="shared" si="17"/>
        <v>0.45833333333333331</v>
      </c>
      <c r="N194" s="6" t="str">
        <f t="shared" si="20"/>
        <v/>
      </c>
      <c r="O194" s="21" t="str">
        <f t="shared" si="18"/>
        <v/>
      </c>
      <c r="P194" s="33" t="str">
        <f t="shared" si="21"/>
        <v/>
      </c>
    </row>
    <row r="195" spans="1:16">
      <c r="A195" s="6" t="s">
        <v>1124</v>
      </c>
      <c r="B195" s="8">
        <v>66720</v>
      </c>
      <c r="C195" s="4">
        <v>10</v>
      </c>
      <c r="D195" s="4">
        <v>9</v>
      </c>
      <c r="E195" s="4">
        <v>1920</v>
      </c>
      <c r="F195" s="4">
        <v>1632</v>
      </c>
      <c r="G195" s="5">
        <v>39877</v>
      </c>
      <c r="H195" s="7" t="s">
        <v>159</v>
      </c>
      <c r="I195" s="4">
        <v>0</v>
      </c>
      <c r="J195" s="6">
        <f t="shared" si="19"/>
        <v>-288</v>
      </c>
      <c r="K195" s="6">
        <f t="shared" si="15"/>
        <v>1</v>
      </c>
      <c r="L195" s="6" t="str">
        <f t="shared" si="16"/>
        <v>ACTIVOS</v>
      </c>
      <c r="M195" s="21">
        <f t="shared" si="17"/>
        <v>0.4</v>
      </c>
      <c r="N195" s="6" t="str">
        <f t="shared" si="20"/>
        <v/>
      </c>
      <c r="O195" s="21" t="str">
        <f t="shared" si="18"/>
        <v/>
      </c>
      <c r="P195" s="33" t="str">
        <f t="shared" si="21"/>
        <v/>
      </c>
    </row>
    <row r="196" spans="1:16">
      <c r="A196" s="6" t="s">
        <v>1153</v>
      </c>
      <c r="B196" s="8">
        <v>67604</v>
      </c>
      <c r="C196" s="4">
        <v>14</v>
      </c>
      <c r="D196" s="4">
        <v>8</v>
      </c>
      <c r="E196" s="4">
        <v>533</v>
      </c>
      <c r="F196" s="4">
        <v>253</v>
      </c>
      <c r="G196" s="5">
        <v>39598</v>
      </c>
      <c r="H196" s="7" t="s">
        <v>159</v>
      </c>
      <c r="I196" s="4">
        <v>28</v>
      </c>
      <c r="J196" s="6">
        <f t="shared" si="19"/>
        <v>-252</v>
      </c>
      <c r="K196" s="6">
        <f t="shared" si="15"/>
        <v>6</v>
      </c>
      <c r="L196" s="6" t="str">
        <f t="shared" si="16"/>
        <v>ACTIVOS</v>
      </c>
      <c r="M196" s="21">
        <f t="shared" si="17"/>
        <v>0.4375</v>
      </c>
      <c r="N196" s="6" t="str">
        <f t="shared" si="20"/>
        <v/>
      </c>
      <c r="O196" s="21" t="str">
        <f t="shared" si="18"/>
        <v/>
      </c>
      <c r="P196" s="33" t="str">
        <f t="shared" si="21"/>
        <v/>
      </c>
    </row>
    <row r="197" spans="1:16">
      <c r="A197" s="6" t="s">
        <v>751</v>
      </c>
      <c r="B197" s="8">
        <v>55366</v>
      </c>
      <c r="C197" s="4">
        <v>29</v>
      </c>
      <c r="D197" s="4">
        <v>28</v>
      </c>
      <c r="E197" s="4">
        <v>846</v>
      </c>
      <c r="F197" s="4">
        <v>574</v>
      </c>
      <c r="G197" s="5">
        <v>38716</v>
      </c>
      <c r="H197" s="7" t="s">
        <v>159</v>
      </c>
      <c r="I197" s="4">
        <v>523</v>
      </c>
      <c r="J197" s="6">
        <f t="shared" si="19"/>
        <v>251</v>
      </c>
      <c r="K197" s="6">
        <f t="shared" si="15"/>
        <v>1</v>
      </c>
      <c r="L197" s="6" t="str">
        <f t="shared" si="16"/>
        <v/>
      </c>
      <c r="M197" s="21">
        <f t="shared" si="17"/>
        <v>0.4357638888888889</v>
      </c>
      <c r="N197" s="6">
        <f t="shared" si="20"/>
        <v>272</v>
      </c>
      <c r="O197" s="21">
        <f t="shared" si="18"/>
        <v>0.4357638888888889</v>
      </c>
      <c r="P197" s="33" t="str">
        <f t="shared" si="21"/>
        <v/>
      </c>
    </row>
    <row r="198" spans="1:16">
      <c r="A198" s="6" t="s">
        <v>583</v>
      </c>
      <c r="B198" s="8">
        <v>50253</v>
      </c>
      <c r="C198" s="4">
        <v>47</v>
      </c>
      <c r="D198" s="4">
        <v>47</v>
      </c>
      <c r="E198" s="4">
        <v>1662</v>
      </c>
      <c r="F198" s="4">
        <v>1391</v>
      </c>
      <c r="G198" s="5">
        <v>38716</v>
      </c>
      <c r="H198" s="7" t="s">
        <v>159</v>
      </c>
      <c r="I198" s="4">
        <v>83</v>
      </c>
      <c r="J198" s="6">
        <f t="shared" si="19"/>
        <v>-188</v>
      </c>
      <c r="K198" s="6">
        <f t="shared" si="15"/>
        <v>0</v>
      </c>
      <c r="L198" s="6" t="str">
        <f t="shared" si="16"/>
        <v>ACTIVOS</v>
      </c>
      <c r="M198" s="21">
        <f t="shared" si="17"/>
        <v>0.26111111111111113</v>
      </c>
      <c r="N198" s="6" t="str">
        <f t="shared" si="20"/>
        <v/>
      </c>
      <c r="O198" s="21" t="str">
        <f t="shared" si="18"/>
        <v/>
      </c>
      <c r="P198" s="33" t="str">
        <f t="shared" si="21"/>
        <v>analisar fact</v>
      </c>
    </row>
    <row r="199" spans="1:16">
      <c r="A199" s="6" t="s">
        <v>952</v>
      </c>
      <c r="B199" s="8">
        <v>61484</v>
      </c>
      <c r="C199" s="4">
        <v>19</v>
      </c>
      <c r="D199" s="4">
        <v>14</v>
      </c>
      <c r="E199" s="4">
        <v>636</v>
      </c>
      <c r="F199" s="4">
        <v>366</v>
      </c>
      <c r="G199" s="5">
        <v>39020</v>
      </c>
      <c r="H199" s="7" t="s">
        <v>162</v>
      </c>
      <c r="I199" s="4">
        <v>2</v>
      </c>
      <c r="J199" s="6">
        <f t="shared" si="19"/>
        <v>-268</v>
      </c>
      <c r="K199" s="6">
        <f t="shared" ref="K199:K262" si="22">IF(C199&gt;D199,C199-D199,0)</f>
        <v>5</v>
      </c>
      <c r="L199" s="6" t="str">
        <f t="shared" ref="L199:L262" si="23">IF(E199-F199&gt;I199,H199,"")</f>
        <v>OBSOLETOS</v>
      </c>
      <c r="M199" s="21">
        <f t="shared" ref="M199:M262" si="24">IF((VLOOKUP(A199,TemposRef,5,0)*J199)/60/60/8&lt;0,(VLOOKUP(A199,TemposRef,5,0)*J199)/60/60/8*-1,(VLOOKUP(A199,TemposRef,5,0)*J199)/60/60/8)</f>
        <v>0.93055555555555558</v>
      </c>
      <c r="N199" s="6" t="str">
        <f t="shared" si="20"/>
        <v/>
      </c>
      <c r="O199" s="21" t="str">
        <f t="shared" ref="O199:O262" si="25">IF(AND(K199&gt;0,I199&gt;E199-F199),(VLOOKUP(A199,TemposRef,5,0)*J199)/60/60/8,"")</f>
        <v/>
      </c>
      <c r="P199" s="33" t="str">
        <f t="shared" si="21"/>
        <v/>
      </c>
    </row>
    <row r="200" spans="1:16">
      <c r="A200" s="6" t="s">
        <v>676</v>
      </c>
      <c r="B200" s="8">
        <v>53083</v>
      </c>
      <c r="C200" s="4">
        <v>35</v>
      </c>
      <c r="D200" s="4">
        <v>35</v>
      </c>
      <c r="E200" s="4">
        <v>2630</v>
      </c>
      <c r="F200" s="4">
        <v>2363</v>
      </c>
      <c r="G200" s="5">
        <v>38716</v>
      </c>
      <c r="H200" s="7" t="s">
        <v>159</v>
      </c>
      <c r="I200" s="4">
        <v>1</v>
      </c>
      <c r="J200" s="6">
        <f t="shared" ref="J200:J263" si="26">F200-E200+I200</f>
        <v>-266</v>
      </c>
      <c r="K200" s="6">
        <f t="shared" si="22"/>
        <v>0</v>
      </c>
      <c r="L200" s="6" t="str">
        <f t="shared" si="23"/>
        <v>ACTIVOS</v>
      </c>
      <c r="M200" s="21">
        <f t="shared" si="24"/>
        <v>0.36944444444444446</v>
      </c>
      <c r="N200" s="6" t="str">
        <f t="shared" ref="N200:N263" si="27">IF(AND(K200&gt;0,I200&gt;E200-F200),E200-F200,"")</f>
        <v/>
      </c>
      <c r="O200" s="21" t="str">
        <f t="shared" si="25"/>
        <v/>
      </c>
      <c r="P200" s="33" t="str">
        <f t="shared" ref="P200:P263" si="28">IF(AND(VALUE(K200)&lt;=0,VALUE(J200)&lt;0),"analisar fact","")</f>
        <v>analisar fact</v>
      </c>
    </row>
    <row r="201" spans="1:16">
      <c r="A201" s="6" t="s">
        <v>413</v>
      </c>
      <c r="B201" s="8">
        <v>45352</v>
      </c>
      <c r="C201" s="4">
        <v>93</v>
      </c>
      <c r="D201" s="4">
        <v>85</v>
      </c>
      <c r="E201" s="4">
        <v>864</v>
      </c>
      <c r="F201" s="4">
        <v>597</v>
      </c>
      <c r="G201" s="5">
        <v>39836</v>
      </c>
      <c r="H201" s="7" t="s">
        <v>159</v>
      </c>
      <c r="I201" s="4">
        <v>6</v>
      </c>
      <c r="J201" s="6">
        <f t="shared" si="26"/>
        <v>-261</v>
      </c>
      <c r="K201" s="6">
        <f t="shared" si="22"/>
        <v>8</v>
      </c>
      <c r="L201" s="6" t="str">
        <f t="shared" si="23"/>
        <v>ACTIVOS</v>
      </c>
      <c r="M201" s="21">
        <f t="shared" si="24"/>
        <v>0.453125</v>
      </c>
      <c r="N201" s="6" t="str">
        <f t="shared" si="27"/>
        <v/>
      </c>
      <c r="O201" s="21" t="str">
        <f t="shared" si="25"/>
        <v/>
      </c>
      <c r="P201" s="33" t="str">
        <f t="shared" si="28"/>
        <v/>
      </c>
    </row>
    <row r="202" spans="1:16">
      <c r="A202" s="6" t="s">
        <v>508</v>
      </c>
      <c r="B202" s="8">
        <v>47969</v>
      </c>
      <c r="C202" s="4">
        <v>62</v>
      </c>
      <c r="D202" s="4">
        <v>60</v>
      </c>
      <c r="E202" s="4">
        <v>1777</v>
      </c>
      <c r="F202" s="4">
        <v>1512</v>
      </c>
      <c r="G202" s="5">
        <v>38716</v>
      </c>
      <c r="H202" s="7" t="s">
        <v>159</v>
      </c>
      <c r="I202" s="4">
        <v>126</v>
      </c>
      <c r="J202" s="6">
        <f t="shared" si="26"/>
        <v>-139</v>
      </c>
      <c r="K202" s="6">
        <f t="shared" si="22"/>
        <v>2</v>
      </c>
      <c r="L202" s="6" t="str">
        <f t="shared" si="23"/>
        <v>ACTIVOS</v>
      </c>
      <c r="M202" s="21">
        <f t="shared" si="24"/>
        <v>0.19305555555555556</v>
      </c>
      <c r="N202" s="6" t="str">
        <f t="shared" si="27"/>
        <v/>
      </c>
      <c r="O202" s="21" t="str">
        <f t="shared" si="25"/>
        <v/>
      </c>
      <c r="P202" s="33" t="str">
        <f t="shared" si="28"/>
        <v/>
      </c>
    </row>
    <row r="203" spans="1:16">
      <c r="A203" s="6" t="s">
        <v>1757</v>
      </c>
      <c r="B203" s="8">
        <v>85985</v>
      </c>
      <c r="C203" s="4">
        <v>1</v>
      </c>
      <c r="D203" s="4">
        <v>0</v>
      </c>
      <c r="E203" s="4">
        <v>265</v>
      </c>
      <c r="F203" s="4">
        <v>0</v>
      </c>
      <c r="G203" s="5">
        <v>39993</v>
      </c>
      <c r="H203" s="7" t="s">
        <v>162</v>
      </c>
      <c r="I203" s="4">
        <v>0</v>
      </c>
      <c r="J203" s="6">
        <f t="shared" si="26"/>
        <v>-265</v>
      </c>
      <c r="K203" s="6">
        <f t="shared" si="22"/>
        <v>1</v>
      </c>
      <c r="L203" s="6" t="str">
        <f t="shared" si="23"/>
        <v>OBSOLETOS</v>
      </c>
      <c r="M203" s="21">
        <f t="shared" si="24"/>
        <v>1.2881944444444444</v>
      </c>
      <c r="N203" s="6" t="str">
        <f t="shared" si="27"/>
        <v/>
      </c>
      <c r="O203" s="21" t="str">
        <f t="shared" si="25"/>
        <v/>
      </c>
      <c r="P203" s="33" t="str">
        <f t="shared" si="28"/>
        <v/>
      </c>
    </row>
    <row r="204" spans="1:16">
      <c r="A204" s="6" t="s">
        <v>1382</v>
      </c>
      <c r="B204" s="8">
        <v>74571</v>
      </c>
      <c r="C204" s="4">
        <v>5</v>
      </c>
      <c r="D204" s="4">
        <v>3</v>
      </c>
      <c r="E204" s="4">
        <v>476</v>
      </c>
      <c r="F204" s="4">
        <v>212</v>
      </c>
      <c r="G204" s="5">
        <v>40338</v>
      </c>
      <c r="H204" s="7" t="s">
        <v>159</v>
      </c>
      <c r="I204" s="4">
        <v>125</v>
      </c>
      <c r="J204" s="6">
        <f t="shared" si="26"/>
        <v>-139</v>
      </c>
      <c r="K204" s="6">
        <f t="shared" si="22"/>
        <v>2</v>
      </c>
      <c r="L204" s="6" t="str">
        <f t="shared" si="23"/>
        <v>ACTIVOS</v>
      </c>
      <c r="M204" s="21">
        <f t="shared" si="24"/>
        <v>0.28958333333333336</v>
      </c>
      <c r="N204" s="6" t="str">
        <f t="shared" si="27"/>
        <v/>
      </c>
      <c r="O204" s="21" t="str">
        <f t="shared" si="25"/>
        <v/>
      </c>
      <c r="P204" s="33" t="str">
        <f t="shared" si="28"/>
        <v/>
      </c>
    </row>
    <row r="205" spans="1:16">
      <c r="A205" s="6" t="s">
        <v>199</v>
      </c>
      <c r="B205" s="8">
        <v>38838</v>
      </c>
      <c r="C205" s="4">
        <v>1053</v>
      </c>
      <c r="D205" s="4">
        <v>1046</v>
      </c>
      <c r="E205" s="4">
        <v>27306</v>
      </c>
      <c r="F205" s="4">
        <v>27047</v>
      </c>
      <c r="G205" s="5">
        <v>39016</v>
      </c>
      <c r="H205" s="7" t="s">
        <v>159</v>
      </c>
      <c r="I205" s="4">
        <v>1078</v>
      </c>
      <c r="J205" s="6">
        <f t="shared" si="26"/>
        <v>819</v>
      </c>
      <c r="K205" s="6">
        <f t="shared" si="22"/>
        <v>7</v>
      </c>
      <c r="L205" s="6" t="str">
        <f t="shared" si="23"/>
        <v/>
      </c>
      <c r="M205" s="21">
        <f t="shared" si="24"/>
        <v>0.56874999999999998</v>
      </c>
      <c r="N205" s="6">
        <f t="shared" si="27"/>
        <v>259</v>
      </c>
      <c r="O205" s="21">
        <f t="shared" si="25"/>
        <v>0.56874999999999998</v>
      </c>
      <c r="P205" s="33" t="str">
        <f t="shared" si="28"/>
        <v/>
      </c>
    </row>
    <row r="206" spans="1:16">
      <c r="A206" s="6" t="s">
        <v>246</v>
      </c>
      <c r="B206" s="8">
        <v>40269</v>
      </c>
      <c r="C206" s="4">
        <v>331</v>
      </c>
      <c r="D206" s="4">
        <v>321</v>
      </c>
      <c r="E206" s="4">
        <v>2517</v>
      </c>
      <c r="F206" s="4">
        <v>2258</v>
      </c>
      <c r="G206" s="5">
        <v>38869</v>
      </c>
      <c r="H206" s="7" t="s">
        <v>159</v>
      </c>
      <c r="I206" s="4">
        <v>324</v>
      </c>
      <c r="J206" s="6">
        <f t="shared" si="26"/>
        <v>65</v>
      </c>
      <c r="K206" s="6">
        <f t="shared" si="22"/>
        <v>10</v>
      </c>
      <c r="L206" s="6" t="str">
        <f t="shared" si="23"/>
        <v/>
      </c>
      <c r="M206" s="21">
        <f t="shared" si="24"/>
        <v>9.0277777777777776E-2</v>
      </c>
      <c r="N206" s="6">
        <f t="shared" si="27"/>
        <v>259</v>
      </c>
      <c r="O206" s="21">
        <f t="shared" si="25"/>
        <v>9.0277777777777776E-2</v>
      </c>
      <c r="P206" s="33" t="str">
        <f t="shared" si="28"/>
        <v/>
      </c>
    </row>
    <row r="207" spans="1:16">
      <c r="A207" s="6" t="s">
        <v>887</v>
      </c>
      <c r="B207" s="8">
        <v>59506</v>
      </c>
      <c r="C207" s="4">
        <v>19</v>
      </c>
      <c r="D207" s="4">
        <v>18</v>
      </c>
      <c r="E207" s="4">
        <v>430</v>
      </c>
      <c r="F207" s="4">
        <v>175</v>
      </c>
      <c r="G207" s="5">
        <v>38756</v>
      </c>
      <c r="H207" s="7" t="s">
        <v>160</v>
      </c>
      <c r="I207" s="4">
        <v>0</v>
      </c>
      <c r="J207" s="6">
        <f t="shared" si="26"/>
        <v>-255</v>
      </c>
      <c r="K207" s="6">
        <f t="shared" si="22"/>
        <v>1</v>
      </c>
      <c r="L207" s="6" t="str">
        <f t="shared" si="23"/>
        <v>CONTRA VENTA</v>
      </c>
      <c r="M207" s="21">
        <f t="shared" si="24"/>
        <v>0.53125</v>
      </c>
      <c r="N207" s="6" t="str">
        <f t="shared" si="27"/>
        <v/>
      </c>
      <c r="O207" s="21" t="str">
        <f t="shared" si="25"/>
        <v/>
      </c>
      <c r="P207" s="33" t="str">
        <f t="shared" si="28"/>
        <v/>
      </c>
    </row>
    <row r="208" spans="1:16">
      <c r="A208" s="6" t="s">
        <v>233</v>
      </c>
      <c r="B208" s="8">
        <v>39873</v>
      </c>
      <c r="C208" s="4">
        <v>484</v>
      </c>
      <c r="D208" s="4">
        <v>446</v>
      </c>
      <c r="E208" s="4">
        <v>1427</v>
      </c>
      <c r="F208" s="4">
        <v>1184</v>
      </c>
      <c r="G208" s="5">
        <v>38716</v>
      </c>
      <c r="H208" s="7" t="s">
        <v>161</v>
      </c>
      <c r="I208" s="4">
        <v>22</v>
      </c>
      <c r="J208" s="6">
        <f t="shared" si="26"/>
        <v>-221</v>
      </c>
      <c r="K208" s="6">
        <f t="shared" si="22"/>
        <v>38</v>
      </c>
      <c r="L208" s="6" t="str">
        <f t="shared" si="23"/>
        <v>REPACKING</v>
      </c>
      <c r="M208" s="21">
        <f t="shared" si="24"/>
        <v>0.30694444444444446</v>
      </c>
      <c r="N208" s="6" t="str">
        <f t="shared" si="27"/>
        <v/>
      </c>
      <c r="O208" s="21" t="str">
        <f t="shared" si="25"/>
        <v/>
      </c>
      <c r="P208" s="33" t="str">
        <f t="shared" si="28"/>
        <v/>
      </c>
    </row>
    <row r="209" spans="1:16">
      <c r="A209" s="6" t="s">
        <v>297</v>
      </c>
      <c r="B209" s="8">
        <v>41821</v>
      </c>
      <c r="C209" s="4">
        <v>179</v>
      </c>
      <c r="D209" s="4">
        <v>174</v>
      </c>
      <c r="E209" s="4">
        <v>921</v>
      </c>
      <c r="F209" s="4">
        <v>680</v>
      </c>
      <c r="G209" s="5">
        <v>38820</v>
      </c>
      <c r="H209" s="7" t="s">
        <v>159</v>
      </c>
      <c r="I209" s="4">
        <v>34</v>
      </c>
      <c r="J209" s="6">
        <f t="shared" si="26"/>
        <v>-207</v>
      </c>
      <c r="K209" s="6">
        <f t="shared" si="22"/>
        <v>5</v>
      </c>
      <c r="L209" s="6" t="str">
        <f t="shared" si="23"/>
        <v>ACTIVOS</v>
      </c>
      <c r="M209" s="21">
        <f t="shared" si="24"/>
        <v>0.359375</v>
      </c>
      <c r="N209" s="6" t="str">
        <f t="shared" si="27"/>
        <v/>
      </c>
      <c r="O209" s="21" t="str">
        <f t="shared" si="25"/>
        <v/>
      </c>
      <c r="P209" s="33" t="str">
        <f t="shared" si="28"/>
        <v/>
      </c>
    </row>
    <row r="210" spans="1:16">
      <c r="A210" s="6" t="s">
        <v>206</v>
      </c>
      <c r="B210" s="8">
        <v>39052</v>
      </c>
      <c r="C210" s="4">
        <v>713</v>
      </c>
      <c r="D210" s="4">
        <v>683</v>
      </c>
      <c r="E210" s="4">
        <v>6672</v>
      </c>
      <c r="F210" s="4">
        <v>6433</v>
      </c>
      <c r="G210" s="5">
        <v>38716</v>
      </c>
      <c r="H210" s="7" t="s">
        <v>159</v>
      </c>
      <c r="I210" s="4">
        <v>219</v>
      </c>
      <c r="J210" s="6">
        <f t="shared" si="26"/>
        <v>-20</v>
      </c>
      <c r="K210" s="6">
        <f t="shared" si="22"/>
        <v>30</v>
      </c>
      <c r="L210" s="6" t="str">
        <f t="shared" si="23"/>
        <v>ACTIVOS</v>
      </c>
      <c r="M210" s="21">
        <f t="shared" si="24"/>
        <v>2.0833333333333332E-2</v>
      </c>
      <c r="N210" s="6" t="str">
        <f t="shared" si="27"/>
        <v/>
      </c>
      <c r="O210" s="21" t="str">
        <f t="shared" si="25"/>
        <v/>
      </c>
      <c r="P210" s="33" t="str">
        <f t="shared" si="28"/>
        <v/>
      </c>
    </row>
    <row r="211" spans="1:16">
      <c r="A211" s="6" t="s">
        <v>493</v>
      </c>
      <c r="B211" s="8">
        <v>47515</v>
      </c>
      <c r="C211" s="4">
        <v>69</v>
      </c>
      <c r="D211" s="4">
        <v>64</v>
      </c>
      <c r="E211" s="4">
        <v>1408</v>
      </c>
      <c r="F211" s="4">
        <v>1173</v>
      </c>
      <c r="G211" s="5">
        <v>39044</v>
      </c>
      <c r="H211" s="7" t="s">
        <v>160</v>
      </c>
      <c r="I211" s="4">
        <v>0</v>
      </c>
      <c r="J211" s="6">
        <f t="shared" si="26"/>
        <v>-235</v>
      </c>
      <c r="K211" s="6">
        <f t="shared" si="22"/>
        <v>5</v>
      </c>
      <c r="L211" s="6" t="str">
        <f t="shared" si="23"/>
        <v>CONTRA VENTA</v>
      </c>
      <c r="M211" s="21">
        <f t="shared" si="24"/>
        <v>0.3263888888888889</v>
      </c>
      <c r="N211" s="6" t="str">
        <f t="shared" si="27"/>
        <v/>
      </c>
      <c r="O211" s="21" t="str">
        <f t="shared" si="25"/>
        <v/>
      </c>
      <c r="P211" s="33" t="str">
        <f t="shared" si="28"/>
        <v/>
      </c>
    </row>
    <row r="212" spans="1:16">
      <c r="A212" s="6" t="s">
        <v>1754</v>
      </c>
      <c r="B212" s="8">
        <v>85893</v>
      </c>
      <c r="C212" s="4">
        <v>2</v>
      </c>
      <c r="D212" s="4">
        <v>0</v>
      </c>
      <c r="E212" s="4">
        <v>235</v>
      </c>
      <c r="F212" s="4">
        <v>0</v>
      </c>
      <c r="G212" s="5">
        <v>40354</v>
      </c>
      <c r="H212" s="7" t="s">
        <v>160</v>
      </c>
      <c r="I212" s="4">
        <v>130</v>
      </c>
      <c r="J212" s="6">
        <f t="shared" si="26"/>
        <v>-105</v>
      </c>
      <c r="K212" s="6">
        <f t="shared" si="22"/>
        <v>2</v>
      </c>
      <c r="L212" s="6" t="str">
        <f t="shared" si="23"/>
        <v>CONTRA VENTA</v>
      </c>
      <c r="M212" s="21">
        <f t="shared" si="24"/>
        <v>0.21875</v>
      </c>
      <c r="N212" s="6" t="str">
        <f t="shared" si="27"/>
        <v/>
      </c>
      <c r="O212" s="21" t="str">
        <f t="shared" si="25"/>
        <v/>
      </c>
      <c r="P212" s="33" t="str">
        <f t="shared" si="28"/>
        <v/>
      </c>
    </row>
    <row r="213" spans="1:16">
      <c r="A213" s="6" t="s">
        <v>680</v>
      </c>
      <c r="B213" s="8">
        <v>53206</v>
      </c>
      <c r="C213" s="4">
        <v>57</v>
      </c>
      <c r="D213" s="4">
        <v>35</v>
      </c>
      <c r="E213" s="4">
        <v>553</v>
      </c>
      <c r="F213" s="4">
        <v>322</v>
      </c>
      <c r="G213" s="5">
        <v>38757</v>
      </c>
      <c r="H213" s="7" t="s">
        <v>159</v>
      </c>
      <c r="I213" s="4">
        <v>11</v>
      </c>
      <c r="J213" s="6">
        <f t="shared" si="26"/>
        <v>-220</v>
      </c>
      <c r="K213" s="6">
        <f t="shared" si="22"/>
        <v>22</v>
      </c>
      <c r="L213" s="6" t="str">
        <f t="shared" si="23"/>
        <v>ACTIVOS</v>
      </c>
      <c r="M213" s="21">
        <f t="shared" si="24"/>
        <v>0.38194444444444448</v>
      </c>
      <c r="N213" s="6" t="str">
        <f t="shared" si="27"/>
        <v/>
      </c>
      <c r="O213" s="21" t="str">
        <f t="shared" si="25"/>
        <v/>
      </c>
      <c r="P213" s="33" t="str">
        <f t="shared" si="28"/>
        <v/>
      </c>
    </row>
    <row r="214" spans="1:16">
      <c r="A214" s="6" t="s">
        <v>319</v>
      </c>
      <c r="B214" s="8">
        <v>42491</v>
      </c>
      <c r="C214" s="4">
        <v>150</v>
      </c>
      <c r="D214" s="4">
        <v>145</v>
      </c>
      <c r="E214" s="4">
        <v>1464</v>
      </c>
      <c r="F214" s="4">
        <v>1234</v>
      </c>
      <c r="G214" s="5">
        <v>39338</v>
      </c>
      <c r="H214" s="7" t="s">
        <v>159</v>
      </c>
      <c r="I214" s="4">
        <v>427</v>
      </c>
      <c r="J214" s="6">
        <f t="shared" si="26"/>
        <v>197</v>
      </c>
      <c r="K214" s="6">
        <f t="shared" si="22"/>
        <v>5</v>
      </c>
      <c r="L214" s="6" t="str">
        <f t="shared" si="23"/>
        <v/>
      </c>
      <c r="M214" s="21">
        <f t="shared" si="24"/>
        <v>0.27361111111111114</v>
      </c>
      <c r="N214" s="6">
        <f t="shared" si="27"/>
        <v>230</v>
      </c>
      <c r="O214" s="21">
        <f t="shared" si="25"/>
        <v>0.27361111111111114</v>
      </c>
      <c r="P214" s="33" t="str">
        <f t="shared" si="28"/>
        <v/>
      </c>
    </row>
    <row r="215" spans="1:16">
      <c r="A215" s="6" t="s">
        <v>1230</v>
      </c>
      <c r="B215" s="8">
        <v>69945</v>
      </c>
      <c r="C215" s="4">
        <v>9</v>
      </c>
      <c r="D215" s="4">
        <v>6</v>
      </c>
      <c r="E215" s="4">
        <v>508</v>
      </c>
      <c r="F215" s="4">
        <v>282</v>
      </c>
      <c r="G215" s="5">
        <v>40077</v>
      </c>
      <c r="H215" s="7" t="s">
        <v>160</v>
      </c>
      <c r="I215" s="4">
        <v>0</v>
      </c>
      <c r="J215" s="6">
        <f t="shared" si="26"/>
        <v>-226</v>
      </c>
      <c r="K215" s="6">
        <f t="shared" si="22"/>
        <v>3</v>
      </c>
      <c r="L215" s="6" t="str">
        <f t="shared" si="23"/>
        <v>CONTRA VENTA</v>
      </c>
      <c r="M215" s="21">
        <f t="shared" si="24"/>
        <v>0.47083333333333333</v>
      </c>
      <c r="N215" s="6" t="str">
        <f t="shared" si="27"/>
        <v/>
      </c>
      <c r="O215" s="21" t="str">
        <f t="shared" si="25"/>
        <v/>
      </c>
      <c r="P215" s="33" t="str">
        <f t="shared" si="28"/>
        <v/>
      </c>
    </row>
    <row r="216" spans="1:16">
      <c r="A216" s="6" t="s">
        <v>253</v>
      </c>
      <c r="B216" s="8">
        <v>40483</v>
      </c>
      <c r="C216" s="4">
        <v>307</v>
      </c>
      <c r="D216" s="4">
        <v>291</v>
      </c>
      <c r="E216" s="4">
        <v>2536</v>
      </c>
      <c r="F216" s="4">
        <v>2316</v>
      </c>
      <c r="G216" s="5">
        <v>39976</v>
      </c>
      <c r="H216" s="7" t="s">
        <v>159</v>
      </c>
      <c r="I216" s="4">
        <v>105</v>
      </c>
      <c r="J216" s="6">
        <f t="shared" si="26"/>
        <v>-115</v>
      </c>
      <c r="K216" s="6">
        <f t="shared" si="22"/>
        <v>16</v>
      </c>
      <c r="L216" s="6" t="str">
        <f t="shared" si="23"/>
        <v>ACTIVOS</v>
      </c>
      <c r="M216" s="21">
        <f t="shared" si="24"/>
        <v>0.15972222222222224</v>
      </c>
      <c r="N216" s="6" t="str">
        <f t="shared" si="27"/>
        <v/>
      </c>
      <c r="O216" s="21" t="str">
        <f t="shared" si="25"/>
        <v/>
      </c>
      <c r="P216" s="33" t="str">
        <f t="shared" si="28"/>
        <v/>
      </c>
    </row>
    <row r="217" spans="1:16">
      <c r="A217" s="6" t="s">
        <v>322</v>
      </c>
      <c r="B217" s="8">
        <v>42583</v>
      </c>
      <c r="C217" s="4">
        <v>144</v>
      </c>
      <c r="D217" s="4">
        <v>142</v>
      </c>
      <c r="E217" s="4">
        <v>1376</v>
      </c>
      <c r="F217" s="4">
        <v>1161</v>
      </c>
      <c r="G217" s="5">
        <v>38716</v>
      </c>
      <c r="H217" s="7" t="s">
        <v>159</v>
      </c>
      <c r="I217" s="4">
        <v>46</v>
      </c>
      <c r="J217" s="6">
        <f t="shared" si="26"/>
        <v>-169</v>
      </c>
      <c r="K217" s="6">
        <f t="shared" si="22"/>
        <v>2</v>
      </c>
      <c r="L217" s="6" t="str">
        <f t="shared" si="23"/>
        <v>ACTIVOS</v>
      </c>
      <c r="M217" s="21">
        <f t="shared" si="24"/>
        <v>0.23472222222222222</v>
      </c>
      <c r="N217" s="6" t="str">
        <f t="shared" si="27"/>
        <v/>
      </c>
      <c r="O217" s="21" t="str">
        <f t="shared" si="25"/>
        <v/>
      </c>
      <c r="P217" s="33" t="str">
        <f t="shared" si="28"/>
        <v/>
      </c>
    </row>
    <row r="218" spans="1:16">
      <c r="A218" s="6" t="s">
        <v>828</v>
      </c>
      <c r="B218" s="8">
        <v>57711</v>
      </c>
      <c r="C218" s="4">
        <v>26</v>
      </c>
      <c r="D218" s="4">
        <v>21</v>
      </c>
      <c r="E218" s="4">
        <v>464</v>
      </c>
      <c r="F218" s="4">
        <v>251</v>
      </c>
      <c r="G218" s="5">
        <v>40000</v>
      </c>
      <c r="H218" s="7" t="s">
        <v>160</v>
      </c>
      <c r="I218" s="4">
        <v>747</v>
      </c>
      <c r="J218" s="6">
        <f t="shared" si="26"/>
        <v>534</v>
      </c>
      <c r="K218" s="6">
        <f t="shared" si="22"/>
        <v>5</v>
      </c>
      <c r="L218" s="6" t="str">
        <f t="shared" si="23"/>
        <v/>
      </c>
      <c r="M218" s="21">
        <f t="shared" si="24"/>
        <v>1.1125</v>
      </c>
      <c r="N218" s="6">
        <f t="shared" si="27"/>
        <v>213</v>
      </c>
      <c r="O218" s="21">
        <f t="shared" si="25"/>
        <v>1.1125</v>
      </c>
      <c r="P218" s="33" t="str">
        <f t="shared" si="28"/>
        <v/>
      </c>
    </row>
    <row r="219" spans="1:16">
      <c r="A219" s="6" t="s">
        <v>307</v>
      </c>
      <c r="B219" s="8">
        <v>42125</v>
      </c>
      <c r="C219" s="4">
        <v>157</v>
      </c>
      <c r="D219" s="4">
        <v>154</v>
      </c>
      <c r="E219" s="4">
        <v>2073</v>
      </c>
      <c r="F219" s="4">
        <v>1863</v>
      </c>
      <c r="G219" s="5">
        <v>38716</v>
      </c>
      <c r="H219" s="7" t="s">
        <v>159</v>
      </c>
      <c r="I219" s="4">
        <v>48</v>
      </c>
      <c r="J219" s="6">
        <f t="shared" si="26"/>
        <v>-162</v>
      </c>
      <c r="K219" s="6">
        <f t="shared" si="22"/>
        <v>3</v>
      </c>
      <c r="L219" s="6" t="str">
        <f t="shared" si="23"/>
        <v>ACTIVOS</v>
      </c>
      <c r="M219" s="21">
        <f t="shared" si="24"/>
        <v>0.22500000000000001</v>
      </c>
      <c r="N219" s="6" t="str">
        <f t="shared" si="27"/>
        <v/>
      </c>
      <c r="O219" s="21" t="str">
        <f t="shared" si="25"/>
        <v/>
      </c>
      <c r="P219" s="33" t="str">
        <f t="shared" si="28"/>
        <v/>
      </c>
    </row>
    <row r="220" spans="1:16">
      <c r="A220" s="6" t="s">
        <v>992</v>
      </c>
      <c r="B220" s="8">
        <v>62702</v>
      </c>
      <c r="C220" s="4">
        <v>13</v>
      </c>
      <c r="D220" s="4">
        <v>13</v>
      </c>
      <c r="E220" s="4">
        <v>621</v>
      </c>
      <c r="F220" s="4">
        <v>411</v>
      </c>
      <c r="G220" s="5">
        <v>38716</v>
      </c>
      <c r="H220" s="7" t="s">
        <v>159</v>
      </c>
      <c r="I220" s="4">
        <v>28</v>
      </c>
      <c r="J220" s="6">
        <f t="shared" si="26"/>
        <v>-182</v>
      </c>
      <c r="K220" s="6">
        <f t="shared" si="22"/>
        <v>0</v>
      </c>
      <c r="L220" s="6" t="str">
        <f t="shared" si="23"/>
        <v>ACTIVOS</v>
      </c>
      <c r="M220" s="21">
        <f t="shared" si="24"/>
        <v>0.31597222222222221</v>
      </c>
      <c r="N220" s="6" t="str">
        <f t="shared" si="27"/>
        <v/>
      </c>
      <c r="O220" s="21" t="str">
        <f t="shared" si="25"/>
        <v/>
      </c>
      <c r="P220" s="33" t="str">
        <f t="shared" si="28"/>
        <v>analisar fact</v>
      </c>
    </row>
    <row r="221" spans="1:16">
      <c r="A221" s="6" t="s">
        <v>371</v>
      </c>
      <c r="B221" s="8">
        <v>44075</v>
      </c>
      <c r="C221" s="4">
        <v>111</v>
      </c>
      <c r="D221" s="4">
        <v>107</v>
      </c>
      <c r="E221" s="4">
        <v>1424</v>
      </c>
      <c r="F221" s="4">
        <v>1219</v>
      </c>
      <c r="G221" s="5">
        <v>40099</v>
      </c>
      <c r="H221" s="7" t="s">
        <v>159</v>
      </c>
      <c r="I221" s="4">
        <v>101</v>
      </c>
      <c r="J221" s="6">
        <f t="shared" si="26"/>
        <v>-104</v>
      </c>
      <c r="K221" s="6">
        <f t="shared" si="22"/>
        <v>4</v>
      </c>
      <c r="L221" s="6" t="str">
        <f t="shared" si="23"/>
        <v>ACTIVOS</v>
      </c>
      <c r="M221" s="21">
        <f t="shared" si="24"/>
        <v>0.14444444444444443</v>
      </c>
      <c r="N221" s="6" t="str">
        <f t="shared" si="27"/>
        <v/>
      </c>
      <c r="O221" s="21" t="str">
        <f t="shared" si="25"/>
        <v/>
      </c>
      <c r="P221" s="33" t="str">
        <f t="shared" si="28"/>
        <v/>
      </c>
    </row>
    <row r="222" spans="1:16">
      <c r="A222" s="6" t="s">
        <v>730</v>
      </c>
      <c r="B222" s="8">
        <v>54728</v>
      </c>
      <c r="C222" s="4">
        <v>33</v>
      </c>
      <c r="D222" s="4">
        <v>30</v>
      </c>
      <c r="E222" s="4">
        <v>1675</v>
      </c>
      <c r="F222" s="4">
        <v>1474</v>
      </c>
      <c r="G222" s="5">
        <v>39759</v>
      </c>
      <c r="H222" s="7" t="s">
        <v>159</v>
      </c>
      <c r="I222" s="4">
        <v>142</v>
      </c>
      <c r="J222" s="6">
        <f t="shared" si="26"/>
        <v>-59</v>
      </c>
      <c r="K222" s="6">
        <f t="shared" si="22"/>
        <v>3</v>
      </c>
      <c r="L222" s="6" t="str">
        <f t="shared" si="23"/>
        <v>ACTIVOS</v>
      </c>
      <c r="M222" s="21">
        <f t="shared" si="24"/>
        <v>8.1944444444444445E-2</v>
      </c>
      <c r="N222" s="6" t="str">
        <f t="shared" si="27"/>
        <v/>
      </c>
      <c r="O222" s="21" t="str">
        <f t="shared" si="25"/>
        <v/>
      </c>
      <c r="P222" s="33" t="str">
        <f t="shared" si="28"/>
        <v/>
      </c>
    </row>
    <row r="223" spans="1:16">
      <c r="A223" s="6" t="s">
        <v>859</v>
      </c>
      <c r="B223" s="8">
        <v>58654</v>
      </c>
      <c r="C223" s="4">
        <v>21</v>
      </c>
      <c r="D223" s="4">
        <v>20</v>
      </c>
      <c r="E223" s="4">
        <v>1544</v>
      </c>
      <c r="F223" s="4">
        <v>1344</v>
      </c>
      <c r="G223" s="5">
        <v>40071</v>
      </c>
      <c r="H223" s="7" t="s">
        <v>160</v>
      </c>
      <c r="I223" s="4">
        <v>0</v>
      </c>
      <c r="J223" s="6">
        <f t="shared" si="26"/>
        <v>-200</v>
      </c>
      <c r="K223" s="6">
        <f t="shared" si="22"/>
        <v>1</v>
      </c>
      <c r="L223" s="6" t="str">
        <f t="shared" si="23"/>
        <v>CONTRA VENTA</v>
      </c>
      <c r="M223" s="21">
        <f t="shared" si="24"/>
        <v>0.27777777777777779</v>
      </c>
      <c r="N223" s="6" t="str">
        <f t="shared" si="27"/>
        <v/>
      </c>
      <c r="O223" s="21" t="str">
        <f t="shared" si="25"/>
        <v/>
      </c>
      <c r="P223" s="33" t="str">
        <f t="shared" si="28"/>
        <v/>
      </c>
    </row>
    <row r="224" spans="1:16">
      <c r="A224" s="6" t="s">
        <v>1253</v>
      </c>
      <c r="B224" s="8">
        <v>70646</v>
      </c>
      <c r="C224" s="4">
        <v>7</v>
      </c>
      <c r="D224" s="4">
        <v>5</v>
      </c>
      <c r="E224" s="4">
        <v>505</v>
      </c>
      <c r="F224" s="4">
        <v>305</v>
      </c>
      <c r="G224" s="5">
        <v>39552</v>
      </c>
      <c r="H224" s="7" t="s">
        <v>160</v>
      </c>
      <c r="I224" s="4">
        <v>0</v>
      </c>
      <c r="J224" s="6">
        <f t="shared" si="26"/>
        <v>-200</v>
      </c>
      <c r="K224" s="6">
        <f t="shared" si="22"/>
        <v>2</v>
      </c>
      <c r="L224" s="6" t="str">
        <f t="shared" si="23"/>
        <v>CONTRA VENTA</v>
      </c>
      <c r="M224" s="21">
        <f t="shared" si="24"/>
        <v>0.41666666666666669</v>
      </c>
      <c r="N224" s="6" t="str">
        <f t="shared" si="27"/>
        <v/>
      </c>
      <c r="O224" s="21" t="str">
        <f t="shared" si="25"/>
        <v/>
      </c>
      <c r="P224" s="33" t="str">
        <f t="shared" si="28"/>
        <v/>
      </c>
    </row>
    <row r="225" spans="1:16">
      <c r="A225" s="6" t="s">
        <v>1755</v>
      </c>
      <c r="B225" s="8">
        <v>85924</v>
      </c>
      <c r="C225" s="4">
        <v>1</v>
      </c>
      <c r="D225" s="4">
        <v>0</v>
      </c>
      <c r="E225" s="4">
        <v>199</v>
      </c>
      <c r="F225" s="4">
        <v>0</v>
      </c>
      <c r="G225" s="5">
        <v>38716</v>
      </c>
      <c r="H225" s="7" t="s">
        <v>162</v>
      </c>
      <c r="I225" s="4">
        <v>160</v>
      </c>
      <c r="J225" s="6">
        <f t="shared" si="26"/>
        <v>-39</v>
      </c>
      <c r="K225" s="6">
        <f t="shared" si="22"/>
        <v>1</v>
      </c>
      <c r="L225" s="6" t="str">
        <f t="shared" si="23"/>
        <v>OBSOLETOS</v>
      </c>
      <c r="M225" s="21">
        <f t="shared" si="24"/>
        <v>0.18958333333333333</v>
      </c>
      <c r="N225" s="6" t="str">
        <f t="shared" si="27"/>
        <v/>
      </c>
      <c r="O225" s="21" t="str">
        <f t="shared" si="25"/>
        <v/>
      </c>
      <c r="P225" s="33" t="str">
        <f t="shared" si="28"/>
        <v/>
      </c>
    </row>
    <row r="226" spans="1:16">
      <c r="A226" s="6" t="s">
        <v>846</v>
      </c>
      <c r="B226" s="8">
        <v>58257</v>
      </c>
      <c r="C226" s="4">
        <v>21</v>
      </c>
      <c r="D226" s="4">
        <v>20</v>
      </c>
      <c r="E226" s="4">
        <v>1792</v>
      </c>
      <c r="F226" s="4">
        <v>1600</v>
      </c>
      <c r="G226" s="5">
        <v>39171</v>
      </c>
      <c r="H226" s="7" t="s">
        <v>160</v>
      </c>
      <c r="I226" s="4">
        <v>0</v>
      </c>
      <c r="J226" s="6">
        <f t="shared" si="26"/>
        <v>-192</v>
      </c>
      <c r="K226" s="6">
        <f t="shared" si="22"/>
        <v>1</v>
      </c>
      <c r="L226" s="6" t="str">
        <f t="shared" si="23"/>
        <v>CONTRA VENTA</v>
      </c>
      <c r="M226" s="21">
        <f t="shared" si="24"/>
        <v>0.26666666666666666</v>
      </c>
      <c r="N226" s="6" t="str">
        <f t="shared" si="27"/>
        <v/>
      </c>
      <c r="O226" s="21" t="str">
        <f t="shared" si="25"/>
        <v/>
      </c>
      <c r="P226" s="33" t="str">
        <f t="shared" si="28"/>
        <v/>
      </c>
    </row>
    <row r="227" spans="1:16">
      <c r="A227" s="6" t="s">
        <v>891</v>
      </c>
      <c r="B227" s="8">
        <v>59627</v>
      </c>
      <c r="C227" s="4">
        <v>18</v>
      </c>
      <c r="D227" s="4">
        <v>18</v>
      </c>
      <c r="E227" s="4">
        <v>890</v>
      </c>
      <c r="F227" s="4">
        <v>698</v>
      </c>
      <c r="G227" s="5">
        <v>38716</v>
      </c>
      <c r="H227" s="7" t="s">
        <v>159</v>
      </c>
      <c r="I227" s="4">
        <v>99</v>
      </c>
      <c r="J227" s="6">
        <f t="shared" si="26"/>
        <v>-93</v>
      </c>
      <c r="K227" s="6">
        <f t="shared" si="22"/>
        <v>0</v>
      </c>
      <c r="L227" s="6" t="str">
        <f t="shared" si="23"/>
        <v>ACTIVOS</v>
      </c>
      <c r="M227" s="21">
        <f t="shared" si="24"/>
        <v>0.16145833333333334</v>
      </c>
      <c r="N227" s="6" t="str">
        <f t="shared" si="27"/>
        <v/>
      </c>
      <c r="O227" s="21" t="str">
        <f t="shared" si="25"/>
        <v/>
      </c>
      <c r="P227" s="33" t="str">
        <f t="shared" si="28"/>
        <v>analisar fact</v>
      </c>
    </row>
    <row r="228" spans="1:16">
      <c r="A228" s="6" t="s">
        <v>285</v>
      </c>
      <c r="B228" s="8">
        <v>41456</v>
      </c>
      <c r="C228" s="4">
        <v>196</v>
      </c>
      <c r="D228" s="4">
        <v>192</v>
      </c>
      <c r="E228" s="4">
        <v>1129</v>
      </c>
      <c r="F228" s="4">
        <v>943</v>
      </c>
      <c r="G228" s="5">
        <v>38716</v>
      </c>
      <c r="H228" s="7" t="s">
        <v>159</v>
      </c>
      <c r="I228" s="4">
        <v>35</v>
      </c>
      <c r="J228" s="6">
        <f t="shared" si="26"/>
        <v>-151</v>
      </c>
      <c r="K228" s="6">
        <f t="shared" si="22"/>
        <v>4</v>
      </c>
      <c r="L228" s="6" t="str">
        <f t="shared" si="23"/>
        <v>ACTIVOS</v>
      </c>
      <c r="M228" s="21">
        <f t="shared" si="24"/>
        <v>0.26215277777777779</v>
      </c>
      <c r="N228" s="6" t="str">
        <f t="shared" si="27"/>
        <v/>
      </c>
      <c r="O228" s="21" t="str">
        <f t="shared" si="25"/>
        <v/>
      </c>
      <c r="P228" s="33" t="str">
        <f t="shared" si="28"/>
        <v/>
      </c>
    </row>
    <row r="229" spans="1:16">
      <c r="A229" s="6" t="s">
        <v>410</v>
      </c>
      <c r="B229" s="8">
        <v>45261</v>
      </c>
      <c r="C229" s="4">
        <v>90</v>
      </c>
      <c r="D229" s="4">
        <v>86</v>
      </c>
      <c r="E229" s="4">
        <v>903</v>
      </c>
      <c r="F229" s="4">
        <v>719</v>
      </c>
      <c r="G229" s="5">
        <v>40137</v>
      </c>
      <c r="H229" s="7" t="s">
        <v>159</v>
      </c>
      <c r="I229" s="4">
        <v>419</v>
      </c>
      <c r="J229" s="6">
        <f t="shared" si="26"/>
        <v>235</v>
      </c>
      <c r="K229" s="6">
        <f t="shared" si="22"/>
        <v>4</v>
      </c>
      <c r="L229" s="6" t="str">
        <f t="shared" si="23"/>
        <v/>
      </c>
      <c r="M229" s="21">
        <f t="shared" si="24"/>
        <v>0.4079861111111111</v>
      </c>
      <c r="N229" s="6">
        <f t="shared" si="27"/>
        <v>184</v>
      </c>
      <c r="O229" s="21">
        <f t="shared" si="25"/>
        <v>0.4079861111111111</v>
      </c>
      <c r="P229" s="33" t="str">
        <f t="shared" si="28"/>
        <v/>
      </c>
    </row>
    <row r="230" spans="1:16">
      <c r="A230" s="6" t="s">
        <v>848</v>
      </c>
      <c r="B230" s="8">
        <v>58319</v>
      </c>
      <c r="C230" s="4">
        <v>27</v>
      </c>
      <c r="D230" s="4">
        <v>20</v>
      </c>
      <c r="E230" s="4">
        <v>826</v>
      </c>
      <c r="F230" s="4">
        <v>642</v>
      </c>
      <c r="G230" s="5">
        <v>39318</v>
      </c>
      <c r="H230" s="7" t="s">
        <v>159</v>
      </c>
      <c r="I230" s="4">
        <v>19</v>
      </c>
      <c r="J230" s="6">
        <f t="shared" si="26"/>
        <v>-165</v>
      </c>
      <c r="K230" s="6">
        <f t="shared" si="22"/>
        <v>7</v>
      </c>
      <c r="L230" s="6" t="str">
        <f t="shared" si="23"/>
        <v>ACTIVOS</v>
      </c>
      <c r="M230" s="21">
        <f t="shared" si="24"/>
        <v>0.28645833333333331</v>
      </c>
      <c r="N230" s="6" t="str">
        <f t="shared" si="27"/>
        <v/>
      </c>
      <c r="O230" s="21" t="str">
        <f t="shared" si="25"/>
        <v/>
      </c>
      <c r="P230" s="33" t="str">
        <f t="shared" si="28"/>
        <v/>
      </c>
    </row>
    <row r="231" spans="1:16">
      <c r="A231" s="6" t="s">
        <v>1752</v>
      </c>
      <c r="B231" s="8">
        <v>85834</v>
      </c>
      <c r="C231" s="4">
        <v>1</v>
      </c>
      <c r="D231" s="4">
        <v>0</v>
      </c>
      <c r="E231" s="4">
        <v>182</v>
      </c>
      <c r="F231" s="4">
        <v>0</v>
      </c>
      <c r="G231" s="5">
        <v>39038</v>
      </c>
      <c r="H231" s="7" t="s">
        <v>162</v>
      </c>
      <c r="I231" s="4">
        <v>122</v>
      </c>
      <c r="J231" s="6">
        <f t="shared" si="26"/>
        <v>-60</v>
      </c>
      <c r="K231" s="6">
        <f t="shared" si="22"/>
        <v>1</v>
      </c>
      <c r="L231" s="6" t="str">
        <f t="shared" si="23"/>
        <v>OBSOLETOS</v>
      </c>
      <c r="M231" s="21">
        <f t="shared" si="24"/>
        <v>0.29166666666666669</v>
      </c>
      <c r="N231" s="6" t="str">
        <f t="shared" si="27"/>
        <v/>
      </c>
      <c r="O231" s="21" t="str">
        <f t="shared" si="25"/>
        <v/>
      </c>
      <c r="P231" s="33" t="str">
        <f t="shared" si="28"/>
        <v/>
      </c>
    </row>
    <row r="232" spans="1:16">
      <c r="A232" s="6" t="s">
        <v>197</v>
      </c>
      <c r="B232" s="8">
        <v>38777</v>
      </c>
      <c r="C232" s="4">
        <v>1279</v>
      </c>
      <c r="D232" s="4">
        <v>1272</v>
      </c>
      <c r="E232" s="4">
        <v>11675</v>
      </c>
      <c r="F232" s="4">
        <v>11495</v>
      </c>
      <c r="G232" s="5">
        <v>39736</v>
      </c>
      <c r="H232" s="7" t="s">
        <v>159</v>
      </c>
      <c r="I232" s="4">
        <v>261</v>
      </c>
      <c r="J232" s="6">
        <f t="shared" si="26"/>
        <v>81</v>
      </c>
      <c r="K232" s="6">
        <f t="shared" si="22"/>
        <v>7</v>
      </c>
      <c r="L232" s="6" t="str">
        <f t="shared" si="23"/>
        <v/>
      </c>
      <c r="M232" s="21">
        <f t="shared" si="24"/>
        <v>5.6250000000000001E-2</v>
      </c>
      <c r="N232" s="6">
        <f t="shared" si="27"/>
        <v>180</v>
      </c>
      <c r="O232" s="21">
        <f t="shared" si="25"/>
        <v>5.6250000000000001E-2</v>
      </c>
      <c r="P232" s="33" t="str">
        <f t="shared" si="28"/>
        <v/>
      </c>
    </row>
    <row r="233" spans="1:16">
      <c r="A233" s="6" t="s">
        <v>459</v>
      </c>
      <c r="B233" s="8">
        <v>46753</v>
      </c>
      <c r="C233" s="4">
        <v>83</v>
      </c>
      <c r="D233" s="4">
        <v>70</v>
      </c>
      <c r="E233" s="4">
        <v>749</v>
      </c>
      <c r="F233" s="4">
        <v>572</v>
      </c>
      <c r="G233" s="5">
        <v>38716</v>
      </c>
      <c r="H233" s="7" t="s">
        <v>159</v>
      </c>
      <c r="I233" s="4">
        <v>2</v>
      </c>
      <c r="J233" s="6">
        <f t="shared" si="26"/>
        <v>-175</v>
      </c>
      <c r="K233" s="6">
        <f t="shared" si="22"/>
        <v>13</v>
      </c>
      <c r="L233" s="6" t="str">
        <f t="shared" si="23"/>
        <v>ACTIVOS</v>
      </c>
      <c r="M233" s="21">
        <f t="shared" si="24"/>
        <v>0.30381944444444448</v>
      </c>
      <c r="N233" s="6" t="str">
        <f t="shared" si="27"/>
        <v/>
      </c>
      <c r="O233" s="21" t="str">
        <f t="shared" si="25"/>
        <v/>
      </c>
      <c r="P233" s="33" t="str">
        <f t="shared" si="28"/>
        <v/>
      </c>
    </row>
    <row r="234" spans="1:16">
      <c r="A234" s="6" t="s">
        <v>936</v>
      </c>
      <c r="B234" s="8">
        <v>60998</v>
      </c>
      <c r="C234" s="4">
        <v>23</v>
      </c>
      <c r="D234" s="4">
        <v>15</v>
      </c>
      <c r="E234" s="4">
        <v>366</v>
      </c>
      <c r="F234" s="4">
        <v>189</v>
      </c>
      <c r="G234" s="5">
        <v>38716</v>
      </c>
      <c r="H234" s="7" t="s">
        <v>159</v>
      </c>
      <c r="I234" s="4">
        <v>0</v>
      </c>
      <c r="J234" s="6">
        <f t="shared" si="26"/>
        <v>-177</v>
      </c>
      <c r="K234" s="6">
        <f t="shared" si="22"/>
        <v>8</v>
      </c>
      <c r="L234" s="6" t="str">
        <f t="shared" si="23"/>
        <v>ACTIVOS</v>
      </c>
      <c r="M234" s="21">
        <f t="shared" si="24"/>
        <v>0.36875000000000002</v>
      </c>
      <c r="N234" s="6" t="str">
        <f t="shared" si="27"/>
        <v/>
      </c>
      <c r="O234" s="21" t="str">
        <f t="shared" si="25"/>
        <v/>
      </c>
      <c r="P234" s="33" t="str">
        <f t="shared" si="28"/>
        <v/>
      </c>
    </row>
    <row r="235" spans="1:16">
      <c r="A235" s="6" t="s">
        <v>1109</v>
      </c>
      <c r="B235" s="8">
        <v>66263</v>
      </c>
      <c r="C235" s="4">
        <v>9</v>
      </c>
      <c r="D235" s="4">
        <v>9</v>
      </c>
      <c r="E235" s="4">
        <v>328</v>
      </c>
      <c r="F235" s="4">
        <v>152</v>
      </c>
      <c r="G235" s="5">
        <v>39899</v>
      </c>
      <c r="H235" s="7" t="s">
        <v>162</v>
      </c>
      <c r="I235" s="4">
        <v>280</v>
      </c>
      <c r="J235" s="6">
        <f t="shared" si="26"/>
        <v>104</v>
      </c>
      <c r="K235" s="6">
        <f t="shared" si="22"/>
        <v>0</v>
      </c>
      <c r="L235" s="6" t="str">
        <f t="shared" si="23"/>
        <v/>
      </c>
      <c r="M235" s="21">
        <f t="shared" si="24"/>
        <v>0.3611111111111111</v>
      </c>
      <c r="N235" s="6" t="str">
        <f t="shared" si="27"/>
        <v/>
      </c>
      <c r="O235" s="21" t="str">
        <f t="shared" si="25"/>
        <v/>
      </c>
      <c r="P235" s="33" t="str">
        <f t="shared" si="28"/>
        <v/>
      </c>
    </row>
    <row r="236" spans="1:16">
      <c r="A236" s="6" t="s">
        <v>333</v>
      </c>
      <c r="B236" s="8">
        <v>42917</v>
      </c>
      <c r="C236" s="4">
        <v>139</v>
      </c>
      <c r="D236" s="4">
        <v>134</v>
      </c>
      <c r="E236" s="4">
        <v>2917</v>
      </c>
      <c r="F236" s="4">
        <v>2744</v>
      </c>
      <c r="G236" s="5">
        <v>38716</v>
      </c>
      <c r="H236" s="7" t="s">
        <v>159</v>
      </c>
      <c r="I236" s="4">
        <v>37</v>
      </c>
      <c r="J236" s="6">
        <f t="shared" si="26"/>
        <v>-136</v>
      </c>
      <c r="K236" s="6">
        <f t="shared" si="22"/>
        <v>5</v>
      </c>
      <c r="L236" s="6" t="str">
        <f t="shared" si="23"/>
        <v>ACTIVOS</v>
      </c>
      <c r="M236" s="21">
        <f t="shared" si="24"/>
        <v>0.18888888888888891</v>
      </c>
      <c r="N236" s="6" t="str">
        <f t="shared" si="27"/>
        <v/>
      </c>
      <c r="O236" s="21" t="str">
        <f t="shared" si="25"/>
        <v/>
      </c>
      <c r="P236" s="33" t="str">
        <f t="shared" si="28"/>
        <v/>
      </c>
    </row>
    <row r="237" spans="1:16">
      <c r="A237" s="6" t="s">
        <v>433</v>
      </c>
      <c r="B237" s="8">
        <v>45962</v>
      </c>
      <c r="C237" s="4">
        <v>82</v>
      </c>
      <c r="D237" s="4">
        <v>80</v>
      </c>
      <c r="E237" s="4">
        <v>877</v>
      </c>
      <c r="F237" s="4">
        <v>706</v>
      </c>
      <c r="G237" s="5">
        <v>38716</v>
      </c>
      <c r="H237" s="7" t="s">
        <v>159</v>
      </c>
      <c r="I237" s="4">
        <v>168</v>
      </c>
      <c r="J237" s="6">
        <f t="shared" si="26"/>
        <v>-3</v>
      </c>
      <c r="K237" s="6">
        <f t="shared" si="22"/>
        <v>2</v>
      </c>
      <c r="L237" s="6" t="str">
        <f t="shared" si="23"/>
        <v>ACTIVOS</v>
      </c>
      <c r="M237" s="21">
        <f t="shared" si="24"/>
        <v>5.208333333333333E-3</v>
      </c>
      <c r="N237" s="6" t="str">
        <f t="shared" si="27"/>
        <v/>
      </c>
      <c r="O237" s="21" t="str">
        <f t="shared" si="25"/>
        <v/>
      </c>
      <c r="P237" s="33" t="str">
        <f t="shared" si="28"/>
        <v/>
      </c>
    </row>
    <row r="238" spans="1:16">
      <c r="A238" s="6" t="s">
        <v>595</v>
      </c>
      <c r="B238" s="8">
        <v>50618</v>
      </c>
      <c r="C238" s="4">
        <v>48</v>
      </c>
      <c r="D238" s="4">
        <v>45</v>
      </c>
      <c r="E238" s="4">
        <v>1265</v>
      </c>
      <c r="F238" s="4">
        <v>1096</v>
      </c>
      <c r="G238" s="5">
        <v>38716</v>
      </c>
      <c r="H238" s="7" t="s">
        <v>159</v>
      </c>
      <c r="I238" s="4">
        <v>52</v>
      </c>
      <c r="J238" s="6">
        <f t="shared" si="26"/>
        <v>-117</v>
      </c>
      <c r="K238" s="6">
        <f t="shared" si="22"/>
        <v>3</v>
      </c>
      <c r="L238" s="6" t="str">
        <f t="shared" si="23"/>
        <v>ACTIVOS</v>
      </c>
      <c r="M238" s="21">
        <f t="shared" si="24"/>
        <v>0.203125</v>
      </c>
      <c r="N238" s="6" t="str">
        <f t="shared" si="27"/>
        <v/>
      </c>
      <c r="O238" s="21" t="str">
        <f t="shared" si="25"/>
        <v/>
      </c>
      <c r="P238" s="33" t="str">
        <f t="shared" si="28"/>
        <v/>
      </c>
    </row>
    <row r="239" spans="1:16">
      <c r="A239" s="6" t="s">
        <v>1097</v>
      </c>
      <c r="B239" s="8">
        <v>65898</v>
      </c>
      <c r="C239" s="4">
        <v>10</v>
      </c>
      <c r="D239" s="4">
        <v>9</v>
      </c>
      <c r="E239" s="4">
        <v>674</v>
      </c>
      <c r="F239" s="4">
        <v>505</v>
      </c>
      <c r="G239" s="5">
        <v>40120</v>
      </c>
      <c r="H239" s="7" t="s">
        <v>159</v>
      </c>
      <c r="I239" s="4">
        <v>23</v>
      </c>
      <c r="J239" s="6">
        <f t="shared" si="26"/>
        <v>-146</v>
      </c>
      <c r="K239" s="6">
        <f t="shared" si="22"/>
        <v>1</v>
      </c>
      <c r="L239" s="6" t="str">
        <f t="shared" si="23"/>
        <v>ACTIVOS</v>
      </c>
      <c r="M239" s="21">
        <f t="shared" si="24"/>
        <v>0.25347222222222221</v>
      </c>
      <c r="N239" s="6" t="str">
        <f t="shared" si="27"/>
        <v/>
      </c>
      <c r="O239" s="21" t="str">
        <f t="shared" si="25"/>
        <v/>
      </c>
      <c r="P239" s="33" t="str">
        <f t="shared" si="28"/>
        <v/>
      </c>
    </row>
    <row r="240" spans="1:16">
      <c r="A240" s="6" t="s">
        <v>1126</v>
      </c>
      <c r="B240" s="8">
        <v>66781</v>
      </c>
      <c r="C240" s="4">
        <v>12</v>
      </c>
      <c r="D240" s="4">
        <v>9</v>
      </c>
      <c r="E240" s="4">
        <v>606</v>
      </c>
      <c r="F240" s="4">
        <v>437</v>
      </c>
      <c r="G240" s="5">
        <v>39905</v>
      </c>
      <c r="H240" s="7" t="s">
        <v>160</v>
      </c>
      <c r="I240" s="4">
        <v>246</v>
      </c>
      <c r="J240" s="6">
        <f t="shared" si="26"/>
        <v>77</v>
      </c>
      <c r="K240" s="6">
        <f t="shared" si="22"/>
        <v>3</v>
      </c>
      <c r="L240" s="6" t="str">
        <f t="shared" si="23"/>
        <v/>
      </c>
      <c r="M240" s="21">
        <f t="shared" si="24"/>
        <v>0.13368055555555555</v>
      </c>
      <c r="N240" s="6">
        <f t="shared" si="27"/>
        <v>169</v>
      </c>
      <c r="O240" s="21">
        <f t="shared" si="25"/>
        <v>0.13368055555555555</v>
      </c>
      <c r="P240" s="33" t="str">
        <f t="shared" si="28"/>
        <v/>
      </c>
    </row>
    <row r="241" spans="1:16">
      <c r="A241" s="6" t="s">
        <v>598</v>
      </c>
      <c r="B241" s="8">
        <v>50710</v>
      </c>
      <c r="C241" s="4">
        <v>45</v>
      </c>
      <c r="D241" s="4">
        <v>45</v>
      </c>
      <c r="E241" s="4">
        <v>4550</v>
      </c>
      <c r="F241" s="4">
        <v>4382</v>
      </c>
      <c r="G241" s="5">
        <v>38716</v>
      </c>
      <c r="H241" s="7" t="s">
        <v>159</v>
      </c>
      <c r="I241" s="4">
        <v>72</v>
      </c>
      <c r="J241" s="6">
        <f t="shared" si="26"/>
        <v>-96</v>
      </c>
      <c r="K241" s="6">
        <f t="shared" si="22"/>
        <v>0</v>
      </c>
      <c r="L241" s="6" t="str">
        <f t="shared" si="23"/>
        <v>ACTIVOS</v>
      </c>
      <c r="M241" s="21">
        <f t="shared" si="24"/>
        <v>0.1</v>
      </c>
      <c r="N241" s="6" t="str">
        <f t="shared" si="27"/>
        <v/>
      </c>
      <c r="O241" s="21" t="str">
        <f t="shared" si="25"/>
        <v/>
      </c>
      <c r="P241" s="33" t="str">
        <f t="shared" si="28"/>
        <v>analisar fact</v>
      </c>
    </row>
    <row r="242" spans="1:16">
      <c r="A242" s="6" t="s">
        <v>346</v>
      </c>
      <c r="B242" s="8">
        <v>43313</v>
      </c>
      <c r="C242" s="4">
        <v>128</v>
      </c>
      <c r="D242" s="4">
        <v>125</v>
      </c>
      <c r="E242" s="4">
        <v>2238</v>
      </c>
      <c r="F242" s="4">
        <v>2073</v>
      </c>
      <c r="G242" s="5">
        <v>38716</v>
      </c>
      <c r="H242" s="7" t="s">
        <v>159</v>
      </c>
      <c r="I242" s="4">
        <v>84</v>
      </c>
      <c r="J242" s="6">
        <f t="shared" si="26"/>
        <v>-81</v>
      </c>
      <c r="K242" s="6">
        <f t="shared" si="22"/>
        <v>3</v>
      </c>
      <c r="L242" s="6" t="str">
        <f t="shared" si="23"/>
        <v>ACTIVOS</v>
      </c>
      <c r="M242" s="21">
        <f t="shared" si="24"/>
        <v>0.1125</v>
      </c>
      <c r="N242" s="6" t="str">
        <f t="shared" si="27"/>
        <v/>
      </c>
      <c r="O242" s="21" t="str">
        <f t="shared" si="25"/>
        <v/>
      </c>
      <c r="P242" s="33" t="str">
        <f t="shared" si="28"/>
        <v/>
      </c>
    </row>
    <row r="243" spans="1:16">
      <c r="A243" s="6" t="s">
        <v>983</v>
      </c>
      <c r="B243" s="8">
        <v>62428</v>
      </c>
      <c r="C243" s="4">
        <v>14</v>
      </c>
      <c r="D243" s="4">
        <v>13</v>
      </c>
      <c r="E243" s="4">
        <v>998</v>
      </c>
      <c r="F243" s="4">
        <v>833</v>
      </c>
      <c r="G243" s="5">
        <v>39881</v>
      </c>
      <c r="H243" s="7" t="s">
        <v>160</v>
      </c>
      <c r="I243" s="4">
        <v>12</v>
      </c>
      <c r="J243" s="6">
        <f t="shared" si="26"/>
        <v>-153</v>
      </c>
      <c r="K243" s="6">
        <f t="shared" si="22"/>
        <v>1</v>
      </c>
      <c r="L243" s="6" t="str">
        <f t="shared" si="23"/>
        <v>CONTRA VENTA</v>
      </c>
      <c r="M243" s="21">
        <f t="shared" si="24"/>
        <v>0.265625</v>
      </c>
      <c r="N243" s="6" t="str">
        <f t="shared" si="27"/>
        <v/>
      </c>
      <c r="O243" s="21" t="str">
        <f t="shared" si="25"/>
        <v/>
      </c>
      <c r="P243" s="33" t="str">
        <f t="shared" si="28"/>
        <v/>
      </c>
    </row>
    <row r="244" spans="1:16">
      <c r="A244" s="6" t="s">
        <v>683</v>
      </c>
      <c r="B244" s="8">
        <v>53297</v>
      </c>
      <c r="C244" s="4">
        <v>37</v>
      </c>
      <c r="D244" s="4">
        <v>35</v>
      </c>
      <c r="E244" s="4">
        <v>1089</v>
      </c>
      <c r="F244" s="4">
        <v>926</v>
      </c>
      <c r="G244" s="5">
        <v>40158</v>
      </c>
      <c r="H244" s="7" t="s">
        <v>160</v>
      </c>
      <c r="I244" s="4">
        <v>0</v>
      </c>
      <c r="J244" s="6">
        <f t="shared" si="26"/>
        <v>-163</v>
      </c>
      <c r="K244" s="6">
        <f t="shared" si="22"/>
        <v>2</v>
      </c>
      <c r="L244" s="6" t="str">
        <f t="shared" si="23"/>
        <v>CONTRA VENTA</v>
      </c>
      <c r="M244" s="21">
        <f t="shared" si="24"/>
        <v>0.2829861111111111</v>
      </c>
      <c r="N244" s="6" t="str">
        <f t="shared" si="27"/>
        <v/>
      </c>
      <c r="O244" s="21" t="str">
        <f t="shared" si="25"/>
        <v/>
      </c>
      <c r="P244" s="33" t="str">
        <f t="shared" si="28"/>
        <v/>
      </c>
    </row>
    <row r="245" spans="1:16">
      <c r="A245" s="6" t="s">
        <v>277</v>
      </c>
      <c r="B245" s="8">
        <v>41214</v>
      </c>
      <c r="C245" s="4">
        <v>217</v>
      </c>
      <c r="D245" s="4">
        <v>212</v>
      </c>
      <c r="E245" s="4">
        <v>2388</v>
      </c>
      <c r="F245" s="4">
        <v>2226</v>
      </c>
      <c r="G245" s="5">
        <v>38930</v>
      </c>
      <c r="H245" s="7" t="s">
        <v>159</v>
      </c>
      <c r="I245" s="4">
        <v>148</v>
      </c>
      <c r="J245" s="6">
        <f t="shared" si="26"/>
        <v>-14</v>
      </c>
      <c r="K245" s="6">
        <f t="shared" si="22"/>
        <v>5</v>
      </c>
      <c r="L245" s="6" t="str">
        <f t="shared" si="23"/>
        <v>ACTIVOS</v>
      </c>
      <c r="M245" s="21">
        <f t="shared" si="24"/>
        <v>1.9444444444444445E-2</v>
      </c>
      <c r="N245" s="6" t="str">
        <f t="shared" si="27"/>
        <v/>
      </c>
      <c r="O245" s="21" t="str">
        <f t="shared" si="25"/>
        <v/>
      </c>
      <c r="P245" s="33" t="str">
        <f t="shared" si="28"/>
        <v/>
      </c>
    </row>
    <row r="246" spans="1:16">
      <c r="A246" s="6" t="s">
        <v>501</v>
      </c>
      <c r="B246" s="8">
        <v>47757</v>
      </c>
      <c r="C246" s="4">
        <v>62</v>
      </c>
      <c r="D246" s="4">
        <v>62</v>
      </c>
      <c r="E246" s="4">
        <v>1877</v>
      </c>
      <c r="F246" s="4">
        <v>1715</v>
      </c>
      <c r="G246" s="5">
        <v>38716</v>
      </c>
      <c r="H246" s="7" t="s">
        <v>159</v>
      </c>
      <c r="I246" s="4">
        <v>165</v>
      </c>
      <c r="J246" s="6">
        <f t="shared" si="26"/>
        <v>3</v>
      </c>
      <c r="K246" s="6">
        <f t="shared" si="22"/>
        <v>0</v>
      </c>
      <c r="L246" s="6" t="str">
        <f t="shared" si="23"/>
        <v/>
      </c>
      <c r="M246" s="21">
        <f t="shared" si="24"/>
        <v>4.1666666666666666E-3</v>
      </c>
      <c r="N246" s="6" t="str">
        <f t="shared" si="27"/>
        <v/>
      </c>
      <c r="O246" s="21" t="str">
        <f t="shared" si="25"/>
        <v/>
      </c>
      <c r="P246" s="33" t="str">
        <f t="shared" si="28"/>
        <v/>
      </c>
    </row>
    <row r="247" spans="1:16">
      <c r="A247" s="6" t="s">
        <v>387</v>
      </c>
      <c r="B247" s="8">
        <v>44562</v>
      </c>
      <c r="C247" s="4">
        <v>104</v>
      </c>
      <c r="D247" s="4">
        <v>99</v>
      </c>
      <c r="E247" s="4">
        <v>1414</v>
      </c>
      <c r="F247" s="4">
        <v>1252</v>
      </c>
      <c r="G247" s="5">
        <v>38716</v>
      </c>
      <c r="H247" s="7" t="s">
        <v>159</v>
      </c>
      <c r="I247" s="4">
        <v>1</v>
      </c>
      <c r="J247" s="6">
        <f t="shared" si="26"/>
        <v>-161</v>
      </c>
      <c r="K247" s="6">
        <f t="shared" si="22"/>
        <v>5</v>
      </c>
      <c r="L247" s="6" t="str">
        <f t="shared" si="23"/>
        <v>ACTIVOS</v>
      </c>
      <c r="M247" s="21">
        <f t="shared" si="24"/>
        <v>0.22361111111111109</v>
      </c>
      <c r="N247" s="6" t="str">
        <f t="shared" si="27"/>
        <v/>
      </c>
      <c r="O247" s="21" t="str">
        <f t="shared" si="25"/>
        <v/>
      </c>
      <c r="P247" s="33" t="str">
        <f t="shared" si="28"/>
        <v/>
      </c>
    </row>
    <row r="248" spans="1:16">
      <c r="A248" s="6" t="s">
        <v>300</v>
      </c>
      <c r="B248" s="8">
        <v>41913</v>
      </c>
      <c r="C248" s="4">
        <v>181</v>
      </c>
      <c r="D248" s="4">
        <v>168</v>
      </c>
      <c r="E248" s="4">
        <v>968</v>
      </c>
      <c r="F248" s="4">
        <v>807</v>
      </c>
      <c r="G248" s="5">
        <v>38716</v>
      </c>
      <c r="H248" s="7" t="s">
        <v>159</v>
      </c>
      <c r="I248" s="4">
        <v>26</v>
      </c>
      <c r="J248" s="6">
        <f t="shared" si="26"/>
        <v>-135</v>
      </c>
      <c r="K248" s="6">
        <f t="shared" si="22"/>
        <v>13</v>
      </c>
      <c r="L248" s="6" t="str">
        <f t="shared" si="23"/>
        <v>ACTIVOS</v>
      </c>
      <c r="M248" s="21">
        <f t="shared" si="24"/>
        <v>0.234375</v>
      </c>
      <c r="N248" s="6" t="str">
        <f t="shared" si="27"/>
        <v/>
      </c>
      <c r="O248" s="21" t="str">
        <f t="shared" si="25"/>
        <v/>
      </c>
      <c r="P248" s="33" t="str">
        <f t="shared" si="28"/>
        <v/>
      </c>
    </row>
    <row r="249" spans="1:16">
      <c r="A249" s="6" t="s">
        <v>915</v>
      </c>
      <c r="B249" s="8">
        <v>60358</v>
      </c>
      <c r="C249" s="4">
        <v>16</v>
      </c>
      <c r="D249" s="4">
        <v>16</v>
      </c>
      <c r="E249" s="4">
        <v>890</v>
      </c>
      <c r="F249" s="4">
        <v>730</v>
      </c>
      <c r="G249" s="5">
        <v>40162</v>
      </c>
      <c r="H249" s="7" t="s">
        <v>159</v>
      </c>
      <c r="I249" s="4">
        <v>124</v>
      </c>
      <c r="J249" s="6">
        <f t="shared" si="26"/>
        <v>-36</v>
      </c>
      <c r="K249" s="6">
        <f t="shared" si="22"/>
        <v>0</v>
      </c>
      <c r="L249" s="6" t="str">
        <f t="shared" si="23"/>
        <v>ACTIVOS</v>
      </c>
      <c r="M249" s="21">
        <f t="shared" si="24"/>
        <v>6.25E-2</v>
      </c>
      <c r="N249" s="6" t="str">
        <f t="shared" si="27"/>
        <v/>
      </c>
      <c r="O249" s="21" t="str">
        <f t="shared" si="25"/>
        <v/>
      </c>
      <c r="P249" s="33" t="str">
        <f t="shared" si="28"/>
        <v>analisar fact</v>
      </c>
    </row>
    <row r="250" spans="1:16">
      <c r="A250" s="6" t="s">
        <v>286</v>
      </c>
      <c r="B250" s="8">
        <v>41487</v>
      </c>
      <c r="C250" s="4">
        <v>193</v>
      </c>
      <c r="D250" s="4">
        <v>192</v>
      </c>
      <c r="E250" s="4">
        <v>3159</v>
      </c>
      <c r="F250" s="4">
        <v>3000</v>
      </c>
      <c r="G250" s="5">
        <v>38716</v>
      </c>
      <c r="H250" s="7" t="s">
        <v>159</v>
      </c>
      <c r="I250" s="4">
        <v>70</v>
      </c>
      <c r="J250" s="6">
        <f t="shared" si="26"/>
        <v>-89</v>
      </c>
      <c r="K250" s="6">
        <f t="shared" si="22"/>
        <v>1</v>
      </c>
      <c r="L250" s="6" t="str">
        <f t="shared" si="23"/>
        <v>ACTIVOS</v>
      </c>
      <c r="M250" s="21">
        <f t="shared" si="24"/>
        <v>0.12361111111111112</v>
      </c>
      <c r="N250" s="6" t="str">
        <f t="shared" si="27"/>
        <v/>
      </c>
      <c r="O250" s="21" t="str">
        <f t="shared" si="25"/>
        <v/>
      </c>
      <c r="P250" s="33" t="str">
        <f t="shared" si="28"/>
        <v/>
      </c>
    </row>
    <row r="251" spans="1:16">
      <c r="A251" s="6" t="s">
        <v>384</v>
      </c>
      <c r="B251" s="8">
        <v>44470</v>
      </c>
      <c r="C251" s="4">
        <v>114</v>
      </c>
      <c r="D251" s="4">
        <v>101</v>
      </c>
      <c r="E251" s="4">
        <v>1478</v>
      </c>
      <c r="F251" s="4">
        <v>1319</v>
      </c>
      <c r="G251" s="5">
        <v>38716</v>
      </c>
      <c r="H251" s="7" t="s">
        <v>159</v>
      </c>
      <c r="I251" s="4">
        <v>26</v>
      </c>
      <c r="J251" s="6">
        <f t="shared" si="26"/>
        <v>-133</v>
      </c>
      <c r="K251" s="6">
        <f t="shared" si="22"/>
        <v>13</v>
      </c>
      <c r="L251" s="6" t="str">
        <f t="shared" si="23"/>
        <v>ACTIVOS</v>
      </c>
      <c r="M251" s="21">
        <f t="shared" si="24"/>
        <v>0.18472222222222223</v>
      </c>
      <c r="N251" s="6" t="str">
        <f t="shared" si="27"/>
        <v/>
      </c>
      <c r="O251" s="21" t="str">
        <f t="shared" si="25"/>
        <v/>
      </c>
      <c r="P251" s="33" t="str">
        <f t="shared" si="28"/>
        <v/>
      </c>
    </row>
    <row r="252" spans="1:16">
      <c r="A252" s="6" t="s">
        <v>691</v>
      </c>
      <c r="B252" s="8">
        <v>53540</v>
      </c>
      <c r="C252" s="4">
        <v>35</v>
      </c>
      <c r="D252" s="4">
        <v>34</v>
      </c>
      <c r="E252" s="4">
        <v>985</v>
      </c>
      <c r="F252" s="4">
        <v>828</v>
      </c>
      <c r="G252" s="5">
        <v>40066</v>
      </c>
      <c r="H252" s="7" t="s">
        <v>160</v>
      </c>
      <c r="I252" s="4">
        <v>0</v>
      </c>
      <c r="J252" s="6">
        <f t="shared" si="26"/>
        <v>-157</v>
      </c>
      <c r="K252" s="6">
        <f t="shared" si="22"/>
        <v>1</v>
      </c>
      <c r="L252" s="6" t="str">
        <f t="shared" si="23"/>
        <v>CONTRA VENTA</v>
      </c>
      <c r="M252" s="21">
        <f t="shared" si="24"/>
        <v>0.27256944444444448</v>
      </c>
      <c r="N252" s="6" t="str">
        <f t="shared" si="27"/>
        <v/>
      </c>
      <c r="O252" s="21" t="str">
        <f t="shared" si="25"/>
        <v/>
      </c>
      <c r="P252" s="33" t="str">
        <f t="shared" si="28"/>
        <v/>
      </c>
    </row>
    <row r="253" spans="1:16">
      <c r="A253" s="6" t="s">
        <v>428</v>
      </c>
      <c r="B253" s="8">
        <v>45809</v>
      </c>
      <c r="C253" s="4">
        <v>83</v>
      </c>
      <c r="D253" s="4">
        <v>81</v>
      </c>
      <c r="E253" s="4">
        <v>1388</v>
      </c>
      <c r="F253" s="4">
        <v>1232</v>
      </c>
      <c r="G253" s="5">
        <v>38897</v>
      </c>
      <c r="H253" s="7" t="s">
        <v>159</v>
      </c>
      <c r="I253" s="4">
        <v>162</v>
      </c>
      <c r="J253" s="6">
        <f t="shared" si="26"/>
        <v>6</v>
      </c>
      <c r="K253" s="6">
        <f t="shared" si="22"/>
        <v>2</v>
      </c>
      <c r="L253" s="6" t="str">
        <f t="shared" si="23"/>
        <v/>
      </c>
      <c r="M253" s="21">
        <f t="shared" si="24"/>
        <v>8.3333333333333332E-3</v>
      </c>
      <c r="N253" s="6">
        <f t="shared" si="27"/>
        <v>156</v>
      </c>
      <c r="O253" s="21">
        <f t="shared" si="25"/>
        <v>8.3333333333333332E-3</v>
      </c>
      <c r="P253" s="33" t="str">
        <f t="shared" si="28"/>
        <v/>
      </c>
    </row>
    <row r="254" spans="1:16">
      <c r="A254" s="6" t="s">
        <v>911</v>
      </c>
      <c r="B254" s="8">
        <v>60237</v>
      </c>
      <c r="C254" s="4">
        <v>22</v>
      </c>
      <c r="D254" s="4">
        <v>17</v>
      </c>
      <c r="E254" s="4">
        <v>338</v>
      </c>
      <c r="F254" s="4">
        <v>182</v>
      </c>
      <c r="G254" s="5">
        <v>38716</v>
      </c>
      <c r="H254" s="7" t="s">
        <v>159</v>
      </c>
      <c r="I254" s="4">
        <v>167</v>
      </c>
      <c r="J254" s="6">
        <f t="shared" si="26"/>
        <v>11</v>
      </c>
      <c r="K254" s="6">
        <f t="shared" si="22"/>
        <v>5</v>
      </c>
      <c r="L254" s="6" t="str">
        <f t="shared" si="23"/>
        <v/>
      </c>
      <c r="M254" s="21">
        <f t="shared" si="24"/>
        <v>2.2916666666666665E-2</v>
      </c>
      <c r="N254" s="6">
        <f t="shared" si="27"/>
        <v>156</v>
      </c>
      <c r="O254" s="21">
        <f t="shared" si="25"/>
        <v>2.2916666666666665E-2</v>
      </c>
      <c r="P254" s="33" t="str">
        <f t="shared" si="28"/>
        <v/>
      </c>
    </row>
    <row r="255" spans="1:16">
      <c r="A255" s="6" t="s">
        <v>872</v>
      </c>
      <c r="B255" s="8">
        <v>59050</v>
      </c>
      <c r="C255" s="4">
        <v>20</v>
      </c>
      <c r="D255" s="4">
        <v>19</v>
      </c>
      <c r="E255" s="4">
        <v>748</v>
      </c>
      <c r="F255" s="4">
        <v>593</v>
      </c>
      <c r="G255" s="5">
        <v>39727</v>
      </c>
      <c r="H255" s="7" t="s">
        <v>160</v>
      </c>
      <c r="I255" s="4">
        <v>0</v>
      </c>
      <c r="J255" s="6">
        <f t="shared" si="26"/>
        <v>-155</v>
      </c>
      <c r="K255" s="6">
        <f t="shared" si="22"/>
        <v>1</v>
      </c>
      <c r="L255" s="6" t="str">
        <f t="shared" si="23"/>
        <v>CONTRA VENTA</v>
      </c>
      <c r="M255" s="21">
        <f t="shared" si="24"/>
        <v>0.26909722222222221</v>
      </c>
      <c r="N255" s="6" t="str">
        <f t="shared" si="27"/>
        <v/>
      </c>
      <c r="O255" s="21" t="str">
        <f t="shared" si="25"/>
        <v/>
      </c>
      <c r="P255" s="33" t="str">
        <f t="shared" si="28"/>
        <v/>
      </c>
    </row>
    <row r="256" spans="1:16">
      <c r="A256" s="6" t="s">
        <v>857</v>
      </c>
      <c r="B256" s="8">
        <v>58593</v>
      </c>
      <c r="C256" s="4">
        <v>21</v>
      </c>
      <c r="D256" s="4">
        <v>20</v>
      </c>
      <c r="E256" s="4">
        <v>2500</v>
      </c>
      <c r="F256" s="4">
        <v>2348</v>
      </c>
      <c r="G256" s="5">
        <v>38716</v>
      </c>
      <c r="H256" s="7" t="s">
        <v>159</v>
      </c>
      <c r="I256" s="4">
        <v>240</v>
      </c>
      <c r="J256" s="6">
        <f t="shared" si="26"/>
        <v>88</v>
      </c>
      <c r="K256" s="6">
        <f t="shared" si="22"/>
        <v>1</v>
      </c>
      <c r="L256" s="6" t="str">
        <f t="shared" si="23"/>
        <v/>
      </c>
      <c r="M256" s="21">
        <f t="shared" si="24"/>
        <v>0.12222222222222222</v>
      </c>
      <c r="N256" s="6">
        <f t="shared" si="27"/>
        <v>152</v>
      </c>
      <c r="O256" s="21">
        <f t="shared" si="25"/>
        <v>0.12222222222222222</v>
      </c>
      <c r="P256" s="33" t="str">
        <f t="shared" si="28"/>
        <v/>
      </c>
    </row>
    <row r="257" spans="1:16">
      <c r="A257" s="6" t="s">
        <v>383</v>
      </c>
      <c r="B257" s="8">
        <v>44440</v>
      </c>
      <c r="C257" s="4">
        <v>104</v>
      </c>
      <c r="D257" s="4">
        <v>101</v>
      </c>
      <c r="E257" s="4">
        <v>1374</v>
      </c>
      <c r="F257" s="4">
        <v>1222</v>
      </c>
      <c r="G257" s="5">
        <v>38716</v>
      </c>
      <c r="H257" s="7" t="s">
        <v>159</v>
      </c>
      <c r="I257" s="4">
        <v>60</v>
      </c>
      <c r="J257" s="6">
        <f t="shared" si="26"/>
        <v>-92</v>
      </c>
      <c r="K257" s="6">
        <f t="shared" si="22"/>
        <v>3</v>
      </c>
      <c r="L257" s="6" t="str">
        <f t="shared" si="23"/>
        <v>ACTIVOS</v>
      </c>
      <c r="M257" s="21">
        <f t="shared" si="24"/>
        <v>0.1277777777777778</v>
      </c>
      <c r="N257" s="6" t="str">
        <f t="shared" si="27"/>
        <v/>
      </c>
      <c r="O257" s="21" t="str">
        <f t="shared" si="25"/>
        <v/>
      </c>
      <c r="P257" s="33" t="str">
        <f t="shared" si="28"/>
        <v/>
      </c>
    </row>
    <row r="258" spans="1:16">
      <c r="A258" s="6" t="s">
        <v>620</v>
      </c>
      <c r="B258" s="8">
        <v>51380</v>
      </c>
      <c r="C258" s="4">
        <v>45</v>
      </c>
      <c r="D258" s="4">
        <v>42</v>
      </c>
      <c r="E258" s="4">
        <v>1860</v>
      </c>
      <c r="F258" s="4">
        <v>1709</v>
      </c>
      <c r="G258" s="5">
        <v>38716</v>
      </c>
      <c r="H258" s="7" t="s">
        <v>159</v>
      </c>
      <c r="I258" s="4">
        <v>206</v>
      </c>
      <c r="J258" s="6">
        <f t="shared" si="26"/>
        <v>55</v>
      </c>
      <c r="K258" s="6">
        <f t="shared" si="22"/>
        <v>3</v>
      </c>
      <c r="L258" s="6" t="str">
        <f t="shared" si="23"/>
        <v/>
      </c>
      <c r="M258" s="21">
        <f t="shared" si="24"/>
        <v>7.6388888888888881E-2</v>
      </c>
      <c r="N258" s="6">
        <f t="shared" si="27"/>
        <v>151</v>
      </c>
      <c r="O258" s="21">
        <f t="shared" si="25"/>
        <v>7.6388888888888881E-2</v>
      </c>
      <c r="P258" s="33" t="str">
        <f t="shared" si="28"/>
        <v/>
      </c>
    </row>
    <row r="259" spans="1:16">
      <c r="A259" s="6" t="s">
        <v>764</v>
      </c>
      <c r="B259" s="8">
        <v>55763</v>
      </c>
      <c r="C259" s="4">
        <v>27</v>
      </c>
      <c r="D259" s="4">
        <v>26</v>
      </c>
      <c r="E259" s="4">
        <v>2470</v>
      </c>
      <c r="F259" s="4">
        <v>2320</v>
      </c>
      <c r="G259" s="5">
        <v>38716</v>
      </c>
      <c r="H259" s="7" t="s">
        <v>159</v>
      </c>
      <c r="I259" s="4">
        <v>130</v>
      </c>
      <c r="J259" s="6">
        <f t="shared" si="26"/>
        <v>-20</v>
      </c>
      <c r="K259" s="6">
        <f t="shared" si="22"/>
        <v>1</v>
      </c>
      <c r="L259" s="6" t="str">
        <f t="shared" si="23"/>
        <v>ACTIVOS</v>
      </c>
      <c r="M259" s="21">
        <f t="shared" si="24"/>
        <v>2.777777777777778E-2</v>
      </c>
      <c r="N259" s="6" t="str">
        <f t="shared" si="27"/>
        <v/>
      </c>
      <c r="O259" s="21" t="str">
        <f t="shared" si="25"/>
        <v/>
      </c>
      <c r="P259" s="33" t="str">
        <f t="shared" si="28"/>
        <v/>
      </c>
    </row>
    <row r="260" spans="1:16">
      <c r="A260" s="6" t="s">
        <v>860</v>
      </c>
      <c r="B260" s="8">
        <v>58685</v>
      </c>
      <c r="C260" s="4">
        <v>21</v>
      </c>
      <c r="D260" s="4">
        <v>20</v>
      </c>
      <c r="E260" s="4">
        <v>1767</v>
      </c>
      <c r="F260" s="4">
        <v>1617</v>
      </c>
      <c r="G260" s="5">
        <v>39968</v>
      </c>
      <c r="H260" s="7" t="s">
        <v>159</v>
      </c>
      <c r="I260" s="4">
        <v>0</v>
      </c>
      <c r="J260" s="6">
        <f t="shared" si="26"/>
        <v>-150</v>
      </c>
      <c r="K260" s="6">
        <f t="shared" si="22"/>
        <v>1</v>
      </c>
      <c r="L260" s="6" t="str">
        <f t="shared" si="23"/>
        <v>ACTIVOS</v>
      </c>
      <c r="M260" s="21">
        <f t="shared" si="24"/>
        <v>0.20833333333333334</v>
      </c>
      <c r="N260" s="6" t="str">
        <f t="shared" si="27"/>
        <v/>
      </c>
      <c r="O260" s="21" t="str">
        <f t="shared" si="25"/>
        <v/>
      </c>
      <c r="P260" s="33" t="str">
        <f t="shared" si="28"/>
        <v/>
      </c>
    </row>
    <row r="261" spans="1:16">
      <c r="A261" s="6" t="s">
        <v>674</v>
      </c>
      <c r="B261" s="8">
        <v>53022</v>
      </c>
      <c r="C261" s="4">
        <v>36</v>
      </c>
      <c r="D261" s="4">
        <v>35</v>
      </c>
      <c r="E261" s="4">
        <v>912</v>
      </c>
      <c r="F261" s="4">
        <v>762</v>
      </c>
      <c r="G261" s="5">
        <v>38716</v>
      </c>
      <c r="H261" s="7" t="s">
        <v>160</v>
      </c>
      <c r="I261" s="4">
        <v>18</v>
      </c>
      <c r="J261" s="6">
        <f t="shared" si="26"/>
        <v>-132</v>
      </c>
      <c r="K261" s="6">
        <f t="shared" si="22"/>
        <v>1</v>
      </c>
      <c r="L261" s="6" t="str">
        <f t="shared" si="23"/>
        <v>CONTRA VENTA</v>
      </c>
      <c r="M261" s="21">
        <f t="shared" si="24"/>
        <v>0.22916666666666666</v>
      </c>
      <c r="N261" s="6" t="str">
        <f t="shared" si="27"/>
        <v/>
      </c>
      <c r="O261" s="21" t="str">
        <f t="shared" si="25"/>
        <v/>
      </c>
      <c r="P261" s="33" t="str">
        <f t="shared" si="28"/>
        <v/>
      </c>
    </row>
    <row r="262" spans="1:16">
      <c r="A262" s="6" t="s">
        <v>1642</v>
      </c>
      <c r="B262" s="8">
        <v>82486</v>
      </c>
      <c r="C262" s="4">
        <v>2</v>
      </c>
      <c r="D262" s="4">
        <v>1</v>
      </c>
      <c r="E262" s="4">
        <v>450</v>
      </c>
      <c r="F262" s="4">
        <v>300</v>
      </c>
      <c r="G262" s="5">
        <v>40164</v>
      </c>
      <c r="H262" s="7" t="s">
        <v>160</v>
      </c>
      <c r="I262" s="4">
        <v>1</v>
      </c>
      <c r="J262" s="6">
        <f t="shared" si="26"/>
        <v>-149</v>
      </c>
      <c r="K262" s="6">
        <f t="shared" si="22"/>
        <v>1</v>
      </c>
      <c r="L262" s="6" t="str">
        <f t="shared" si="23"/>
        <v>CONTRA VENTA</v>
      </c>
      <c r="M262" s="21">
        <f t="shared" si="24"/>
        <v>0.31041666666666667</v>
      </c>
      <c r="N262" s="6" t="str">
        <f t="shared" si="27"/>
        <v/>
      </c>
      <c r="O262" s="21" t="str">
        <f t="shared" si="25"/>
        <v/>
      </c>
      <c r="P262" s="33" t="str">
        <f t="shared" si="28"/>
        <v/>
      </c>
    </row>
    <row r="263" spans="1:16">
      <c r="A263" s="6" t="s">
        <v>600</v>
      </c>
      <c r="B263" s="8">
        <v>50771</v>
      </c>
      <c r="C263" s="4">
        <v>48</v>
      </c>
      <c r="D263" s="4">
        <v>44</v>
      </c>
      <c r="E263" s="4">
        <v>890</v>
      </c>
      <c r="F263" s="4">
        <v>741</v>
      </c>
      <c r="G263" s="5">
        <v>38716</v>
      </c>
      <c r="H263" s="7" t="s">
        <v>159</v>
      </c>
      <c r="I263" s="4">
        <v>43</v>
      </c>
      <c r="J263" s="6">
        <f t="shared" si="26"/>
        <v>-106</v>
      </c>
      <c r="K263" s="6">
        <f t="shared" ref="K263:K326" si="29">IF(C263&gt;D263,C263-D263,0)</f>
        <v>4</v>
      </c>
      <c r="L263" s="6" t="str">
        <f t="shared" ref="L263:L326" si="30">IF(E263-F263&gt;I263,H263,"")</f>
        <v>ACTIVOS</v>
      </c>
      <c r="M263" s="21">
        <f t="shared" ref="M263:M326" si="31">IF((VLOOKUP(A263,TemposRef,5,0)*J263)/60/60/8&lt;0,(VLOOKUP(A263,TemposRef,5,0)*J263)/60/60/8*-1,(VLOOKUP(A263,TemposRef,5,0)*J263)/60/60/8)</f>
        <v>0.18402777777777776</v>
      </c>
      <c r="N263" s="6" t="str">
        <f t="shared" si="27"/>
        <v/>
      </c>
      <c r="O263" s="21" t="str">
        <f t="shared" ref="O263:O326" si="32">IF(AND(K263&gt;0,I263&gt;E263-F263),(VLOOKUP(A263,TemposRef,5,0)*J263)/60/60/8,"")</f>
        <v/>
      </c>
      <c r="P263" s="33" t="str">
        <f t="shared" si="28"/>
        <v/>
      </c>
    </row>
    <row r="264" spans="1:16">
      <c r="A264" s="6" t="s">
        <v>573</v>
      </c>
      <c r="B264" s="8">
        <v>49949</v>
      </c>
      <c r="C264" s="4">
        <v>54</v>
      </c>
      <c r="D264" s="4">
        <v>48</v>
      </c>
      <c r="E264" s="4">
        <v>1837</v>
      </c>
      <c r="F264" s="4">
        <v>1690</v>
      </c>
      <c r="G264" s="5">
        <v>38716</v>
      </c>
      <c r="H264" s="7" t="s">
        <v>159</v>
      </c>
      <c r="I264" s="4">
        <v>35</v>
      </c>
      <c r="J264" s="6">
        <f t="shared" ref="J264:J327" si="33">F264-E264+I264</f>
        <v>-112</v>
      </c>
      <c r="K264" s="6">
        <f t="shared" si="29"/>
        <v>6</v>
      </c>
      <c r="L264" s="6" t="str">
        <f t="shared" si="30"/>
        <v>ACTIVOS</v>
      </c>
      <c r="M264" s="21">
        <f t="shared" si="31"/>
        <v>0.15555555555555556</v>
      </c>
      <c r="N264" s="6" t="str">
        <f t="shared" ref="N264:N327" si="34">IF(AND(K264&gt;0,I264&gt;E264-F264),E264-F264,"")</f>
        <v/>
      </c>
      <c r="O264" s="21" t="str">
        <f t="shared" si="32"/>
        <v/>
      </c>
      <c r="P264" s="33" t="str">
        <f t="shared" ref="P264:P327" si="35">IF(AND(VALUE(K264)&lt;=0,VALUE(J264)&lt;0),"analisar fact","")</f>
        <v/>
      </c>
    </row>
    <row r="265" spans="1:16">
      <c r="A265" s="6" t="s">
        <v>779</v>
      </c>
      <c r="B265" s="8">
        <v>56219</v>
      </c>
      <c r="C265" s="4">
        <v>25</v>
      </c>
      <c r="D265" s="4">
        <v>25</v>
      </c>
      <c r="E265" s="4">
        <v>504</v>
      </c>
      <c r="F265" s="4">
        <v>357</v>
      </c>
      <c r="G265" s="5">
        <v>38716</v>
      </c>
      <c r="H265" s="7" t="s">
        <v>159</v>
      </c>
      <c r="I265" s="4">
        <v>1</v>
      </c>
      <c r="J265" s="6">
        <f t="shared" si="33"/>
        <v>-146</v>
      </c>
      <c r="K265" s="6">
        <f t="shared" si="29"/>
        <v>0</v>
      </c>
      <c r="L265" s="6" t="str">
        <f t="shared" si="30"/>
        <v>ACTIVOS</v>
      </c>
      <c r="M265" s="21">
        <f t="shared" si="31"/>
        <v>0.30416666666666664</v>
      </c>
      <c r="N265" s="6" t="str">
        <f t="shared" si="34"/>
        <v/>
      </c>
      <c r="O265" s="21" t="str">
        <f t="shared" si="32"/>
        <v/>
      </c>
      <c r="P265" s="33" t="str">
        <f t="shared" si="35"/>
        <v>analisar fact</v>
      </c>
    </row>
    <row r="266" spans="1:16">
      <c r="A266" s="6" t="s">
        <v>816</v>
      </c>
      <c r="B266" s="8">
        <v>57346</v>
      </c>
      <c r="C266" s="4">
        <v>25</v>
      </c>
      <c r="D266" s="4">
        <v>22</v>
      </c>
      <c r="E266" s="4">
        <v>218</v>
      </c>
      <c r="F266" s="4">
        <v>71</v>
      </c>
      <c r="G266" s="5">
        <v>38820</v>
      </c>
      <c r="H266" s="7" t="s">
        <v>159</v>
      </c>
      <c r="I266" s="4">
        <v>25</v>
      </c>
      <c r="J266" s="6">
        <f t="shared" si="33"/>
        <v>-122</v>
      </c>
      <c r="K266" s="6">
        <f t="shared" si="29"/>
        <v>3</v>
      </c>
      <c r="L266" s="6" t="str">
        <f t="shared" si="30"/>
        <v>ACTIVOS</v>
      </c>
      <c r="M266" s="21">
        <f t="shared" si="31"/>
        <v>0.29652777777777778</v>
      </c>
      <c r="N266" s="6" t="str">
        <f t="shared" si="34"/>
        <v/>
      </c>
      <c r="O266" s="21" t="str">
        <f t="shared" si="32"/>
        <v/>
      </c>
      <c r="P266" s="33" t="str">
        <f t="shared" si="35"/>
        <v/>
      </c>
    </row>
    <row r="267" spans="1:16">
      <c r="A267" s="6" t="s">
        <v>365</v>
      </c>
      <c r="B267" s="8">
        <v>43891</v>
      </c>
      <c r="C267" s="4">
        <v>115</v>
      </c>
      <c r="D267" s="4">
        <v>111</v>
      </c>
      <c r="E267" s="4">
        <v>1110</v>
      </c>
      <c r="F267" s="4">
        <v>964</v>
      </c>
      <c r="G267" s="5">
        <v>40136</v>
      </c>
      <c r="H267" s="7" t="s">
        <v>159</v>
      </c>
      <c r="I267" s="4">
        <v>534</v>
      </c>
      <c r="J267" s="6">
        <f t="shared" si="33"/>
        <v>388</v>
      </c>
      <c r="K267" s="6">
        <f t="shared" si="29"/>
        <v>4</v>
      </c>
      <c r="L267" s="6" t="str">
        <f t="shared" si="30"/>
        <v/>
      </c>
      <c r="M267" s="21">
        <f t="shared" si="31"/>
        <v>0.67361111111111105</v>
      </c>
      <c r="N267" s="6">
        <f t="shared" si="34"/>
        <v>146</v>
      </c>
      <c r="O267" s="21">
        <f t="shared" si="32"/>
        <v>0.67361111111111105</v>
      </c>
      <c r="P267" s="33" t="str">
        <f t="shared" si="35"/>
        <v/>
      </c>
    </row>
    <row r="268" spans="1:16">
      <c r="A268" s="6" t="s">
        <v>1149</v>
      </c>
      <c r="B268" s="8">
        <v>67481</v>
      </c>
      <c r="C268" s="4">
        <v>8</v>
      </c>
      <c r="D268" s="4">
        <v>8</v>
      </c>
      <c r="E268" s="4">
        <v>1478</v>
      </c>
      <c r="F268" s="4">
        <v>1334</v>
      </c>
      <c r="G268" s="5">
        <v>39279</v>
      </c>
      <c r="H268" s="7" t="s">
        <v>160</v>
      </c>
      <c r="I268" s="4">
        <v>0</v>
      </c>
      <c r="J268" s="6">
        <f t="shared" si="33"/>
        <v>-144</v>
      </c>
      <c r="K268" s="6">
        <f t="shared" si="29"/>
        <v>0</v>
      </c>
      <c r="L268" s="6" t="str">
        <f t="shared" si="30"/>
        <v>CONTRA VENTA</v>
      </c>
      <c r="M268" s="21">
        <f t="shared" si="31"/>
        <v>0.2</v>
      </c>
      <c r="N268" s="6" t="str">
        <f t="shared" si="34"/>
        <v/>
      </c>
      <c r="O268" s="21" t="str">
        <f t="shared" si="32"/>
        <v/>
      </c>
      <c r="P268" s="33" t="str">
        <f t="shared" si="35"/>
        <v>analisar fact</v>
      </c>
    </row>
    <row r="269" spans="1:16">
      <c r="A269" s="6" t="s">
        <v>547</v>
      </c>
      <c r="B269" s="8">
        <v>49157</v>
      </c>
      <c r="C269" s="4">
        <v>51</v>
      </c>
      <c r="D269" s="4">
        <v>51</v>
      </c>
      <c r="E269" s="4">
        <v>1049</v>
      </c>
      <c r="F269" s="4">
        <v>905</v>
      </c>
      <c r="G269" s="5">
        <v>38716</v>
      </c>
      <c r="H269" s="7" t="s">
        <v>159</v>
      </c>
      <c r="I269" s="4">
        <v>76</v>
      </c>
      <c r="J269" s="6">
        <f t="shared" si="33"/>
        <v>-68</v>
      </c>
      <c r="K269" s="6">
        <f t="shared" si="29"/>
        <v>0</v>
      </c>
      <c r="L269" s="6" t="str">
        <f t="shared" si="30"/>
        <v>ACTIVOS</v>
      </c>
      <c r="M269" s="21">
        <f t="shared" si="31"/>
        <v>0.11805555555555555</v>
      </c>
      <c r="N269" s="6" t="str">
        <f t="shared" si="34"/>
        <v/>
      </c>
      <c r="O269" s="21" t="str">
        <f t="shared" si="32"/>
        <v/>
      </c>
      <c r="P269" s="33" t="str">
        <f t="shared" si="35"/>
        <v>analisar fact</v>
      </c>
    </row>
    <row r="270" spans="1:16">
      <c r="A270" s="6" t="s">
        <v>633</v>
      </c>
      <c r="B270" s="8">
        <v>51775</v>
      </c>
      <c r="C270" s="4">
        <v>43</v>
      </c>
      <c r="D270" s="4">
        <v>39</v>
      </c>
      <c r="E270" s="4">
        <v>471</v>
      </c>
      <c r="F270" s="4">
        <v>327</v>
      </c>
      <c r="G270" s="5">
        <v>39335</v>
      </c>
      <c r="H270" s="7" t="s">
        <v>159</v>
      </c>
      <c r="I270" s="4">
        <v>56</v>
      </c>
      <c r="J270" s="6">
        <f t="shared" si="33"/>
        <v>-88</v>
      </c>
      <c r="K270" s="6">
        <f t="shared" si="29"/>
        <v>4</v>
      </c>
      <c r="L270" s="6" t="str">
        <f t="shared" si="30"/>
        <v>ACTIVOS</v>
      </c>
      <c r="M270" s="21">
        <f t="shared" si="31"/>
        <v>0.18333333333333332</v>
      </c>
      <c r="N270" s="6" t="str">
        <f t="shared" si="34"/>
        <v/>
      </c>
      <c r="O270" s="21" t="str">
        <f t="shared" si="32"/>
        <v/>
      </c>
      <c r="P270" s="33" t="str">
        <f t="shared" si="35"/>
        <v/>
      </c>
    </row>
    <row r="271" spans="1:16">
      <c r="A271" s="6" t="s">
        <v>1244</v>
      </c>
      <c r="B271" s="8">
        <v>70373</v>
      </c>
      <c r="C271" s="4">
        <v>7</v>
      </c>
      <c r="D271" s="4">
        <v>6</v>
      </c>
      <c r="E271" s="4">
        <v>442</v>
      </c>
      <c r="F271" s="4">
        <v>298</v>
      </c>
      <c r="G271" s="5">
        <v>38716</v>
      </c>
      <c r="H271" s="7" t="s">
        <v>160</v>
      </c>
      <c r="I271" s="4">
        <v>184</v>
      </c>
      <c r="J271" s="6">
        <f t="shared" si="33"/>
        <v>40</v>
      </c>
      <c r="K271" s="6">
        <f t="shared" si="29"/>
        <v>1</v>
      </c>
      <c r="L271" s="6" t="str">
        <f t="shared" si="30"/>
        <v/>
      </c>
      <c r="M271" s="21">
        <f t="shared" si="31"/>
        <v>8.3333333333333329E-2</v>
      </c>
      <c r="N271" s="6">
        <f t="shared" si="34"/>
        <v>144</v>
      </c>
      <c r="O271" s="21">
        <f t="shared" si="32"/>
        <v>8.3333333333333329E-2</v>
      </c>
      <c r="P271" s="33" t="str">
        <f t="shared" si="35"/>
        <v/>
      </c>
    </row>
    <row r="272" spans="1:16">
      <c r="A272" s="6" t="s">
        <v>1305</v>
      </c>
      <c r="B272" s="8">
        <v>72229</v>
      </c>
      <c r="C272" s="4">
        <v>5</v>
      </c>
      <c r="D272" s="4">
        <v>5</v>
      </c>
      <c r="E272" s="4">
        <v>302</v>
      </c>
      <c r="F272" s="4">
        <v>158</v>
      </c>
      <c r="G272" s="5">
        <v>40144</v>
      </c>
      <c r="H272" s="7" t="s">
        <v>159</v>
      </c>
      <c r="I272" s="4">
        <v>6</v>
      </c>
      <c r="J272" s="6">
        <f t="shared" si="33"/>
        <v>-138</v>
      </c>
      <c r="K272" s="6">
        <f t="shared" si="29"/>
        <v>0</v>
      </c>
      <c r="L272" s="6" t="str">
        <f t="shared" si="30"/>
        <v>ACTIVOS</v>
      </c>
      <c r="M272" s="21">
        <f t="shared" si="31"/>
        <v>0.28749999999999998</v>
      </c>
      <c r="N272" s="6" t="str">
        <f t="shared" si="34"/>
        <v/>
      </c>
      <c r="O272" s="21" t="str">
        <f t="shared" si="32"/>
        <v/>
      </c>
      <c r="P272" s="33" t="str">
        <f t="shared" si="35"/>
        <v>analisar fact</v>
      </c>
    </row>
    <row r="273" spans="1:16">
      <c r="A273" s="6" t="s">
        <v>718</v>
      </c>
      <c r="B273" s="8">
        <v>54363</v>
      </c>
      <c r="C273" s="4">
        <v>31</v>
      </c>
      <c r="D273" s="4">
        <v>31</v>
      </c>
      <c r="E273" s="4">
        <v>1269</v>
      </c>
      <c r="F273" s="4">
        <v>1126</v>
      </c>
      <c r="G273" s="5">
        <v>39028</v>
      </c>
      <c r="H273" s="7" t="s">
        <v>159</v>
      </c>
      <c r="I273" s="4">
        <v>29</v>
      </c>
      <c r="J273" s="6">
        <f t="shared" si="33"/>
        <v>-114</v>
      </c>
      <c r="K273" s="6">
        <f t="shared" si="29"/>
        <v>0</v>
      </c>
      <c r="L273" s="6" t="str">
        <f t="shared" si="30"/>
        <v>ACTIVOS</v>
      </c>
      <c r="M273" s="21">
        <f t="shared" si="31"/>
        <v>0.19791666666666666</v>
      </c>
      <c r="N273" s="6" t="str">
        <f t="shared" si="34"/>
        <v/>
      </c>
      <c r="O273" s="21" t="str">
        <f t="shared" si="32"/>
        <v/>
      </c>
      <c r="P273" s="33" t="str">
        <f t="shared" si="35"/>
        <v>analisar fact</v>
      </c>
    </row>
    <row r="274" spans="1:16">
      <c r="A274" s="6" t="s">
        <v>1155</v>
      </c>
      <c r="B274" s="8">
        <v>67663</v>
      </c>
      <c r="C274" s="4">
        <v>11</v>
      </c>
      <c r="D274" s="4">
        <v>8</v>
      </c>
      <c r="E274" s="4">
        <v>222</v>
      </c>
      <c r="F274" s="4">
        <v>79</v>
      </c>
      <c r="G274" s="5">
        <v>38748</v>
      </c>
      <c r="H274" s="7" t="s">
        <v>162</v>
      </c>
      <c r="I274" s="4">
        <v>22</v>
      </c>
      <c r="J274" s="6">
        <f t="shared" si="33"/>
        <v>-121</v>
      </c>
      <c r="K274" s="6">
        <f t="shared" si="29"/>
        <v>3</v>
      </c>
      <c r="L274" s="6" t="str">
        <f t="shared" si="30"/>
        <v>OBSOLETOS</v>
      </c>
      <c r="M274" s="21">
        <f t="shared" si="31"/>
        <v>0.4621527777777778</v>
      </c>
      <c r="N274" s="6" t="str">
        <f t="shared" si="34"/>
        <v/>
      </c>
      <c r="O274" s="21" t="str">
        <f t="shared" si="32"/>
        <v/>
      </c>
      <c r="P274" s="33" t="str">
        <f t="shared" si="35"/>
        <v/>
      </c>
    </row>
    <row r="275" spans="1:16">
      <c r="A275" s="6" t="s">
        <v>862</v>
      </c>
      <c r="B275" s="8">
        <v>58746</v>
      </c>
      <c r="C275" s="4">
        <v>21</v>
      </c>
      <c r="D275" s="4">
        <v>20</v>
      </c>
      <c r="E275" s="4">
        <v>769</v>
      </c>
      <c r="F275" s="4">
        <v>628</v>
      </c>
      <c r="G275" s="5">
        <v>39762</v>
      </c>
      <c r="H275" s="7" t="s">
        <v>159</v>
      </c>
      <c r="I275" s="4">
        <v>66</v>
      </c>
      <c r="J275" s="6">
        <f t="shared" si="33"/>
        <v>-75</v>
      </c>
      <c r="K275" s="6">
        <f t="shared" si="29"/>
        <v>1</v>
      </c>
      <c r="L275" s="6" t="str">
        <f t="shared" si="30"/>
        <v>ACTIVOS</v>
      </c>
      <c r="M275" s="21">
        <f t="shared" si="31"/>
        <v>0.13020833333333334</v>
      </c>
      <c r="N275" s="6" t="str">
        <f t="shared" si="34"/>
        <v/>
      </c>
      <c r="O275" s="21" t="str">
        <f t="shared" si="32"/>
        <v/>
      </c>
      <c r="P275" s="33" t="str">
        <f t="shared" si="35"/>
        <v/>
      </c>
    </row>
    <row r="276" spans="1:16">
      <c r="A276" s="6" t="s">
        <v>694</v>
      </c>
      <c r="B276" s="8">
        <v>53632</v>
      </c>
      <c r="C276" s="4">
        <v>40</v>
      </c>
      <c r="D276" s="4">
        <v>34</v>
      </c>
      <c r="E276" s="4">
        <v>405</v>
      </c>
      <c r="F276" s="4">
        <v>264</v>
      </c>
      <c r="G276" s="5">
        <v>38936</v>
      </c>
      <c r="H276" s="7" t="s">
        <v>159</v>
      </c>
      <c r="I276" s="4">
        <v>84</v>
      </c>
      <c r="J276" s="6">
        <f t="shared" si="33"/>
        <v>-57</v>
      </c>
      <c r="K276" s="6">
        <f t="shared" si="29"/>
        <v>6</v>
      </c>
      <c r="L276" s="6" t="str">
        <f t="shared" si="30"/>
        <v>ACTIVOS</v>
      </c>
      <c r="M276" s="21">
        <f t="shared" si="31"/>
        <v>0.11874999999999999</v>
      </c>
      <c r="N276" s="6" t="str">
        <f t="shared" si="34"/>
        <v/>
      </c>
      <c r="O276" s="21" t="str">
        <f t="shared" si="32"/>
        <v/>
      </c>
      <c r="P276" s="33" t="str">
        <f t="shared" si="35"/>
        <v/>
      </c>
    </row>
    <row r="277" spans="1:16">
      <c r="A277" s="6" t="s">
        <v>1048</v>
      </c>
      <c r="B277" s="8">
        <v>64406</v>
      </c>
      <c r="C277" s="4">
        <v>11</v>
      </c>
      <c r="D277" s="4">
        <v>11</v>
      </c>
      <c r="E277" s="4">
        <v>2968</v>
      </c>
      <c r="F277" s="4">
        <v>2828</v>
      </c>
      <c r="G277" s="5">
        <v>39981</v>
      </c>
      <c r="H277" s="7" t="s">
        <v>160</v>
      </c>
      <c r="I277" s="4">
        <v>0</v>
      </c>
      <c r="J277" s="6">
        <f t="shared" si="33"/>
        <v>-140</v>
      </c>
      <c r="K277" s="6">
        <f t="shared" si="29"/>
        <v>0</v>
      </c>
      <c r="L277" s="6" t="str">
        <f t="shared" si="30"/>
        <v>CONTRA VENTA</v>
      </c>
      <c r="M277" s="21">
        <f t="shared" si="31"/>
        <v>0.19444444444444445</v>
      </c>
      <c r="N277" s="6" t="str">
        <f t="shared" si="34"/>
        <v/>
      </c>
      <c r="O277" s="21" t="str">
        <f t="shared" si="32"/>
        <v/>
      </c>
      <c r="P277" s="33" t="str">
        <f t="shared" si="35"/>
        <v>analisar fact</v>
      </c>
    </row>
    <row r="278" spans="1:16">
      <c r="A278" s="6" t="s">
        <v>1512</v>
      </c>
      <c r="B278" s="8">
        <v>78529</v>
      </c>
      <c r="C278" s="4">
        <v>2</v>
      </c>
      <c r="D278" s="4">
        <v>2</v>
      </c>
      <c r="E278" s="4">
        <v>322</v>
      </c>
      <c r="F278" s="4">
        <v>182</v>
      </c>
      <c r="G278" s="5">
        <v>40301</v>
      </c>
      <c r="H278" s="7" t="s">
        <v>160</v>
      </c>
      <c r="I278" s="4">
        <v>0</v>
      </c>
      <c r="J278" s="6">
        <f t="shared" si="33"/>
        <v>-140</v>
      </c>
      <c r="K278" s="6">
        <f t="shared" si="29"/>
        <v>0</v>
      </c>
      <c r="L278" s="6" t="str">
        <f t="shared" si="30"/>
        <v>CONTRA VENTA</v>
      </c>
      <c r="M278" s="21">
        <f t="shared" si="31"/>
        <v>0.29166666666666669</v>
      </c>
      <c r="N278" s="6" t="str">
        <f t="shared" si="34"/>
        <v/>
      </c>
      <c r="O278" s="21" t="str">
        <f t="shared" si="32"/>
        <v/>
      </c>
      <c r="P278" s="33" t="str">
        <f t="shared" si="35"/>
        <v>analisar fact</v>
      </c>
    </row>
    <row r="279" spans="1:16">
      <c r="A279" s="6" t="s">
        <v>1758</v>
      </c>
      <c r="B279" s="8">
        <v>86015</v>
      </c>
      <c r="C279" s="4">
        <v>3</v>
      </c>
      <c r="D279" s="4">
        <v>0</v>
      </c>
      <c r="E279" s="4">
        <v>140</v>
      </c>
      <c r="F279" s="4">
        <v>0</v>
      </c>
      <c r="G279" s="5">
        <v>38951</v>
      </c>
      <c r="H279" s="7" t="s">
        <v>162</v>
      </c>
      <c r="I279" s="4">
        <v>1</v>
      </c>
      <c r="J279" s="6">
        <f t="shared" si="33"/>
        <v>-139</v>
      </c>
      <c r="K279" s="6">
        <f t="shared" si="29"/>
        <v>3</v>
      </c>
      <c r="L279" s="6" t="str">
        <f t="shared" si="30"/>
        <v>OBSOLETOS</v>
      </c>
      <c r="M279" s="21">
        <f t="shared" si="31"/>
        <v>0.67569444444444438</v>
      </c>
      <c r="N279" s="6" t="str">
        <f t="shared" si="34"/>
        <v/>
      </c>
      <c r="O279" s="21" t="str">
        <f t="shared" si="32"/>
        <v/>
      </c>
      <c r="P279" s="33" t="str">
        <f t="shared" si="35"/>
        <v/>
      </c>
    </row>
    <row r="280" spans="1:16">
      <c r="A280" s="6" t="s">
        <v>374</v>
      </c>
      <c r="B280" s="8">
        <v>44166</v>
      </c>
      <c r="C280" s="4">
        <v>109</v>
      </c>
      <c r="D280" s="4">
        <v>106</v>
      </c>
      <c r="E280" s="4">
        <v>1420</v>
      </c>
      <c r="F280" s="4">
        <v>1281</v>
      </c>
      <c r="G280" s="5">
        <v>39722</v>
      </c>
      <c r="H280" s="7" t="s">
        <v>162</v>
      </c>
      <c r="I280" s="4">
        <v>1264</v>
      </c>
      <c r="J280" s="6">
        <f t="shared" si="33"/>
        <v>1125</v>
      </c>
      <c r="K280" s="6">
        <f t="shared" si="29"/>
        <v>3</v>
      </c>
      <c r="L280" s="6" t="str">
        <f t="shared" si="30"/>
        <v/>
      </c>
      <c r="M280" s="21">
        <f t="shared" si="31"/>
        <v>3.90625</v>
      </c>
      <c r="N280" s="6">
        <f t="shared" si="34"/>
        <v>139</v>
      </c>
      <c r="O280" s="21">
        <f t="shared" si="32"/>
        <v>3.90625</v>
      </c>
      <c r="P280" s="33" t="str">
        <f t="shared" si="35"/>
        <v/>
      </c>
    </row>
    <row r="281" spans="1:16">
      <c r="A281" s="6" t="s">
        <v>311</v>
      </c>
      <c r="B281" s="8">
        <v>42248</v>
      </c>
      <c r="C281" s="4">
        <v>150</v>
      </c>
      <c r="D281" s="4">
        <v>149</v>
      </c>
      <c r="E281" s="4">
        <v>939</v>
      </c>
      <c r="F281" s="4">
        <v>801</v>
      </c>
      <c r="G281" s="5">
        <v>38716</v>
      </c>
      <c r="H281" s="7" t="s">
        <v>159</v>
      </c>
      <c r="I281" s="4">
        <v>29</v>
      </c>
      <c r="J281" s="6">
        <f t="shared" si="33"/>
        <v>-109</v>
      </c>
      <c r="K281" s="6">
        <f t="shared" si="29"/>
        <v>1</v>
      </c>
      <c r="L281" s="6" t="str">
        <f t="shared" si="30"/>
        <v>ACTIVOS</v>
      </c>
      <c r="M281" s="21">
        <f t="shared" si="31"/>
        <v>0.1892361111111111</v>
      </c>
      <c r="N281" s="6" t="str">
        <f t="shared" si="34"/>
        <v/>
      </c>
      <c r="O281" s="21" t="str">
        <f t="shared" si="32"/>
        <v/>
      </c>
      <c r="P281" s="33" t="str">
        <f t="shared" si="35"/>
        <v/>
      </c>
    </row>
    <row r="282" spans="1:16">
      <c r="A282" s="6" t="s">
        <v>1441</v>
      </c>
      <c r="B282" s="8">
        <v>76369</v>
      </c>
      <c r="C282" s="4">
        <v>3</v>
      </c>
      <c r="D282" s="4">
        <v>3</v>
      </c>
      <c r="E282" s="4">
        <v>267</v>
      </c>
      <c r="F282" s="4">
        <v>129</v>
      </c>
      <c r="G282" s="5">
        <v>40165</v>
      </c>
      <c r="H282" s="7" t="s">
        <v>162</v>
      </c>
      <c r="I282" s="4">
        <v>0</v>
      </c>
      <c r="J282" s="6">
        <f t="shared" si="33"/>
        <v>-138</v>
      </c>
      <c r="K282" s="6">
        <f t="shared" si="29"/>
        <v>0</v>
      </c>
      <c r="L282" s="6" t="str">
        <f t="shared" si="30"/>
        <v>OBSOLETOS</v>
      </c>
      <c r="M282" s="21">
        <f t="shared" si="31"/>
        <v>0.47916666666666669</v>
      </c>
      <c r="N282" s="6" t="str">
        <f t="shared" si="34"/>
        <v/>
      </c>
      <c r="O282" s="21" t="str">
        <f t="shared" si="32"/>
        <v/>
      </c>
      <c r="P282" s="33" t="str">
        <f t="shared" si="35"/>
        <v>analisar fact</v>
      </c>
    </row>
    <row r="283" spans="1:16">
      <c r="A283" s="6" t="s">
        <v>407</v>
      </c>
      <c r="B283" s="8">
        <v>45170</v>
      </c>
      <c r="C283" s="4">
        <v>91</v>
      </c>
      <c r="D283" s="4">
        <v>87</v>
      </c>
      <c r="E283" s="4">
        <v>1239</v>
      </c>
      <c r="F283" s="4">
        <v>1103</v>
      </c>
      <c r="G283" s="5">
        <v>40099</v>
      </c>
      <c r="H283" s="7" t="s">
        <v>159</v>
      </c>
      <c r="I283" s="4">
        <v>93</v>
      </c>
      <c r="J283" s="6">
        <f t="shared" si="33"/>
        <v>-43</v>
      </c>
      <c r="K283" s="6">
        <f t="shared" si="29"/>
        <v>4</v>
      </c>
      <c r="L283" s="6" t="str">
        <f t="shared" si="30"/>
        <v>ACTIVOS</v>
      </c>
      <c r="M283" s="21">
        <f t="shared" si="31"/>
        <v>7.4652777777777776E-2</v>
      </c>
      <c r="N283" s="6" t="str">
        <f t="shared" si="34"/>
        <v/>
      </c>
      <c r="O283" s="21" t="str">
        <f t="shared" si="32"/>
        <v/>
      </c>
      <c r="P283" s="33" t="str">
        <f t="shared" si="35"/>
        <v/>
      </c>
    </row>
    <row r="284" spans="1:16">
      <c r="A284" s="6" t="s">
        <v>1238</v>
      </c>
      <c r="B284" s="8">
        <v>70189</v>
      </c>
      <c r="C284" s="4">
        <v>7</v>
      </c>
      <c r="D284" s="4">
        <v>6</v>
      </c>
      <c r="E284" s="4">
        <v>239</v>
      </c>
      <c r="F284" s="4">
        <v>106</v>
      </c>
      <c r="G284" s="5">
        <v>39332</v>
      </c>
      <c r="H284" s="7" t="s">
        <v>162</v>
      </c>
      <c r="I284" s="4">
        <v>0</v>
      </c>
      <c r="J284" s="6">
        <f t="shared" si="33"/>
        <v>-133</v>
      </c>
      <c r="K284" s="6">
        <f t="shared" si="29"/>
        <v>1</v>
      </c>
      <c r="L284" s="6" t="str">
        <f t="shared" si="30"/>
        <v>OBSOLETOS</v>
      </c>
      <c r="M284" s="21">
        <f t="shared" si="31"/>
        <v>0.46180555555555552</v>
      </c>
      <c r="N284" s="6" t="str">
        <f t="shared" si="34"/>
        <v/>
      </c>
      <c r="O284" s="21" t="str">
        <f t="shared" si="32"/>
        <v/>
      </c>
      <c r="P284" s="33" t="str">
        <f t="shared" si="35"/>
        <v/>
      </c>
    </row>
    <row r="285" spans="1:16">
      <c r="A285" s="6" t="s">
        <v>279</v>
      </c>
      <c r="B285" s="8">
        <v>41275</v>
      </c>
      <c r="C285" s="4">
        <v>228</v>
      </c>
      <c r="D285" s="4">
        <v>204</v>
      </c>
      <c r="E285" s="4">
        <v>1159</v>
      </c>
      <c r="F285" s="4">
        <v>1027</v>
      </c>
      <c r="G285" s="5">
        <v>38716</v>
      </c>
      <c r="H285" s="7" t="s">
        <v>159</v>
      </c>
      <c r="I285" s="4">
        <v>271</v>
      </c>
      <c r="J285" s="6">
        <f t="shared" si="33"/>
        <v>139</v>
      </c>
      <c r="K285" s="6">
        <f t="shared" si="29"/>
        <v>24</v>
      </c>
      <c r="L285" s="6" t="str">
        <f t="shared" si="30"/>
        <v/>
      </c>
      <c r="M285" s="21">
        <f t="shared" si="31"/>
        <v>0.24131944444444445</v>
      </c>
      <c r="N285" s="6">
        <f t="shared" si="34"/>
        <v>132</v>
      </c>
      <c r="O285" s="21">
        <f t="shared" si="32"/>
        <v>0.24131944444444445</v>
      </c>
      <c r="P285" s="33" t="str">
        <f t="shared" si="35"/>
        <v/>
      </c>
    </row>
    <row r="286" spans="1:16">
      <c r="A286" s="6" t="s">
        <v>885</v>
      </c>
      <c r="B286" s="8">
        <v>59445</v>
      </c>
      <c r="C286" s="4">
        <v>19</v>
      </c>
      <c r="D286" s="4">
        <v>18</v>
      </c>
      <c r="E286" s="4">
        <v>404</v>
      </c>
      <c r="F286" s="4">
        <v>273</v>
      </c>
      <c r="G286" s="5">
        <v>39147</v>
      </c>
      <c r="H286" s="7" t="s">
        <v>160</v>
      </c>
      <c r="I286" s="4">
        <v>14</v>
      </c>
      <c r="J286" s="6">
        <f t="shared" si="33"/>
        <v>-117</v>
      </c>
      <c r="K286" s="6">
        <f t="shared" si="29"/>
        <v>1</v>
      </c>
      <c r="L286" s="6" t="str">
        <f t="shared" si="30"/>
        <v>CONTRA VENTA</v>
      </c>
      <c r="M286" s="21">
        <f t="shared" si="31"/>
        <v>0.24374999999999999</v>
      </c>
      <c r="N286" s="6" t="str">
        <f t="shared" si="34"/>
        <v/>
      </c>
      <c r="O286" s="21" t="str">
        <f t="shared" si="32"/>
        <v/>
      </c>
      <c r="P286" s="33" t="str">
        <f t="shared" si="35"/>
        <v/>
      </c>
    </row>
    <row r="287" spans="1:16">
      <c r="A287" s="6" t="s">
        <v>523</v>
      </c>
      <c r="B287" s="8">
        <v>48427</v>
      </c>
      <c r="C287" s="4">
        <v>62</v>
      </c>
      <c r="D287" s="4">
        <v>56</v>
      </c>
      <c r="E287" s="4">
        <v>396</v>
      </c>
      <c r="F287" s="4">
        <v>265</v>
      </c>
      <c r="G287" s="5">
        <v>39811</v>
      </c>
      <c r="H287" s="7" t="s">
        <v>159</v>
      </c>
      <c r="I287" s="4">
        <v>5</v>
      </c>
      <c r="J287" s="6">
        <f t="shared" si="33"/>
        <v>-126</v>
      </c>
      <c r="K287" s="6">
        <f t="shared" si="29"/>
        <v>6</v>
      </c>
      <c r="L287" s="6" t="str">
        <f t="shared" si="30"/>
        <v>ACTIVOS</v>
      </c>
      <c r="M287" s="21">
        <f t="shared" si="31"/>
        <v>0.26250000000000001</v>
      </c>
      <c r="N287" s="6" t="str">
        <f t="shared" si="34"/>
        <v/>
      </c>
      <c r="O287" s="21" t="str">
        <f t="shared" si="32"/>
        <v/>
      </c>
      <c r="P287" s="33" t="str">
        <f t="shared" si="35"/>
        <v/>
      </c>
    </row>
    <row r="288" spans="1:16">
      <c r="A288" s="6" t="s">
        <v>301</v>
      </c>
      <c r="B288" s="8">
        <v>41944</v>
      </c>
      <c r="C288" s="4">
        <v>167</v>
      </c>
      <c r="D288" s="4">
        <v>167</v>
      </c>
      <c r="E288" s="4">
        <v>2440</v>
      </c>
      <c r="F288" s="4">
        <v>2310</v>
      </c>
      <c r="G288" s="5">
        <v>39001</v>
      </c>
      <c r="H288" s="7" t="s">
        <v>159</v>
      </c>
      <c r="I288" s="4">
        <v>275</v>
      </c>
      <c r="J288" s="6">
        <f t="shared" si="33"/>
        <v>145</v>
      </c>
      <c r="K288" s="6">
        <f t="shared" si="29"/>
        <v>0</v>
      </c>
      <c r="L288" s="6" t="str">
        <f t="shared" si="30"/>
        <v/>
      </c>
      <c r="M288" s="21">
        <f t="shared" si="31"/>
        <v>0.2013888888888889</v>
      </c>
      <c r="N288" s="6" t="str">
        <f t="shared" si="34"/>
        <v/>
      </c>
      <c r="O288" s="21" t="str">
        <f t="shared" si="32"/>
        <v/>
      </c>
      <c r="P288" s="33" t="str">
        <f t="shared" si="35"/>
        <v/>
      </c>
    </row>
    <row r="289" spans="1:16">
      <c r="A289" s="6" t="s">
        <v>202</v>
      </c>
      <c r="B289" s="8">
        <v>38930</v>
      </c>
      <c r="C289" s="4">
        <v>841</v>
      </c>
      <c r="D289" s="4">
        <v>835</v>
      </c>
      <c r="E289" s="4">
        <v>12836</v>
      </c>
      <c r="F289" s="4">
        <v>12708</v>
      </c>
      <c r="G289" s="5">
        <v>38716</v>
      </c>
      <c r="H289" s="7" t="s">
        <v>159</v>
      </c>
      <c r="I289" s="4">
        <v>1789</v>
      </c>
      <c r="J289" s="6">
        <f t="shared" si="33"/>
        <v>1661</v>
      </c>
      <c r="K289" s="6">
        <f t="shared" si="29"/>
        <v>6</v>
      </c>
      <c r="L289" s="6" t="str">
        <f t="shared" si="30"/>
        <v/>
      </c>
      <c r="M289" s="21">
        <f t="shared" si="31"/>
        <v>1.1534722222222222</v>
      </c>
      <c r="N289" s="6">
        <f t="shared" si="34"/>
        <v>128</v>
      </c>
      <c r="O289" s="21">
        <f t="shared" si="32"/>
        <v>1.1534722222222222</v>
      </c>
      <c r="P289" s="33" t="str">
        <f t="shared" si="35"/>
        <v/>
      </c>
    </row>
    <row r="290" spans="1:16">
      <c r="A290" s="6" t="s">
        <v>298</v>
      </c>
      <c r="B290" s="8">
        <v>41852</v>
      </c>
      <c r="C290" s="4">
        <v>176</v>
      </c>
      <c r="D290" s="4">
        <v>173</v>
      </c>
      <c r="E290" s="4">
        <v>1806</v>
      </c>
      <c r="F290" s="4">
        <v>1678</v>
      </c>
      <c r="G290" s="5">
        <v>38716</v>
      </c>
      <c r="H290" s="7" t="s">
        <v>159</v>
      </c>
      <c r="I290" s="4">
        <v>238</v>
      </c>
      <c r="J290" s="6">
        <f t="shared" si="33"/>
        <v>110</v>
      </c>
      <c r="K290" s="6">
        <f t="shared" si="29"/>
        <v>3</v>
      </c>
      <c r="L290" s="6" t="str">
        <f t="shared" si="30"/>
        <v/>
      </c>
      <c r="M290" s="21">
        <f t="shared" si="31"/>
        <v>0.15277777777777776</v>
      </c>
      <c r="N290" s="6">
        <f t="shared" si="34"/>
        <v>128</v>
      </c>
      <c r="O290" s="21">
        <f t="shared" si="32"/>
        <v>0.15277777777777776</v>
      </c>
      <c r="P290" s="33" t="str">
        <f t="shared" si="35"/>
        <v/>
      </c>
    </row>
    <row r="291" spans="1:16">
      <c r="A291" s="6" t="s">
        <v>1023</v>
      </c>
      <c r="B291" s="8">
        <v>63645</v>
      </c>
      <c r="C291" s="4">
        <v>12</v>
      </c>
      <c r="D291" s="4">
        <v>12</v>
      </c>
      <c r="E291" s="4">
        <v>1457</v>
      </c>
      <c r="F291" s="4">
        <v>1329</v>
      </c>
      <c r="G291" s="5">
        <v>39639</v>
      </c>
      <c r="H291" s="7" t="s">
        <v>160</v>
      </c>
      <c r="I291" s="4">
        <v>296</v>
      </c>
      <c r="J291" s="6">
        <f t="shared" si="33"/>
        <v>168</v>
      </c>
      <c r="K291" s="6">
        <f t="shared" si="29"/>
        <v>0</v>
      </c>
      <c r="L291" s="6" t="str">
        <f t="shared" si="30"/>
        <v/>
      </c>
      <c r="M291" s="21">
        <f t="shared" si="31"/>
        <v>0.23333333333333334</v>
      </c>
      <c r="N291" s="6" t="str">
        <f t="shared" si="34"/>
        <v/>
      </c>
      <c r="O291" s="21" t="str">
        <f t="shared" si="32"/>
        <v/>
      </c>
      <c r="P291" s="33" t="str">
        <f t="shared" si="35"/>
        <v/>
      </c>
    </row>
    <row r="292" spans="1:16">
      <c r="A292" s="6" t="s">
        <v>509</v>
      </c>
      <c r="B292" s="8">
        <v>48000</v>
      </c>
      <c r="C292" s="4">
        <v>67</v>
      </c>
      <c r="D292" s="4">
        <v>60</v>
      </c>
      <c r="E292" s="4">
        <v>480</v>
      </c>
      <c r="F292" s="4">
        <v>352</v>
      </c>
      <c r="G292" s="5">
        <v>39036</v>
      </c>
      <c r="H292" s="7" t="s">
        <v>159</v>
      </c>
      <c r="I292" s="4">
        <v>133</v>
      </c>
      <c r="J292" s="6">
        <f t="shared" si="33"/>
        <v>5</v>
      </c>
      <c r="K292" s="6">
        <f t="shared" si="29"/>
        <v>7</v>
      </c>
      <c r="L292" s="6" t="str">
        <f t="shared" si="30"/>
        <v/>
      </c>
      <c r="M292" s="21">
        <f t="shared" si="31"/>
        <v>1.0416666666666666E-2</v>
      </c>
      <c r="N292" s="6">
        <f t="shared" si="34"/>
        <v>128</v>
      </c>
      <c r="O292" s="21">
        <f t="shared" si="32"/>
        <v>1.0416666666666666E-2</v>
      </c>
      <c r="P292" s="33" t="str">
        <f t="shared" si="35"/>
        <v/>
      </c>
    </row>
    <row r="293" spans="1:16">
      <c r="A293" s="6" t="s">
        <v>275</v>
      </c>
      <c r="B293" s="8">
        <v>41153</v>
      </c>
      <c r="C293" s="4">
        <v>252</v>
      </c>
      <c r="D293" s="4">
        <v>223</v>
      </c>
      <c r="E293" s="4">
        <v>1376</v>
      </c>
      <c r="F293" s="4">
        <v>1250</v>
      </c>
      <c r="G293" s="5">
        <v>38716</v>
      </c>
      <c r="H293" s="7" t="s">
        <v>159</v>
      </c>
      <c r="I293" s="4">
        <v>127</v>
      </c>
      <c r="J293" s="6">
        <f t="shared" si="33"/>
        <v>1</v>
      </c>
      <c r="K293" s="6">
        <f t="shared" si="29"/>
        <v>29</v>
      </c>
      <c r="L293" s="6" t="str">
        <f t="shared" si="30"/>
        <v/>
      </c>
      <c r="M293" s="21">
        <f t="shared" si="31"/>
        <v>1.3888888888888887E-3</v>
      </c>
      <c r="N293" s="6">
        <f t="shared" si="34"/>
        <v>126</v>
      </c>
      <c r="O293" s="21">
        <f t="shared" si="32"/>
        <v>1.3888888888888887E-3</v>
      </c>
      <c r="P293" s="33" t="str">
        <f t="shared" si="35"/>
        <v/>
      </c>
    </row>
    <row r="294" spans="1:16">
      <c r="A294" s="6" t="s">
        <v>974</v>
      </c>
      <c r="B294" s="8">
        <v>62153</v>
      </c>
      <c r="C294" s="4">
        <v>14</v>
      </c>
      <c r="D294" s="4">
        <v>13</v>
      </c>
      <c r="E294" s="4">
        <v>490</v>
      </c>
      <c r="F294" s="4">
        <v>364</v>
      </c>
      <c r="G294" s="5">
        <v>38716</v>
      </c>
      <c r="H294" s="7" t="s">
        <v>159</v>
      </c>
      <c r="I294" s="4">
        <v>67</v>
      </c>
      <c r="J294" s="6">
        <f t="shared" si="33"/>
        <v>-59</v>
      </c>
      <c r="K294" s="6">
        <f t="shared" si="29"/>
        <v>1</v>
      </c>
      <c r="L294" s="6" t="str">
        <f t="shared" si="30"/>
        <v>ACTIVOS</v>
      </c>
      <c r="M294" s="21">
        <f t="shared" si="31"/>
        <v>0.12291666666666666</v>
      </c>
      <c r="N294" s="6" t="str">
        <f t="shared" si="34"/>
        <v/>
      </c>
      <c r="O294" s="21" t="str">
        <f t="shared" si="32"/>
        <v/>
      </c>
      <c r="P294" s="33" t="str">
        <f t="shared" si="35"/>
        <v/>
      </c>
    </row>
    <row r="295" spans="1:16">
      <c r="A295" s="6" t="s">
        <v>1745</v>
      </c>
      <c r="B295" s="8">
        <v>85620</v>
      </c>
      <c r="C295" s="4">
        <v>1</v>
      </c>
      <c r="D295" s="4">
        <v>0</v>
      </c>
      <c r="E295" s="4">
        <v>125</v>
      </c>
      <c r="F295" s="4">
        <v>0</v>
      </c>
      <c r="G295" s="5">
        <v>38716</v>
      </c>
      <c r="H295" s="7" t="s">
        <v>162</v>
      </c>
      <c r="I295" s="4">
        <v>29</v>
      </c>
      <c r="J295" s="6">
        <f t="shared" si="33"/>
        <v>-96</v>
      </c>
      <c r="K295" s="6">
        <f t="shared" si="29"/>
        <v>1</v>
      </c>
      <c r="L295" s="6" t="str">
        <f t="shared" si="30"/>
        <v>OBSOLETOS</v>
      </c>
      <c r="M295" s="21">
        <f t="shared" si="31"/>
        <v>0.46666666666666667</v>
      </c>
      <c r="N295" s="6" t="str">
        <f t="shared" si="34"/>
        <v/>
      </c>
      <c r="O295" s="21" t="str">
        <f t="shared" si="32"/>
        <v/>
      </c>
      <c r="P295" s="33" t="str">
        <f t="shared" si="35"/>
        <v/>
      </c>
    </row>
    <row r="296" spans="1:16">
      <c r="A296" s="6" t="s">
        <v>662</v>
      </c>
      <c r="B296" s="8">
        <v>52657</v>
      </c>
      <c r="C296" s="4">
        <v>39</v>
      </c>
      <c r="D296" s="4">
        <v>36</v>
      </c>
      <c r="E296" s="4">
        <v>831</v>
      </c>
      <c r="F296" s="4">
        <v>707</v>
      </c>
      <c r="G296" s="5">
        <v>38716</v>
      </c>
      <c r="H296" s="7" t="s">
        <v>159</v>
      </c>
      <c r="I296" s="4">
        <v>221</v>
      </c>
      <c r="J296" s="6">
        <f t="shared" si="33"/>
        <v>97</v>
      </c>
      <c r="K296" s="6">
        <f t="shared" si="29"/>
        <v>3</v>
      </c>
      <c r="L296" s="6" t="str">
        <f t="shared" si="30"/>
        <v/>
      </c>
      <c r="M296" s="21">
        <f t="shared" si="31"/>
        <v>0.16840277777777776</v>
      </c>
      <c r="N296" s="6">
        <f t="shared" si="34"/>
        <v>124</v>
      </c>
      <c r="O296" s="21">
        <f t="shared" si="32"/>
        <v>0.16840277777777776</v>
      </c>
      <c r="P296" s="33" t="str">
        <f t="shared" si="35"/>
        <v/>
      </c>
    </row>
    <row r="297" spans="1:16">
      <c r="A297" s="6" t="s">
        <v>746</v>
      </c>
      <c r="B297" s="8">
        <v>55213</v>
      </c>
      <c r="C297" s="4">
        <v>31</v>
      </c>
      <c r="D297" s="4">
        <v>28</v>
      </c>
      <c r="E297" s="4">
        <v>626</v>
      </c>
      <c r="F297" s="4">
        <v>504</v>
      </c>
      <c r="G297" s="5">
        <v>39734</v>
      </c>
      <c r="H297" s="7" t="s">
        <v>160</v>
      </c>
      <c r="I297" s="4">
        <v>0</v>
      </c>
      <c r="J297" s="6">
        <f t="shared" si="33"/>
        <v>-122</v>
      </c>
      <c r="K297" s="6">
        <f t="shared" si="29"/>
        <v>3</v>
      </c>
      <c r="L297" s="6" t="str">
        <f t="shared" si="30"/>
        <v>CONTRA VENTA</v>
      </c>
      <c r="M297" s="21">
        <f t="shared" si="31"/>
        <v>0.21180555555555555</v>
      </c>
      <c r="N297" s="6" t="str">
        <f t="shared" si="34"/>
        <v/>
      </c>
      <c r="O297" s="21" t="str">
        <f t="shared" si="32"/>
        <v/>
      </c>
      <c r="P297" s="33" t="str">
        <f t="shared" si="35"/>
        <v/>
      </c>
    </row>
    <row r="298" spans="1:16">
      <c r="A298" s="6" t="s">
        <v>209</v>
      </c>
      <c r="B298" s="8">
        <v>39142</v>
      </c>
      <c r="C298" s="4">
        <v>675</v>
      </c>
      <c r="D298" s="4">
        <v>671</v>
      </c>
      <c r="E298" s="4">
        <v>2330</v>
      </c>
      <c r="F298" s="4">
        <v>2209</v>
      </c>
      <c r="G298" s="5">
        <v>38716</v>
      </c>
      <c r="H298" s="7" t="s">
        <v>159</v>
      </c>
      <c r="I298" s="4">
        <v>50</v>
      </c>
      <c r="J298" s="6">
        <f t="shared" si="33"/>
        <v>-71</v>
      </c>
      <c r="K298" s="6">
        <f t="shared" si="29"/>
        <v>4</v>
      </c>
      <c r="L298" s="6" t="str">
        <f t="shared" si="30"/>
        <v>ACTIVOS</v>
      </c>
      <c r="M298" s="21">
        <f t="shared" si="31"/>
        <v>9.8611111111111122E-2</v>
      </c>
      <c r="N298" s="6" t="str">
        <f t="shared" si="34"/>
        <v/>
      </c>
      <c r="O298" s="21" t="str">
        <f t="shared" si="32"/>
        <v/>
      </c>
      <c r="P298" s="33" t="str">
        <f t="shared" si="35"/>
        <v/>
      </c>
    </row>
    <row r="299" spans="1:16">
      <c r="A299" s="6" t="s">
        <v>259</v>
      </c>
      <c r="B299" s="8">
        <v>40664</v>
      </c>
      <c r="C299" s="4">
        <v>262</v>
      </c>
      <c r="D299" s="4">
        <v>261</v>
      </c>
      <c r="E299" s="4">
        <v>3012</v>
      </c>
      <c r="F299" s="4">
        <v>2892</v>
      </c>
      <c r="G299" s="5">
        <v>38716</v>
      </c>
      <c r="H299" s="7" t="s">
        <v>159</v>
      </c>
      <c r="I299" s="4">
        <v>0</v>
      </c>
      <c r="J299" s="6">
        <f t="shared" si="33"/>
        <v>-120</v>
      </c>
      <c r="K299" s="6">
        <f t="shared" si="29"/>
        <v>1</v>
      </c>
      <c r="L299" s="6" t="str">
        <f t="shared" si="30"/>
        <v>ACTIVOS</v>
      </c>
      <c r="M299" s="21">
        <f t="shared" si="31"/>
        <v>0.16666666666666666</v>
      </c>
      <c r="N299" s="6" t="str">
        <f t="shared" si="34"/>
        <v/>
      </c>
      <c r="O299" s="21" t="str">
        <f t="shared" si="32"/>
        <v/>
      </c>
      <c r="P299" s="33" t="str">
        <f t="shared" si="35"/>
        <v/>
      </c>
    </row>
    <row r="300" spans="1:16">
      <c r="A300" s="6" t="s">
        <v>1235</v>
      </c>
      <c r="B300" s="8">
        <v>70098</v>
      </c>
      <c r="C300" s="4">
        <v>7</v>
      </c>
      <c r="D300" s="4">
        <v>6</v>
      </c>
      <c r="E300" s="4">
        <v>554</v>
      </c>
      <c r="F300" s="4">
        <v>434</v>
      </c>
      <c r="G300" s="5">
        <v>39938</v>
      </c>
      <c r="H300" s="7" t="s">
        <v>160</v>
      </c>
      <c r="I300" s="4">
        <v>2</v>
      </c>
      <c r="J300" s="6">
        <f t="shared" si="33"/>
        <v>-118</v>
      </c>
      <c r="K300" s="6">
        <f t="shared" si="29"/>
        <v>1</v>
      </c>
      <c r="L300" s="6" t="str">
        <f t="shared" si="30"/>
        <v>CONTRA VENTA</v>
      </c>
      <c r="M300" s="21">
        <f t="shared" si="31"/>
        <v>0.2048611111111111</v>
      </c>
      <c r="N300" s="6" t="str">
        <f t="shared" si="34"/>
        <v/>
      </c>
      <c r="O300" s="21" t="str">
        <f t="shared" si="32"/>
        <v/>
      </c>
      <c r="P300" s="33" t="str">
        <f t="shared" si="35"/>
        <v/>
      </c>
    </row>
    <row r="301" spans="1:16">
      <c r="A301" s="6" t="s">
        <v>1448</v>
      </c>
      <c r="B301" s="8">
        <v>76581</v>
      </c>
      <c r="C301" s="4">
        <v>3</v>
      </c>
      <c r="D301" s="4">
        <v>3</v>
      </c>
      <c r="E301" s="4">
        <v>238</v>
      </c>
      <c r="F301" s="4">
        <v>119</v>
      </c>
      <c r="G301" s="5">
        <v>39980</v>
      </c>
      <c r="H301" s="7" t="s">
        <v>160</v>
      </c>
      <c r="I301" s="4">
        <v>61</v>
      </c>
      <c r="J301" s="6">
        <f t="shared" si="33"/>
        <v>-58</v>
      </c>
      <c r="K301" s="6">
        <f t="shared" si="29"/>
        <v>0</v>
      </c>
      <c r="L301" s="6" t="str">
        <f t="shared" si="30"/>
        <v>CONTRA VENTA</v>
      </c>
      <c r="M301" s="21">
        <f t="shared" si="31"/>
        <v>0.12083333333333333</v>
      </c>
      <c r="N301" s="6" t="str">
        <f t="shared" si="34"/>
        <v/>
      </c>
      <c r="O301" s="21" t="str">
        <f t="shared" si="32"/>
        <v/>
      </c>
      <c r="P301" s="33" t="str">
        <f t="shared" si="35"/>
        <v>analisar fact</v>
      </c>
    </row>
    <row r="302" spans="1:16">
      <c r="A302" s="6" t="s">
        <v>205</v>
      </c>
      <c r="B302" s="8">
        <v>39022</v>
      </c>
      <c r="C302" s="4">
        <v>705</v>
      </c>
      <c r="D302" s="4">
        <v>701</v>
      </c>
      <c r="E302" s="4">
        <v>2265</v>
      </c>
      <c r="F302" s="4">
        <v>2147</v>
      </c>
      <c r="G302" s="5">
        <v>38716</v>
      </c>
      <c r="H302" s="7" t="s">
        <v>159</v>
      </c>
      <c r="I302" s="4">
        <v>83</v>
      </c>
      <c r="J302" s="6">
        <f t="shared" si="33"/>
        <v>-35</v>
      </c>
      <c r="K302" s="6">
        <f t="shared" si="29"/>
        <v>4</v>
      </c>
      <c r="L302" s="6" t="str">
        <f t="shared" si="30"/>
        <v>ACTIVOS</v>
      </c>
      <c r="M302" s="21">
        <f t="shared" si="31"/>
        <v>4.8611111111111112E-2</v>
      </c>
      <c r="N302" s="6" t="str">
        <f t="shared" si="34"/>
        <v/>
      </c>
      <c r="O302" s="21" t="str">
        <f t="shared" si="32"/>
        <v/>
      </c>
      <c r="P302" s="33" t="str">
        <f t="shared" si="35"/>
        <v/>
      </c>
    </row>
    <row r="303" spans="1:16">
      <c r="A303" s="6" t="s">
        <v>1074</v>
      </c>
      <c r="B303" s="8">
        <v>65197</v>
      </c>
      <c r="C303" s="4">
        <v>12</v>
      </c>
      <c r="D303" s="4">
        <v>10</v>
      </c>
      <c r="E303" s="4">
        <v>384</v>
      </c>
      <c r="F303" s="4">
        <v>266</v>
      </c>
      <c r="G303" s="5">
        <v>38716</v>
      </c>
      <c r="H303" s="7" t="s">
        <v>159</v>
      </c>
      <c r="I303" s="4">
        <v>62</v>
      </c>
      <c r="J303" s="6">
        <f t="shared" si="33"/>
        <v>-56</v>
      </c>
      <c r="K303" s="6">
        <f t="shared" si="29"/>
        <v>2</v>
      </c>
      <c r="L303" s="6" t="str">
        <f t="shared" si="30"/>
        <v>ACTIVOS</v>
      </c>
      <c r="M303" s="21">
        <f t="shared" si="31"/>
        <v>0.11666666666666667</v>
      </c>
      <c r="N303" s="6" t="str">
        <f t="shared" si="34"/>
        <v/>
      </c>
      <c r="O303" s="21" t="str">
        <f t="shared" si="32"/>
        <v/>
      </c>
      <c r="P303" s="33" t="str">
        <f t="shared" si="35"/>
        <v/>
      </c>
    </row>
    <row r="304" spans="1:16">
      <c r="A304" s="6" t="s">
        <v>759</v>
      </c>
      <c r="B304" s="8">
        <v>55610</v>
      </c>
      <c r="C304" s="4">
        <v>30</v>
      </c>
      <c r="D304" s="4">
        <v>27</v>
      </c>
      <c r="E304" s="4">
        <v>273</v>
      </c>
      <c r="F304" s="4">
        <v>155</v>
      </c>
      <c r="G304" s="5">
        <v>38716</v>
      </c>
      <c r="H304" s="7" t="s">
        <v>159</v>
      </c>
      <c r="I304" s="4">
        <v>29</v>
      </c>
      <c r="J304" s="6">
        <f t="shared" si="33"/>
        <v>-89</v>
      </c>
      <c r="K304" s="6">
        <f t="shared" si="29"/>
        <v>3</v>
      </c>
      <c r="L304" s="6" t="str">
        <f t="shared" si="30"/>
        <v>ACTIVOS</v>
      </c>
      <c r="M304" s="21">
        <f t="shared" si="31"/>
        <v>0.18541666666666667</v>
      </c>
      <c r="N304" s="6" t="str">
        <f t="shared" si="34"/>
        <v/>
      </c>
      <c r="O304" s="21" t="str">
        <f t="shared" si="32"/>
        <v/>
      </c>
      <c r="P304" s="33" t="str">
        <f t="shared" si="35"/>
        <v/>
      </c>
    </row>
    <row r="305" spans="1:16">
      <c r="A305" s="6" t="s">
        <v>360</v>
      </c>
      <c r="B305" s="8">
        <v>43739</v>
      </c>
      <c r="C305" s="4">
        <v>120</v>
      </c>
      <c r="D305" s="4">
        <v>115</v>
      </c>
      <c r="E305" s="4">
        <v>930</v>
      </c>
      <c r="F305" s="4">
        <v>813</v>
      </c>
      <c r="G305" s="5">
        <v>38716</v>
      </c>
      <c r="H305" s="7" t="s">
        <v>162</v>
      </c>
      <c r="I305" s="4">
        <v>197</v>
      </c>
      <c r="J305" s="6">
        <f t="shared" si="33"/>
        <v>80</v>
      </c>
      <c r="K305" s="6">
        <f t="shared" si="29"/>
        <v>5</v>
      </c>
      <c r="L305" s="6" t="str">
        <f t="shared" si="30"/>
        <v/>
      </c>
      <c r="M305" s="21">
        <f t="shared" si="31"/>
        <v>0.27777777777777779</v>
      </c>
      <c r="N305" s="6">
        <f t="shared" si="34"/>
        <v>117</v>
      </c>
      <c r="O305" s="21">
        <f t="shared" si="32"/>
        <v>0.27777777777777779</v>
      </c>
      <c r="P305" s="33" t="str">
        <f t="shared" si="35"/>
        <v/>
      </c>
    </row>
    <row r="306" spans="1:16">
      <c r="A306" s="6" t="s">
        <v>1326</v>
      </c>
      <c r="B306" s="8">
        <v>72867</v>
      </c>
      <c r="C306" s="4">
        <v>4</v>
      </c>
      <c r="D306" s="4">
        <v>4</v>
      </c>
      <c r="E306" s="4">
        <v>233</v>
      </c>
      <c r="F306" s="4">
        <v>119</v>
      </c>
      <c r="G306" s="5">
        <v>39694</v>
      </c>
      <c r="H306" s="7" t="s">
        <v>162</v>
      </c>
      <c r="I306" s="4">
        <v>2</v>
      </c>
      <c r="J306" s="6">
        <f t="shared" si="33"/>
        <v>-112</v>
      </c>
      <c r="K306" s="6">
        <f t="shared" si="29"/>
        <v>0</v>
      </c>
      <c r="L306" s="6" t="str">
        <f t="shared" si="30"/>
        <v>OBSOLETOS</v>
      </c>
      <c r="M306" s="21">
        <f t="shared" si="31"/>
        <v>0.3888888888888889</v>
      </c>
      <c r="N306" s="6" t="str">
        <f t="shared" si="34"/>
        <v/>
      </c>
      <c r="O306" s="21" t="str">
        <f t="shared" si="32"/>
        <v/>
      </c>
      <c r="P306" s="33" t="str">
        <f t="shared" si="35"/>
        <v>analisar fact</v>
      </c>
    </row>
    <row r="307" spans="1:16">
      <c r="A307" s="6" t="s">
        <v>890</v>
      </c>
      <c r="B307" s="8">
        <v>59596</v>
      </c>
      <c r="C307" s="4">
        <v>18</v>
      </c>
      <c r="D307" s="4">
        <v>18</v>
      </c>
      <c r="E307" s="4">
        <v>507</v>
      </c>
      <c r="F307" s="4">
        <v>397</v>
      </c>
      <c r="G307" s="5">
        <v>39287</v>
      </c>
      <c r="H307" s="7" t="s">
        <v>159</v>
      </c>
      <c r="I307" s="4">
        <v>0</v>
      </c>
      <c r="J307" s="6">
        <f t="shared" si="33"/>
        <v>-110</v>
      </c>
      <c r="K307" s="6">
        <f t="shared" si="29"/>
        <v>0</v>
      </c>
      <c r="L307" s="6" t="str">
        <f t="shared" si="30"/>
        <v>ACTIVOS</v>
      </c>
      <c r="M307" s="21">
        <f t="shared" si="31"/>
        <v>0.22916666666666666</v>
      </c>
      <c r="N307" s="6" t="str">
        <f t="shared" si="34"/>
        <v/>
      </c>
      <c r="O307" s="21" t="str">
        <f t="shared" si="32"/>
        <v/>
      </c>
      <c r="P307" s="33" t="str">
        <f t="shared" si="35"/>
        <v>analisar fact</v>
      </c>
    </row>
    <row r="308" spans="1:16">
      <c r="A308" s="6" t="s">
        <v>1203</v>
      </c>
      <c r="B308" s="8">
        <v>69124</v>
      </c>
      <c r="C308" s="4">
        <v>8</v>
      </c>
      <c r="D308" s="4">
        <v>7</v>
      </c>
      <c r="E308" s="4">
        <v>420</v>
      </c>
      <c r="F308" s="4">
        <v>310</v>
      </c>
      <c r="G308" s="5">
        <v>39322</v>
      </c>
      <c r="H308" s="7" t="s">
        <v>160</v>
      </c>
      <c r="I308" s="4">
        <v>0</v>
      </c>
      <c r="J308" s="6">
        <f t="shared" si="33"/>
        <v>-110</v>
      </c>
      <c r="K308" s="6">
        <f t="shared" si="29"/>
        <v>1</v>
      </c>
      <c r="L308" s="6" t="str">
        <f t="shared" si="30"/>
        <v>CONTRA VENTA</v>
      </c>
      <c r="M308" s="21">
        <f t="shared" si="31"/>
        <v>0.22916666666666666</v>
      </c>
      <c r="N308" s="6" t="str">
        <f t="shared" si="34"/>
        <v/>
      </c>
      <c r="O308" s="21" t="str">
        <f t="shared" si="32"/>
        <v/>
      </c>
      <c r="P308" s="33" t="str">
        <f t="shared" si="35"/>
        <v/>
      </c>
    </row>
    <row r="309" spans="1:16">
      <c r="A309" s="6" t="s">
        <v>602</v>
      </c>
      <c r="B309" s="8">
        <v>50830</v>
      </c>
      <c r="C309" s="4">
        <v>46</v>
      </c>
      <c r="D309" s="4">
        <v>44</v>
      </c>
      <c r="E309" s="4">
        <v>1659</v>
      </c>
      <c r="F309" s="4">
        <v>1550</v>
      </c>
      <c r="G309" s="5">
        <v>38716</v>
      </c>
      <c r="H309" s="7" t="s">
        <v>159</v>
      </c>
      <c r="I309" s="4">
        <v>219</v>
      </c>
      <c r="J309" s="6">
        <f t="shared" si="33"/>
        <v>110</v>
      </c>
      <c r="K309" s="6">
        <f t="shared" si="29"/>
        <v>2</v>
      </c>
      <c r="L309" s="6" t="str">
        <f t="shared" si="30"/>
        <v/>
      </c>
      <c r="M309" s="21">
        <f t="shared" si="31"/>
        <v>0.15277777777777776</v>
      </c>
      <c r="N309" s="6">
        <f t="shared" si="34"/>
        <v>109</v>
      </c>
      <c r="O309" s="21">
        <f t="shared" si="32"/>
        <v>0.15277777777777776</v>
      </c>
      <c r="P309" s="33" t="str">
        <f t="shared" si="35"/>
        <v/>
      </c>
    </row>
    <row r="310" spans="1:16">
      <c r="A310" s="6" t="s">
        <v>309</v>
      </c>
      <c r="B310" s="8">
        <v>42186</v>
      </c>
      <c r="C310" s="4">
        <v>153</v>
      </c>
      <c r="D310" s="4">
        <v>151</v>
      </c>
      <c r="E310" s="4">
        <v>634</v>
      </c>
      <c r="F310" s="4">
        <v>525</v>
      </c>
      <c r="G310" s="5">
        <v>38820</v>
      </c>
      <c r="H310" s="7" t="s">
        <v>159</v>
      </c>
      <c r="I310" s="4">
        <v>0</v>
      </c>
      <c r="J310" s="6">
        <f t="shared" si="33"/>
        <v>-109</v>
      </c>
      <c r="K310" s="6">
        <f t="shared" si="29"/>
        <v>2</v>
      </c>
      <c r="L310" s="6" t="str">
        <f t="shared" si="30"/>
        <v>ACTIVOS</v>
      </c>
      <c r="M310" s="21">
        <f t="shared" si="31"/>
        <v>0.1892361111111111</v>
      </c>
      <c r="N310" s="6" t="str">
        <f t="shared" si="34"/>
        <v/>
      </c>
      <c r="O310" s="21" t="str">
        <f t="shared" si="32"/>
        <v/>
      </c>
      <c r="P310" s="33" t="str">
        <f t="shared" si="35"/>
        <v/>
      </c>
    </row>
    <row r="311" spans="1:16">
      <c r="A311" s="6" t="s">
        <v>494</v>
      </c>
      <c r="B311" s="8">
        <v>47543</v>
      </c>
      <c r="C311" s="4">
        <v>65</v>
      </c>
      <c r="D311" s="4">
        <v>63</v>
      </c>
      <c r="E311" s="4">
        <v>761</v>
      </c>
      <c r="F311" s="4">
        <v>653</v>
      </c>
      <c r="G311" s="5">
        <v>40016</v>
      </c>
      <c r="H311" s="7" t="s">
        <v>159</v>
      </c>
      <c r="I311" s="4">
        <v>153</v>
      </c>
      <c r="J311" s="6">
        <f t="shared" si="33"/>
        <v>45</v>
      </c>
      <c r="K311" s="6">
        <f t="shared" si="29"/>
        <v>2</v>
      </c>
      <c r="L311" s="6" t="str">
        <f t="shared" si="30"/>
        <v/>
      </c>
      <c r="M311" s="21">
        <f t="shared" si="31"/>
        <v>7.8125E-2</v>
      </c>
      <c r="N311" s="6">
        <f t="shared" si="34"/>
        <v>108</v>
      </c>
      <c r="O311" s="21">
        <f t="shared" si="32"/>
        <v>7.8125E-2</v>
      </c>
      <c r="P311" s="33" t="str">
        <f t="shared" si="35"/>
        <v/>
      </c>
    </row>
    <row r="312" spans="1:16">
      <c r="A312" s="6" t="s">
        <v>900</v>
      </c>
      <c r="B312" s="8">
        <v>59902</v>
      </c>
      <c r="C312" s="4">
        <v>18</v>
      </c>
      <c r="D312" s="4">
        <v>17</v>
      </c>
      <c r="E312" s="4">
        <v>334</v>
      </c>
      <c r="F312" s="4">
        <v>226</v>
      </c>
      <c r="G312" s="5">
        <v>40128</v>
      </c>
      <c r="H312" s="7" t="s">
        <v>159</v>
      </c>
      <c r="I312" s="4">
        <v>0</v>
      </c>
      <c r="J312" s="6">
        <f t="shared" si="33"/>
        <v>-108</v>
      </c>
      <c r="K312" s="6">
        <f t="shared" si="29"/>
        <v>1</v>
      </c>
      <c r="L312" s="6" t="str">
        <f t="shared" si="30"/>
        <v>ACTIVOS</v>
      </c>
      <c r="M312" s="21">
        <f t="shared" si="31"/>
        <v>0.22500000000000001</v>
      </c>
      <c r="N312" s="6" t="str">
        <f t="shared" si="34"/>
        <v/>
      </c>
      <c r="O312" s="21" t="str">
        <f t="shared" si="32"/>
        <v/>
      </c>
      <c r="P312" s="33" t="str">
        <f t="shared" si="35"/>
        <v/>
      </c>
    </row>
    <row r="313" spans="1:16">
      <c r="A313" s="6" t="s">
        <v>1472</v>
      </c>
      <c r="B313" s="8">
        <v>77311</v>
      </c>
      <c r="C313" s="4">
        <v>3</v>
      </c>
      <c r="D313" s="4">
        <v>2</v>
      </c>
      <c r="E313" s="4">
        <v>233</v>
      </c>
      <c r="F313" s="4">
        <v>125</v>
      </c>
      <c r="G313" s="5">
        <v>39015</v>
      </c>
      <c r="H313" s="7" t="s">
        <v>160</v>
      </c>
      <c r="I313" s="4">
        <v>0</v>
      </c>
      <c r="J313" s="6">
        <f t="shared" si="33"/>
        <v>-108</v>
      </c>
      <c r="K313" s="6">
        <f t="shared" si="29"/>
        <v>1</v>
      </c>
      <c r="L313" s="6" t="str">
        <f t="shared" si="30"/>
        <v>CONTRA VENTA</v>
      </c>
      <c r="M313" s="21">
        <f t="shared" si="31"/>
        <v>0.22500000000000001</v>
      </c>
      <c r="N313" s="6" t="str">
        <f t="shared" si="34"/>
        <v/>
      </c>
      <c r="O313" s="21" t="str">
        <f t="shared" si="32"/>
        <v/>
      </c>
      <c r="P313" s="33" t="str">
        <f t="shared" si="35"/>
        <v/>
      </c>
    </row>
    <row r="314" spans="1:16">
      <c r="A314" s="6" t="s">
        <v>1414</v>
      </c>
      <c r="B314" s="8">
        <v>75546</v>
      </c>
      <c r="C314" s="4">
        <v>3</v>
      </c>
      <c r="D314" s="4">
        <v>3</v>
      </c>
      <c r="E314" s="4">
        <v>240</v>
      </c>
      <c r="F314" s="4">
        <v>132</v>
      </c>
      <c r="G314" s="5">
        <v>38716</v>
      </c>
      <c r="H314" s="7" t="s">
        <v>162</v>
      </c>
      <c r="I314" s="4">
        <v>10</v>
      </c>
      <c r="J314" s="6">
        <f t="shared" si="33"/>
        <v>-98</v>
      </c>
      <c r="K314" s="6">
        <f t="shared" si="29"/>
        <v>0</v>
      </c>
      <c r="L314" s="6" t="str">
        <f t="shared" si="30"/>
        <v>OBSOLETOS</v>
      </c>
      <c r="M314" s="21">
        <f t="shared" si="31"/>
        <v>0.34027777777777779</v>
      </c>
      <c r="N314" s="6" t="str">
        <f t="shared" si="34"/>
        <v/>
      </c>
      <c r="O314" s="21" t="str">
        <f t="shared" si="32"/>
        <v/>
      </c>
      <c r="P314" s="33" t="str">
        <f t="shared" si="35"/>
        <v>analisar fact</v>
      </c>
    </row>
    <row r="315" spans="1:16">
      <c r="A315" s="6" t="s">
        <v>761</v>
      </c>
      <c r="B315" s="8">
        <v>55671</v>
      </c>
      <c r="C315" s="4">
        <v>28</v>
      </c>
      <c r="D315" s="4">
        <v>27</v>
      </c>
      <c r="E315" s="4">
        <v>381</v>
      </c>
      <c r="F315" s="4">
        <v>274</v>
      </c>
      <c r="G315" s="5">
        <v>38716</v>
      </c>
      <c r="H315" s="7" t="s">
        <v>159</v>
      </c>
      <c r="I315" s="4">
        <v>28</v>
      </c>
      <c r="J315" s="6">
        <f t="shared" si="33"/>
        <v>-79</v>
      </c>
      <c r="K315" s="6">
        <f t="shared" si="29"/>
        <v>1</v>
      </c>
      <c r="L315" s="6" t="str">
        <f t="shared" si="30"/>
        <v>ACTIVOS</v>
      </c>
      <c r="M315" s="21">
        <f t="shared" si="31"/>
        <v>0.16458333333333333</v>
      </c>
      <c r="N315" s="6" t="str">
        <f t="shared" si="34"/>
        <v/>
      </c>
      <c r="O315" s="21" t="str">
        <f t="shared" si="32"/>
        <v/>
      </c>
      <c r="P315" s="33" t="str">
        <f t="shared" si="35"/>
        <v/>
      </c>
    </row>
    <row r="316" spans="1:16">
      <c r="A316" s="6" t="s">
        <v>1294</v>
      </c>
      <c r="B316" s="8">
        <v>71895</v>
      </c>
      <c r="C316" s="4">
        <v>5</v>
      </c>
      <c r="D316" s="4">
        <v>5</v>
      </c>
      <c r="E316" s="4">
        <v>262</v>
      </c>
      <c r="F316" s="4">
        <v>155</v>
      </c>
      <c r="G316" s="5">
        <v>38716</v>
      </c>
      <c r="H316" s="7" t="s">
        <v>160</v>
      </c>
      <c r="I316" s="4">
        <v>6</v>
      </c>
      <c r="J316" s="6">
        <f t="shared" si="33"/>
        <v>-101</v>
      </c>
      <c r="K316" s="6">
        <f t="shared" si="29"/>
        <v>0</v>
      </c>
      <c r="L316" s="6" t="str">
        <f t="shared" si="30"/>
        <v>CONTRA VENTA</v>
      </c>
      <c r="M316" s="21">
        <f t="shared" si="31"/>
        <v>0.21041666666666667</v>
      </c>
      <c r="N316" s="6" t="str">
        <f t="shared" si="34"/>
        <v/>
      </c>
      <c r="O316" s="21" t="str">
        <f t="shared" si="32"/>
        <v/>
      </c>
      <c r="P316" s="33" t="str">
        <f t="shared" si="35"/>
        <v>analisar fact</v>
      </c>
    </row>
    <row r="317" spans="1:16">
      <c r="A317" s="6" t="s">
        <v>563</v>
      </c>
      <c r="B317" s="8">
        <v>49644</v>
      </c>
      <c r="C317" s="4">
        <v>60</v>
      </c>
      <c r="D317" s="4">
        <v>49</v>
      </c>
      <c r="E317" s="4">
        <v>308</v>
      </c>
      <c r="F317" s="4">
        <v>203</v>
      </c>
      <c r="G317" s="5">
        <v>39507</v>
      </c>
      <c r="H317" s="7" t="s">
        <v>159</v>
      </c>
      <c r="I317" s="4">
        <v>30</v>
      </c>
      <c r="J317" s="6">
        <f t="shared" si="33"/>
        <v>-75</v>
      </c>
      <c r="K317" s="6">
        <f t="shared" si="29"/>
        <v>11</v>
      </c>
      <c r="L317" s="6" t="str">
        <f t="shared" si="30"/>
        <v>ACTIVOS</v>
      </c>
      <c r="M317" s="21">
        <f t="shared" si="31"/>
        <v>0.15625</v>
      </c>
      <c r="N317" s="6" t="str">
        <f t="shared" si="34"/>
        <v/>
      </c>
      <c r="O317" s="21" t="str">
        <f t="shared" si="32"/>
        <v/>
      </c>
      <c r="P317" s="33" t="str">
        <f t="shared" si="35"/>
        <v/>
      </c>
    </row>
    <row r="318" spans="1:16">
      <c r="A318" s="6" t="s">
        <v>483</v>
      </c>
      <c r="B318" s="8">
        <v>47484</v>
      </c>
      <c r="C318" s="4">
        <v>67</v>
      </c>
      <c r="D318" s="4">
        <v>64</v>
      </c>
      <c r="E318" s="4">
        <v>745</v>
      </c>
      <c r="F318" s="4">
        <v>641</v>
      </c>
      <c r="G318" s="5">
        <v>40137</v>
      </c>
      <c r="H318" s="7" t="s">
        <v>160</v>
      </c>
      <c r="I318" s="4">
        <v>120</v>
      </c>
      <c r="J318" s="6">
        <f t="shared" si="33"/>
        <v>16</v>
      </c>
      <c r="K318" s="6">
        <f t="shared" si="29"/>
        <v>3</v>
      </c>
      <c r="L318" s="6" t="str">
        <f t="shared" si="30"/>
        <v/>
      </c>
      <c r="M318" s="21">
        <f t="shared" si="31"/>
        <v>2.777777777777778E-2</v>
      </c>
      <c r="N318" s="6">
        <f t="shared" si="34"/>
        <v>104</v>
      </c>
      <c r="O318" s="21">
        <f t="shared" si="32"/>
        <v>2.777777777777778E-2</v>
      </c>
      <c r="P318" s="33" t="str">
        <f t="shared" si="35"/>
        <v/>
      </c>
    </row>
    <row r="319" spans="1:16">
      <c r="A319" s="6" t="s">
        <v>395</v>
      </c>
      <c r="B319" s="8">
        <v>44805</v>
      </c>
      <c r="C319" s="4">
        <v>96</v>
      </c>
      <c r="D319" s="4">
        <v>95</v>
      </c>
      <c r="E319" s="4">
        <v>1295</v>
      </c>
      <c r="F319" s="4">
        <v>1191</v>
      </c>
      <c r="G319" s="5">
        <v>39722</v>
      </c>
      <c r="H319" s="7" t="s">
        <v>162</v>
      </c>
      <c r="I319" s="4">
        <v>1256</v>
      </c>
      <c r="J319" s="6">
        <f t="shared" si="33"/>
        <v>1152</v>
      </c>
      <c r="K319" s="6">
        <f t="shared" si="29"/>
        <v>1</v>
      </c>
      <c r="L319" s="6" t="str">
        <f t="shared" si="30"/>
        <v/>
      </c>
      <c r="M319" s="21">
        <f t="shared" si="31"/>
        <v>4</v>
      </c>
      <c r="N319" s="6">
        <f t="shared" si="34"/>
        <v>104</v>
      </c>
      <c r="O319" s="21">
        <f t="shared" si="32"/>
        <v>4</v>
      </c>
      <c r="P319" s="33" t="str">
        <f t="shared" si="35"/>
        <v/>
      </c>
    </row>
    <row r="320" spans="1:16">
      <c r="A320" s="6" t="s">
        <v>1269</v>
      </c>
      <c r="B320" s="8">
        <v>71133</v>
      </c>
      <c r="C320" s="4">
        <v>10</v>
      </c>
      <c r="D320" s="4">
        <v>5</v>
      </c>
      <c r="E320" s="4">
        <v>208</v>
      </c>
      <c r="F320" s="4">
        <v>105</v>
      </c>
      <c r="G320" s="5">
        <v>40325</v>
      </c>
      <c r="H320" s="7" t="s">
        <v>159</v>
      </c>
      <c r="I320" s="4">
        <v>21</v>
      </c>
      <c r="J320" s="6">
        <f t="shared" si="33"/>
        <v>-82</v>
      </c>
      <c r="K320" s="6">
        <f t="shared" si="29"/>
        <v>5</v>
      </c>
      <c r="L320" s="6" t="str">
        <f t="shared" si="30"/>
        <v>ACTIVOS</v>
      </c>
      <c r="M320" s="21">
        <f t="shared" si="31"/>
        <v>0.19930555555555557</v>
      </c>
      <c r="N320" s="6" t="str">
        <f t="shared" si="34"/>
        <v/>
      </c>
      <c r="O320" s="21" t="str">
        <f t="shared" si="32"/>
        <v/>
      </c>
      <c r="P320" s="33" t="str">
        <f t="shared" si="35"/>
        <v/>
      </c>
    </row>
    <row r="321" spans="1:16">
      <c r="A321" s="6" t="s">
        <v>693</v>
      </c>
      <c r="B321" s="8">
        <v>53601</v>
      </c>
      <c r="C321" s="4">
        <v>35</v>
      </c>
      <c r="D321" s="4">
        <v>34</v>
      </c>
      <c r="E321" s="4">
        <v>726</v>
      </c>
      <c r="F321" s="4">
        <v>624</v>
      </c>
      <c r="G321" s="5">
        <v>38716</v>
      </c>
      <c r="H321" s="7" t="s">
        <v>159</v>
      </c>
      <c r="I321" s="4">
        <v>2</v>
      </c>
      <c r="J321" s="6">
        <f t="shared" si="33"/>
        <v>-100</v>
      </c>
      <c r="K321" s="6">
        <f t="shared" si="29"/>
        <v>1</v>
      </c>
      <c r="L321" s="6" t="str">
        <f t="shared" si="30"/>
        <v>ACTIVOS</v>
      </c>
      <c r="M321" s="21">
        <f t="shared" si="31"/>
        <v>0.1736111111111111</v>
      </c>
      <c r="N321" s="6" t="str">
        <f t="shared" si="34"/>
        <v/>
      </c>
      <c r="O321" s="21" t="str">
        <f t="shared" si="32"/>
        <v/>
      </c>
      <c r="P321" s="33" t="str">
        <f t="shared" si="35"/>
        <v/>
      </c>
    </row>
    <row r="322" spans="1:16">
      <c r="A322" s="6" t="s">
        <v>359</v>
      </c>
      <c r="B322" s="8">
        <v>43709</v>
      </c>
      <c r="C322" s="4">
        <v>117</v>
      </c>
      <c r="D322" s="4">
        <v>116</v>
      </c>
      <c r="E322" s="4">
        <v>858</v>
      </c>
      <c r="F322" s="4">
        <v>756</v>
      </c>
      <c r="G322" s="5">
        <v>38716</v>
      </c>
      <c r="H322" s="7" t="s">
        <v>162</v>
      </c>
      <c r="I322" s="4">
        <v>118</v>
      </c>
      <c r="J322" s="6">
        <f t="shared" si="33"/>
        <v>16</v>
      </c>
      <c r="K322" s="6">
        <f t="shared" si="29"/>
        <v>1</v>
      </c>
      <c r="L322" s="6" t="str">
        <f t="shared" si="30"/>
        <v/>
      </c>
      <c r="M322" s="21">
        <f t="shared" si="31"/>
        <v>5.5555555555555559E-2</v>
      </c>
      <c r="N322" s="6">
        <f t="shared" si="34"/>
        <v>102</v>
      </c>
      <c r="O322" s="21">
        <f t="shared" si="32"/>
        <v>5.5555555555555559E-2</v>
      </c>
      <c r="P322" s="33" t="str">
        <f t="shared" si="35"/>
        <v/>
      </c>
    </row>
    <row r="323" spans="1:16">
      <c r="A323" s="6" t="s">
        <v>1066</v>
      </c>
      <c r="B323" s="8">
        <v>64955</v>
      </c>
      <c r="C323" s="4">
        <v>12</v>
      </c>
      <c r="D323" s="4">
        <v>10</v>
      </c>
      <c r="E323" s="4">
        <v>650</v>
      </c>
      <c r="F323" s="4">
        <v>550</v>
      </c>
      <c r="G323" s="5">
        <v>38716</v>
      </c>
      <c r="H323" s="7" t="s">
        <v>159</v>
      </c>
      <c r="I323" s="4">
        <v>0</v>
      </c>
      <c r="J323" s="6">
        <f t="shared" si="33"/>
        <v>-100</v>
      </c>
      <c r="K323" s="6">
        <f t="shared" si="29"/>
        <v>2</v>
      </c>
      <c r="L323" s="6" t="str">
        <f t="shared" si="30"/>
        <v>ACTIVOS</v>
      </c>
      <c r="M323" s="21">
        <f t="shared" si="31"/>
        <v>0.1736111111111111</v>
      </c>
      <c r="N323" s="6" t="str">
        <f t="shared" si="34"/>
        <v/>
      </c>
      <c r="O323" s="21" t="str">
        <f t="shared" si="32"/>
        <v/>
      </c>
      <c r="P323" s="33" t="str">
        <f t="shared" si="35"/>
        <v/>
      </c>
    </row>
    <row r="324" spans="1:16">
      <c r="A324" s="6" t="s">
        <v>667</v>
      </c>
      <c r="B324" s="8">
        <v>52810</v>
      </c>
      <c r="C324" s="4">
        <v>46</v>
      </c>
      <c r="D324" s="4">
        <v>36</v>
      </c>
      <c r="E324" s="4">
        <v>259</v>
      </c>
      <c r="F324" s="4">
        <v>159</v>
      </c>
      <c r="G324" s="5">
        <v>38716</v>
      </c>
      <c r="H324" s="7" t="s">
        <v>159</v>
      </c>
      <c r="I324" s="4">
        <v>4</v>
      </c>
      <c r="J324" s="6">
        <f t="shared" si="33"/>
        <v>-96</v>
      </c>
      <c r="K324" s="6">
        <f t="shared" si="29"/>
        <v>10</v>
      </c>
      <c r="L324" s="6" t="str">
        <f t="shared" si="30"/>
        <v>ACTIVOS</v>
      </c>
      <c r="M324" s="21">
        <f t="shared" si="31"/>
        <v>0.2</v>
      </c>
      <c r="N324" s="6" t="str">
        <f t="shared" si="34"/>
        <v/>
      </c>
      <c r="O324" s="21" t="str">
        <f t="shared" si="32"/>
        <v/>
      </c>
      <c r="P324" s="33" t="str">
        <f t="shared" si="35"/>
        <v/>
      </c>
    </row>
    <row r="325" spans="1:16">
      <c r="A325" s="6" t="s">
        <v>260</v>
      </c>
      <c r="B325" s="8">
        <v>40695</v>
      </c>
      <c r="C325" s="4">
        <v>264</v>
      </c>
      <c r="D325" s="4">
        <v>257</v>
      </c>
      <c r="E325" s="4">
        <v>1571</v>
      </c>
      <c r="F325" s="4">
        <v>1472</v>
      </c>
      <c r="G325" s="5">
        <v>39836</v>
      </c>
      <c r="H325" s="7" t="s">
        <v>159</v>
      </c>
      <c r="I325" s="4">
        <v>244</v>
      </c>
      <c r="J325" s="6">
        <f t="shared" si="33"/>
        <v>145</v>
      </c>
      <c r="K325" s="6">
        <f t="shared" si="29"/>
        <v>7</v>
      </c>
      <c r="L325" s="6" t="str">
        <f t="shared" si="30"/>
        <v/>
      </c>
      <c r="M325" s="21">
        <f t="shared" si="31"/>
        <v>0.2013888888888889</v>
      </c>
      <c r="N325" s="6">
        <f t="shared" si="34"/>
        <v>99</v>
      </c>
      <c r="O325" s="21">
        <f t="shared" si="32"/>
        <v>0.2013888888888889</v>
      </c>
      <c r="P325" s="33" t="str">
        <f t="shared" si="35"/>
        <v/>
      </c>
    </row>
    <row r="326" spans="1:16">
      <c r="A326" s="6" t="s">
        <v>1317</v>
      </c>
      <c r="B326" s="8">
        <v>72594</v>
      </c>
      <c r="C326" s="4">
        <v>8</v>
      </c>
      <c r="D326" s="4">
        <v>4</v>
      </c>
      <c r="E326" s="4">
        <v>198</v>
      </c>
      <c r="F326" s="4">
        <v>99</v>
      </c>
      <c r="G326" s="5">
        <v>39630</v>
      </c>
      <c r="H326" s="7" t="s">
        <v>162</v>
      </c>
      <c r="I326" s="4">
        <v>0</v>
      </c>
      <c r="J326" s="6">
        <f t="shared" si="33"/>
        <v>-99</v>
      </c>
      <c r="K326" s="6">
        <f t="shared" si="29"/>
        <v>4</v>
      </c>
      <c r="L326" s="6" t="str">
        <f t="shared" si="30"/>
        <v>OBSOLETOS</v>
      </c>
      <c r="M326" s="21">
        <f t="shared" si="31"/>
        <v>0.34375</v>
      </c>
      <c r="N326" s="6" t="str">
        <f t="shared" si="34"/>
        <v/>
      </c>
      <c r="O326" s="21" t="str">
        <f t="shared" si="32"/>
        <v/>
      </c>
      <c r="P326" s="33" t="str">
        <f t="shared" si="35"/>
        <v/>
      </c>
    </row>
    <row r="327" spans="1:16">
      <c r="A327" s="6" t="s">
        <v>231</v>
      </c>
      <c r="B327" s="8">
        <v>39814</v>
      </c>
      <c r="C327" s="4">
        <v>455</v>
      </c>
      <c r="D327" s="4">
        <v>450</v>
      </c>
      <c r="E327" s="4">
        <v>2865</v>
      </c>
      <c r="F327" s="4">
        <v>2768</v>
      </c>
      <c r="G327" s="5">
        <v>39745</v>
      </c>
      <c r="H327" s="7" t="s">
        <v>161</v>
      </c>
      <c r="I327" s="4">
        <v>81</v>
      </c>
      <c r="J327" s="6">
        <f t="shared" si="33"/>
        <v>-16</v>
      </c>
      <c r="K327" s="6">
        <f t="shared" ref="K327:K390" si="36">IF(C327&gt;D327,C327-D327,0)</f>
        <v>5</v>
      </c>
      <c r="L327" s="6" t="str">
        <f t="shared" ref="L327:L390" si="37">IF(E327-F327&gt;I327,H327,"")</f>
        <v>REPACKING</v>
      </c>
      <c r="M327" s="21">
        <f t="shared" ref="M327:M390" si="38">IF((VLOOKUP(A327,TemposRef,5,0)*J327)/60/60/8&lt;0,(VLOOKUP(A327,TemposRef,5,0)*J327)/60/60/8*-1,(VLOOKUP(A327,TemposRef,5,0)*J327)/60/60/8)</f>
        <v>2.222222222222222E-2</v>
      </c>
      <c r="N327" s="6" t="str">
        <f t="shared" si="34"/>
        <v/>
      </c>
      <c r="O327" s="21" t="str">
        <f t="shared" ref="O327:O390" si="39">IF(AND(K327&gt;0,I327&gt;E327-F327),(VLOOKUP(A327,TemposRef,5,0)*J327)/60/60/8,"")</f>
        <v/>
      </c>
      <c r="P327" s="33" t="str">
        <f t="shared" si="35"/>
        <v/>
      </c>
    </row>
    <row r="328" spans="1:16">
      <c r="A328" s="6" t="s">
        <v>541</v>
      </c>
      <c r="B328" s="8">
        <v>48976</v>
      </c>
      <c r="C328" s="4">
        <v>52</v>
      </c>
      <c r="D328" s="4">
        <v>52</v>
      </c>
      <c r="E328" s="4">
        <v>1817</v>
      </c>
      <c r="F328" s="4">
        <v>1720</v>
      </c>
      <c r="G328" s="5">
        <v>38716</v>
      </c>
      <c r="H328" s="7" t="s">
        <v>159</v>
      </c>
      <c r="I328" s="4">
        <v>151</v>
      </c>
      <c r="J328" s="6">
        <f t="shared" ref="J328:J391" si="40">F328-E328+I328</f>
        <v>54</v>
      </c>
      <c r="K328" s="6">
        <f t="shared" si="36"/>
        <v>0</v>
      </c>
      <c r="L328" s="6" t="str">
        <f t="shared" si="37"/>
        <v/>
      </c>
      <c r="M328" s="21">
        <f t="shared" si="38"/>
        <v>7.4999999999999997E-2</v>
      </c>
      <c r="N328" s="6" t="str">
        <f t="shared" ref="N328:N391" si="41">IF(AND(K328&gt;0,I328&gt;E328-F328),E328-F328,"")</f>
        <v/>
      </c>
      <c r="O328" s="21" t="str">
        <f t="shared" si="39"/>
        <v/>
      </c>
      <c r="P328" s="33" t="str">
        <f t="shared" ref="P328:P391" si="42">IF(AND(VALUE(K328)&lt;=0,VALUE(J328)&lt;0),"analisar fact","")</f>
        <v/>
      </c>
    </row>
    <row r="329" spans="1:16">
      <c r="A329" s="6" t="s">
        <v>255</v>
      </c>
      <c r="B329" s="8">
        <v>40544</v>
      </c>
      <c r="C329" s="4">
        <v>281</v>
      </c>
      <c r="D329" s="4">
        <v>275</v>
      </c>
      <c r="E329" s="4">
        <v>1571</v>
      </c>
      <c r="F329" s="4">
        <v>1474</v>
      </c>
      <c r="G329" s="5">
        <v>39763</v>
      </c>
      <c r="H329" s="7" t="s">
        <v>159</v>
      </c>
      <c r="I329" s="4">
        <v>124</v>
      </c>
      <c r="J329" s="6">
        <f t="shared" si="40"/>
        <v>27</v>
      </c>
      <c r="K329" s="6">
        <f t="shared" si="36"/>
        <v>6</v>
      </c>
      <c r="L329" s="6" t="str">
        <f t="shared" si="37"/>
        <v/>
      </c>
      <c r="M329" s="21">
        <f t="shared" si="38"/>
        <v>3.7499999999999999E-2</v>
      </c>
      <c r="N329" s="6">
        <f t="shared" si="41"/>
        <v>97</v>
      </c>
      <c r="O329" s="21">
        <f t="shared" si="39"/>
        <v>3.7499999999999999E-2</v>
      </c>
      <c r="P329" s="33" t="str">
        <f t="shared" si="42"/>
        <v/>
      </c>
    </row>
    <row r="330" spans="1:16">
      <c r="A330" s="6" t="s">
        <v>716</v>
      </c>
      <c r="B330" s="8">
        <v>54302</v>
      </c>
      <c r="C330" s="4">
        <v>32</v>
      </c>
      <c r="D330" s="4">
        <v>31</v>
      </c>
      <c r="E330" s="4">
        <v>1141</v>
      </c>
      <c r="F330" s="4">
        <v>1044</v>
      </c>
      <c r="G330" s="5">
        <v>38720</v>
      </c>
      <c r="H330" s="7" t="s">
        <v>160</v>
      </c>
      <c r="I330" s="4">
        <v>0</v>
      </c>
      <c r="J330" s="6">
        <f t="shared" si="40"/>
        <v>-97</v>
      </c>
      <c r="K330" s="6">
        <f t="shared" si="36"/>
        <v>1</v>
      </c>
      <c r="L330" s="6" t="str">
        <f t="shared" si="37"/>
        <v>CONTRA VENTA</v>
      </c>
      <c r="M330" s="21">
        <f t="shared" si="38"/>
        <v>0.16840277777777776</v>
      </c>
      <c r="N330" s="6" t="str">
        <f t="shared" si="41"/>
        <v/>
      </c>
      <c r="O330" s="21" t="str">
        <f t="shared" si="39"/>
        <v/>
      </c>
      <c r="P330" s="33" t="str">
        <f t="shared" si="42"/>
        <v/>
      </c>
    </row>
    <row r="331" spans="1:16">
      <c r="A331" s="6" t="s">
        <v>420</v>
      </c>
      <c r="B331" s="8">
        <v>45566</v>
      </c>
      <c r="C331" s="4">
        <v>92</v>
      </c>
      <c r="D331" s="4">
        <v>83</v>
      </c>
      <c r="E331" s="4">
        <v>627</v>
      </c>
      <c r="F331" s="4">
        <v>530</v>
      </c>
      <c r="G331" s="5">
        <v>38716</v>
      </c>
      <c r="H331" s="7" t="s">
        <v>159</v>
      </c>
      <c r="I331" s="4">
        <v>0</v>
      </c>
      <c r="J331" s="6">
        <f t="shared" si="40"/>
        <v>-97</v>
      </c>
      <c r="K331" s="6">
        <f t="shared" si="36"/>
        <v>9</v>
      </c>
      <c r="L331" s="6" t="str">
        <f t="shared" si="37"/>
        <v>ACTIVOS</v>
      </c>
      <c r="M331" s="21">
        <f t="shared" si="38"/>
        <v>0.16840277777777776</v>
      </c>
      <c r="N331" s="6" t="str">
        <f t="shared" si="41"/>
        <v/>
      </c>
      <c r="O331" s="21" t="str">
        <f t="shared" si="39"/>
        <v/>
      </c>
      <c r="P331" s="33" t="str">
        <f t="shared" si="42"/>
        <v/>
      </c>
    </row>
    <row r="332" spans="1:16">
      <c r="A332" s="6" t="s">
        <v>634</v>
      </c>
      <c r="B332" s="8">
        <v>51806</v>
      </c>
      <c r="C332" s="4">
        <v>42</v>
      </c>
      <c r="D332" s="4">
        <v>39</v>
      </c>
      <c r="E332" s="4">
        <v>365</v>
      </c>
      <c r="F332" s="4">
        <v>268</v>
      </c>
      <c r="G332" s="5">
        <v>39122</v>
      </c>
      <c r="H332" s="7" t="s">
        <v>159</v>
      </c>
      <c r="I332" s="4">
        <v>11</v>
      </c>
      <c r="J332" s="6">
        <f t="shared" si="40"/>
        <v>-86</v>
      </c>
      <c r="K332" s="6">
        <f t="shared" si="36"/>
        <v>3</v>
      </c>
      <c r="L332" s="6" t="str">
        <f t="shared" si="37"/>
        <v>ACTIVOS</v>
      </c>
      <c r="M332" s="21">
        <f t="shared" si="38"/>
        <v>0.17916666666666667</v>
      </c>
      <c r="N332" s="6" t="str">
        <f t="shared" si="41"/>
        <v/>
      </c>
      <c r="O332" s="21" t="str">
        <f t="shared" si="39"/>
        <v/>
      </c>
      <c r="P332" s="33" t="str">
        <f t="shared" si="42"/>
        <v/>
      </c>
    </row>
    <row r="333" spans="1:16">
      <c r="A333" s="6" t="s">
        <v>619</v>
      </c>
      <c r="B333" s="8">
        <v>51349</v>
      </c>
      <c r="C333" s="4">
        <v>42</v>
      </c>
      <c r="D333" s="4">
        <v>42</v>
      </c>
      <c r="E333" s="4">
        <v>3587</v>
      </c>
      <c r="F333" s="4">
        <v>3491</v>
      </c>
      <c r="G333" s="5">
        <v>39421</v>
      </c>
      <c r="H333" s="7" t="s">
        <v>160</v>
      </c>
      <c r="I333" s="4">
        <v>2</v>
      </c>
      <c r="J333" s="6">
        <f t="shared" si="40"/>
        <v>-94</v>
      </c>
      <c r="K333" s="6">
        <f t="shared" si="36"/>
        <v>0</v>
      </c>
      <c r="L333" s="6" t="str">
        <f t="shared" si="37"/>
        <v>CONTRA VENTA</v>
      </c>
      <c r="M333" s="21">
        <f t="shared" si="38"/>
        <v>9.7916666666666666E-2</v>
      </c>
      <c r="N333" s="6" t="str">
        <f t="shared" si="41"/>
        <v/>
      </c>
      <c r="O333" s="21" t="str">
        <f t="shared" si="39"/>
        <v/>
      </c>
      <c r="P333" s="33" t="str">
        <f t="shared" si="42"/>
        <v>analisar fact</v>
      </c>
    </row>
    <row r="334" spans="1:16">
      <c r="A334" s="6" t="s">
        <v>228</v>
      </c>
      <c r="B334" s="8">
        <v>39722</v>
      </c>
      <c r="C334" s="4">
        <v>510</v>
      </c>
      <c r="D334" s="4">
        <v>457</v>
      </c>
      <c r="E334" s="4">
        <v>2519</v>
      </c>
      <c r="F334" s="4">
        <v>2423</v>
      </c>
      <c r="G334" s="5">
        <v>38716</v>
      </c>
      <c r="H334" s="7" t="s">
        <v>159</v>
      </c>
      <c r="I334" s="4">
        <v>318</v>
      </c>
      <c r="J334" s="6">
        <f t="shared" si="40"/>
        <v>222</v>
      </c>
      <c r="K334" s="6">
        <f t="shared" si="36"/>
        <v>53</v>
      </c>
      <c r="L334" s="6" t="str">
        <f t="shared" si="37"/>
        <v/>
      </c>
      <c r="M334" s="21">
        <f t="shared" si="38"/>
        <v>0.30833333333333335</v>
      </c>
      <c r="N334" s="6">
        <f t="shared" si="41"/>
        <v>96</v>
      </c>
      <c r="O334" s="21">
        <f t="shared" si="39"/>
        <v>0.30833333333333335</v>
      </c>
      <c r="P334" s="33" t="str">
        <f t="shared" si="42"/>
        <v/>
      </c>
    </row>
    <row r="335" spans="1:16">
      <c r="A335" s="6" t="s">
        <v>1268</v>
      </c>
      <c r="B335" s="8">
        <v>71103</v>
      </c>
      <c r="C335" s="4">
        <v>5</v>
      </c>
      <c r="D335" s="4">
        <v>5</v>
      </c>
      <c r="E335" s="4">
        <v>1997</v>
      </c>
      <c r="F335" s="4">
        <v>1901</v>
      </c>
      <c r="G335" s="5">
        <v>40059</v>
      </c>
      <c r="H335" s="7" t="s">
        <v>160</v>
      </c>
      <c r="I335" s="4">
        <v>0</v>
      </c>
      <c r="J335" s="6">
        <f t="shared" si="40"/>
        <v>-96</v>
      </c>
      <c r="K335" s="6">
        <f t="shared" si="36"/>
        <v>0</v>
      </c>
      <c r="L335" s="6" t="str">
        <f t="shared" si="37"/>
        <v>CONTRA VENTA</v>
      </c>
      <c r="M335" s="21">
        <f t="shared" si="38"/>
        <v>0.13333333333333333</v>
      </c>
      <c r="N335" s="6" t="str">
        <f t="shared" si="41"/>
        <v/>
      </c>
      <c r="O335" s="21" t="str">
        <f t="shared" si="39"/>
        <v/>
      </c>
      <c r="P335" s="33" t="str">
        <f t="shared" si="42"/>
        <v>analisar fact</v>
      </c>
    </row>
    <row r="336" spans="1:16">
      <c r="A336" s="6" t="s">
        <v>1004</v>
      </c>
      <c r="B336" s="8">
        <v>63068</v>
      </c>
      <c r="C336" s="4">
        <v>12</v>
      </c>
      <c r="D336" s="4">
        <v>12</v>
      </c>
      <c r="E336" s="4">
        <v>1187</v>
      </c>
      <c r="F336" s="4">
        <v>1091</v>
      </c>
      <c r="G336" s="5">
        <v>39819</v>
      </c>
      <c r="H336" s="7" t="s">
        <v>160</v>
      </c>
      <c r="I336" s="4">
        <v>123</v>
      </c>
      <c r="J336" s="6">
        <f t="shared" si="40"/>
        <v>27</v>
      </c>
      <c r="K336" s="6">
        <f t="shared" si="36"/>
        <v>0</v>
      </c>
      <c r="L336" s="6" t="str">
        <f t="shared" si="37"/>
        <v/>
      </c>
      <c r="M336" s="21">
        <f t="shared" si="38"/>
        <v>4.6875E-2</v>
      </c>
      <c r="N336" s="6" t="str">
        <f t="shared" si="41"/>
        <v/>
      </c>
      <c r="O336" s="21" t="str">
        <f t="shared" si="39"/>
        <v/>
      </c>
      <c r="P336" s="33" t="str">
        <f t="shared" si="42"/>
        <v/>
      </c>
    </row>
    <row r="337" spans="1:16">
      <c r="A337" s="6" t="s">
        <v>1152</v>
      </c>
      <c r="B337" s="8">
        <v>67573</v>
      </c>
      <c r="C337" s="4">
        <v>8</v>
      </c>
      <c r="D337" s="4">
        <v>8</v>
      </c>
      <c r="E337" s="4">
        <v>894</v>
      </c>
      <c r="F337" s="4">
        <v>798</v>
      </c>
      <c r="G337" s="5">
        <v>38716</v>
      </c>
      <c r="H337" s="7" t="s">
        <v>160</v>
      </c>
      <c r="I337" s="4">
        <v>0</v>
      </c>
      <c r="J337" s="6">
        <f t="shared" si="40"/>
        <v>-96</v>
      </c>
      <c r="K337" s="6">
        <f t="shared" si="36"/>
        <v>0</v>
      </c>
      <c r="L337" s="6" t="str">
        <f t="shared" si="37"/>
        <v>CONTRA VENTA</v>
      </c>
      <c r="M337" s="21">
        <f t="shared" si="38"/>
        <v>0.16666666666666666</v>
      </c>
      <c r="N337" s="6" t="str">
        <f t="shared" si="41"/>
        <v/>
      </c>
      <c r="O337" s="21" t="str">
        <f t="shared" si="39"/>
        <v/>
      </c>
      <c r="P337" s="33" t="str">
        <f t="shared" si="42"/>
        <v>analisar fact</v>
      </c>
    </row>
    <row r="338" spans="1:16">
      <c r="A338" s="6" t="s">
        <v>1144</v>
      </c>
      <c r="B338" s="8">
        <v>67328</v>
      </c>
      <c r="C338" s="4">
        <v>8</v>
      </c>
      <c r="D338" s="4">
        <v>8</v>
      </c>
      <c r="E338" s="4">
        <v>720</v>
      </c>
      <c r="F338" s="4">
        <v>624</v>
      </c>
      <c r="G338" s="5">
        <v>39171</v>
      </c>
      <c r="H338" s="7" t="s">
        <v>160</v>
      </c>
      <c r="I338" s="4">
        <v>0</v>
      </c>
      <c r="J338" s="6">
        <f t="shared" si="40"/>
        <v>-96</v>
      </c>
      <c r="K338" s="6">
        <f t="shared" si="36"/>
        <v>0</v>
      </c>
      <c r="L338" s="6" t="str">
        <f t="shared" si="37"/>
        <v>CONTRA VENTA</v>
      </c>
      <c r="M338" s="21">
        <f t="shared" si="38"/>
        <v>0.16666666666666666</v>
      </c>
      <c r="N338" s="6" t="str">
        <f t="shared" si="41"/>
        <v/>
      </c>
      <c r="O338" s="21" t="str">
        <f t="shared" si="39"/>
        <v/>
      </c>
      <c r="P338" s="33" t="str">
        <f t="shared" si="42"/>
        <v>analisar fact</v>
      </c>
    </row>
    <row r="339" spans="1:16">
      <c r="A339" s="6" t="s">
        <v>1222</v>
      </c>
      <c r="B339" s="8">
        <v>69703</v>
      </c>
      <c r="C339" s="4">
        <v>6</v>
      </c>
      <c r="D339" s="4">
        <v>6</v>
      </c>
      <c r="E339" s="4">
        <v>432</v>
      </c>
      <c r="F339" s="4">
        <v>336</v>
      </c>
      <c r="G339" s="5">
        <v>39332</v>
      </c>
      <c r="H339" s="7" t="s">
        <v>160</v>
      </c>
      <c r="I339" s="4">
        <v>0</v>
      </c>
      <c r="J339" s="6">
        <f t="shared" si="40"/>
        <v>-96</v>
      </c>
      <c r="K339" s="6">
        <f t="shared" si="36"/>
        <v>0</v>
      </c>
      <c r="L339" s="6" t="str">
        <f t="shared" si="37"/>
        <v>CONTRA VENTA</v>
      </c>
      <c r="M339" s="21">
        <f t="shared" si="38"/>
        <v>0.2</v>
      </c>
      <c r="N339" s="6" t="str">
        <f t="shared" si="41"/>
        <v/>
      </c>
      <c r="O339" s="21" t="str">
        <f t="shared" si="39"/>
        <v/>
      </c>
      <c r="P339" s="33" t="str">
        <f t="shared" si="42"/>
        <v>analisar fact</v>
      </c>
    </row>
    <row r="340" spans="1:16">
      <c r="A340" s="6" t="s">
        <v>1215</v>
      </c>
      <c r="B340" s="8">
        <v>69489</v>
      </c>
      <c r="C340" s="4">
        <v>6</v>
      </c>
      <c r="D340" s="4">
        <v>6</v>
      </c>
      <c r="E340" s="4">
        <v>260</v>
      </c>
      <c r="F340" s="4">
        <v>164</v>
      </c>
      <c r="G340" s="5">
        <v>39945</v>
      </c>
      <c r="H340" s="7" t="s">
        <v>160</v>
      </c>
      <c r="I340" s="4">
        <v>0</v>
      </c>
      <c r="J340" s="6">
        <f t="shared" si="40"/>
        <v>-96</v>
      </c>
      <c r="K340" s="6">
        <f t="shared" si="36"/>
        <v>0</v>
      </c>
      <c r="L340" s="6" t="str">
        <f t="shared" si="37"/>
        <v>CONTRA VENTA</v>
      </c>
      <c r="M340" s="21">
        <f t="shared" si="38"/>
        <v>0.2</v>
      </c>
      <c r="N340" s="6" t="str">
        <f t="shared" si="41"/>
        <v/>
      </c>
      <c r="O340" s="21" t="str">
        <f t="shared" si="39"/>
        <v/>
      </c>
      <c r="P340" s="33" t="str">
        <f t="shared" si="42"/>
        <v>analisar fact</v>
      </c>
    </row>
    <row r="341" spans="1:16">
      <c r="A341" s="6" t="s">
        <v>1264</v>
      </c>
      <c r="B341" s="8">
        <v>70980</v>
      </c>
      <c r="C341" s="4">
        <v>6</v>
      </c>
      <c r="D341" s="4">
        <v>5</v>
      </c>
      <c r="E341" s="4">
        <v>163</v>
      </c>
      <c r="F341" s="4">
        <v>67</v>
      </c>
      <c r="G341" s="5">
        <v>38758</v>
      </c>
      <c r="H341" s="7" t="s">
        <v>160</v>
      </c>
      <c r="I341" s="4">
        <v>101</v>
      </c>
      <c r="J341" s="6">
        <f t="shared" si="40"/>
        <v>5</v>
      </c>
      <c r="K341" s="6">
        <f t="shared" si="36"/>
        <v>1</v>
      </c>
      <c r="L341" s="6" t="str">
        <f t="shared" si="37"/>
        <v/>
      </c>
      <c r="M341" s="21">
        <f t="shared" si="38"/>
        <v>1.2152777777777778E-2</v>
      </c>
      <c r="N341" s="6">
        <f t="shared" si="41"/>
        <v>96</v>
      </c>
      <c r="O341" s="21">
        <f t="shared" si="39"/>
        <v>1.2152777777777778E-2</v>
      </c>
      <c r="P341" s="33" t="str">
        <f t="shared" si="42"/>
        <v/>
      </c>
    </row>
    <row r="342" spans="1:16">
      <c r="A342" s="6" t="s">
        <v>295</v>
      </c>
      <c r="B342" s="8">
        <v>41760</v>
      </c>
      <c r="C342" s="4">
        <v>182</v>
      </c>
      <c r="D342" s="4">
        <v>174</v>
      </c>
      <c r="E342" s="4">
        <v>1320</v>
      </c>
      <c r="F342" s="4">
        <v>1225</v>
      </c>
      <c r="G342" s="5">
        <v>38716</v>
      </c>
      <c r="H342" s="7" t="s">
        <v>159</v>
      </c>
      <c r="I342" s="4">
        <v>0</v>
      </c>
      <c r="J342" s="6">
        <f t="shared" si="40"/>
        <v>-95</v>
      </c>
      <c r="K342" s="6">
        <f t="shared" si="36"/>
        <v>8</v>
      </c>
      <c r="L342" s="6" t="str">
        <f t="shared" si="37"/>
        <v>ACTIVOS</v>
      </c>
      <c r="M342" s="21">
        <f t="shared" si="38"/>
        <v>0.13194444444444445</v>
      </c>
      <c r="N342" s="6" t="str">
        <f t="shared" si="41"/>
        <v/>
      </c>
      <c r="O342" s="21" t="str">
        <f t="shared" si="39"/>
        <v/>
      </c>
      <c r="P342" s="33" t="str">
        <f t="shared" si="42"/>
        <v/>
      </c>
    </row>
    <row r="343" spans="1:16">
      <c r="A343" s="6" t="s">
        <v>221</v>
      </c>
      <c r="B343" s="8">
        <v>39508</v>
      </c>
      <c r="C343" s="4">
        <v>527</v>
      </c>
      <c r="D343" s="4">
        <v>519</v>
      </c>
      <c r="E343" s="4">
        <v>4112</v>
      </c>
      <c r="F343" s="4">
        <v>4017.09</v>
      </c>
      <c r="G343" s="5">
        <v>39021</v>
      </c>
      <c r="H343" s="7" t="s">
        <v>159</v>
      </c>
      <c r="I343" s="4">
        <v>125</v>
      </c>
      <c r="J343" s="6">
        <f t="shared" si="40"/>
        <v>30.090000000000146</v>
      </c>
      <c r="K343" s="6">
        <f t="shared" si="36"/>
        <v>8</v>
      </c>
      <c r="L343" s="6" t="str">
        <f t="shared" si="37"/>
        <v/>
      </c>
      <c r="M343" s="21">
        <f t="shared" si="38"/>
        <v>3.1343750000000149E-2</v>
      </c>
      <c r="N343" s="6">
        <f t="shared" si="41"/>
        <v>94.909999999999854</v>
      </c>
      <c r="O343" s="21">
        <f t="shared" si="39"/>
        <v>3.1343750000000149E-2</v>
      </c>
      <c r="P343" s="33" t="str">
        <f t="shared" si="42"/>
        <v/>
      </c>
    </row>
    <row r="344" spans="1:16">
      <c r="A344" s="6" t="s">
        <v>758</v>
      </c>
      <c r="B344" s="8">
        <v>55579</v>
      </c>
      <c r="C344" s="4">
        <v>28</v>
      </c>
      <c r="D344" s="4">
        <v>27</v>
      </c>
      <c r="E344" s="4">
        <v>1934</v>
      </c>
      <c r="F344" s="4">
        <v>1840</v>
      </c>
      <c r="G344" s="5">
        <v>39421</v>
      </c>
      <c r="H344" s="7" t="s">
        <v>160</v>
      </c>
      <c r="I344" s="4">
        <v>144</v>
      </c>
      <c r="J344" s="6">
        <f t="shared" si="40"/>
        <v>50</v>
      </c>
      <c r="K344" s="6">
        <f t="shared" si="36"/>
        <v>1</v>
      </c>
      <c r="L344" s="6" t="str">
        <f t="shared" si="37"/>
        <v/>
      </c>
      <c r="M344" s="21">
        <f t="shared" si="38"/>
        <v>6.9444444444444448E-2</v>
      </c>
      <c r="N344" s="6">
        <f t="shared" si="41"/>
        <v>94</v>
      </c>
      <c r="O344" s="21">
        <f t="shared" si="39"/>
        <v>6.9444444444444448E-2</v>
      </c>
      <c r="P344" s="33" t="str">
        <f t="shared" si="42"/>
        <v/>
      </c>
    </row>
    <row r="345" spans="1:16">
      <c r="A345" s="6" t="s">
        <v>754</v>
      </c>
      <c r="B345" s="8">
        <v>55458</v>
      </c>
      <c r="C345" s="4">
        <v>27</v>
      </c>
      <c r="D345" s="4">
        <v>27</v>
      </c>
      <c r="E345" s="4">
        <v>298</v>
      </c>
      <c r="F345" s="4">
        <v>204</v>
      </c>
      <c r="G345" s="5">
        <v>39633</v>
      </c>
      <c r="H345" s="7" t="s">
        <v>160</v>
      </c>
      <c r="I345" s="4">
        <v>0</v>
      </c>
      <c r="J345" s="6">
        <f t="shared" si="40"/>
        <v>-94</v>
      </c>
      <c r="K345" s="6">
        <f t="shared" si="36"/>
        <v>0</v>
      </c>
      <c r="L345" s="6" t="str">
        <f t="shared" si="37"/>
        <v>CONTRA VENTA</v>
      </c>
      <c r="M345" s="21">
        <f t="shared" si="38"/>
        <v>0.19583333333333333</v>
      </c>
      <c r="N345" s="6" t="str">
        <f t="shared" si="41"/>
        <v/>
      </c>
      <c r="O345" s="21" t="str">
        <f t="shared" si="39"/>
        <v/>
      </c>
      <c r="P345" s="33" t="str">
        <f t="shared" si="42"/>
        <v>analisar fact</v>
      </c>
    </row>
    <row r="346" spans="1:16">
      <c r="A346" s="6" t="s">
        <v>753</v>
      </c>
      <c r="B346" s="8">
        <v>55427</v>
      </c>
      <c r="C346" s="4">
        <v>29</v>
      </c>
      <c r="D346" s="4">
        <v>27</v>
      </c>
      <c r="E346" s="4">
        <v>496</v>
      </c>
      <c r="F346" s="4">
        <v>404</v>
      </c>
      <c r="G346" s="5">
        <v>39378</v>
      </c>
      <c r="H346" s="7" t="s">
        <v>159</v>
      </c>
      <c r="I346" s="4">
        <v>44</v>
      </c>
      <c r="J346" s="6">
        <f t="shared" si="40"/>
        <v>-48</v>
      </c>
      <c r="K346" s="6">
        <f t="shared" si="36"/>
        <v>2</v>
      </c>
      <c r="L346" s="6" t="str">
        <f t="shared" si="37"/>
        <v>ACTIVOS</v>
      </c>
      <c r="M346" s="21">
        <f t="shared" si="38"/>
        <v>0.1</v>
      </c>
      <c r="N346" s="6" t="str">
        <f t="shared" si="41"/>
        <v/>
      </c>
      <c r="O346" s="21" t="str">
        <f t="shared" si="39"/>
        <v/>
      </c>
      <c r="P346" s="33" t="str">
        <f t="shared" si="42"/>
        <v/>
      </c>
    </row>
    <row r="347" spans="1:16">
      <c r="A347" s="6" t="s">
        <v>1464</v>
      </c>
      <c r="B347" s="8">
        <v>77068</v>
      </c>
      <c r="C347" s="4">
        <v>4</v>
      </c>
      <c r="D347" s="4">
        <v>2</v>
      </c>
      <c r="E347" s="4">
        <v>182</v>
      </c>
      <c r="F347" s="4">
        <v>91</v>
      </c>
      <c r="G347" s="5">
        <v>40357</v>
      </c>
      <c r="H347" s="7" t="s">
        <v>159</v>
      </c>
      <c r="I347" s="4">
        <v>0</v>
      </c>
      <c r="J347" s="6">
        <f t="shared" si="40"/>
        <v>-91</v>
      </c>
      <c r="K347" s="6">
        <f t="shared" si="36"/>
        <v>2</v>
      </c>
      <c r="L347" s="6" t="str">
        <f t="shared" si="37"/>
        <v>ACTIVOS</v>
      </c>
      <c r="M347" s="21">
        <f t="shared" si="38"/>
        <v>0.22118055555555557</v>
      </c>
      <c r="N347" s="6" t="str">
        <f t="shared" si="41"/>
        <v/>
      </c>
      <c r="O347" s="21" t="str">
        <f t="shared" si="39"/>
        <v/>
      </c>
      <c r="P347" s="33" t="str">
        <f t="shared" si="42"/>
        <v/>
      </c>
    </row>
    <row r="348" spans="1:16">
      <c r="A348" s="6" t="s">
        <v>350</v>
      </c>
      <c r="B348" s="8">
        <v>43435</v>
      </c>
      <c r="C348" s="4">
        <v>122</v>
      </c>
      <c r="D348" s="4">
        <v>122</v>
      </c>
      <c r="E348" s="4">
        <v>3119</v>
      </c>
      <c r="F348" s="4">
        <v>3029</v>
      </c>
      <c r="G348" s="5">
        <v>40177</v>
      </c>
      <c r="H348" s="7" t="s">
        <v>159</v>
      </c>
      <c r="I348" s="4">
        <v>1384</v>
      </c>
      <c r="J348" s="6">
        <f t="shared" si="40"/>
        <v>1294</v>
      </c>
      <c r="K348" s="6">
        <f t="shared" si="36"/>
        <v>0</v>
      </c>
      <c r="L348" s="6" t="str">
        <f t="shared" si="37"/>
        <v/>
      </c>
      <c r="M348" s="21">
        <f t="shared" si="38"/>
        <v>1.7972222222222221</v>
      </c>
      <c r="N348" s="6" t="str">
        <f t="shared" si="41"/>
        <v/>
      </c>
      <c r="O348" s="21" t="str">
        <f t="shared" si="39"/>
        <v/>
      </c>
      <c r="P348" s="33" t="str">
        <f t="shared" si="42"/>
        <v/>
      </c>
    </row>
    <row r="349" spans="1:16">
      <c r="A349" s="6" t="s">
        <v>627</v>
      </c>
      <c r="B349" s="8">
        <v>51592</v>
      </c>
      <c r="C349" s="4">
        <v>41</v>
      </c>
      <c r="D349" s="4">
        <v>41</v>
      </c>
      <c r="E349" s="4">
        <v>568</v>
      </c>
      <c r="F349" s="4">
        <v>478</v>
      </c>
      <c r="G349" s="5">
        <v>38716</v>
      </c>
      <c r="H349" s="7" t="s">
        <v>160</v>
      </c>
      <c r="I349" s="4">
        <v>71</v>
      </c>
      <c r="J349" s="6">
        <f t="shared" si="40"/>
        <v>-19</v>
      </c>
      <c r="K349" s="6">
        <f t="shared" si="36"/>
        <v>0</v>
      </c>
      <c r="L349" s="6" t="str">
        <f t="shared" si="37"/>
        <v>CONTRA VENTA</v>
      </c>
      <c r="M349" s="21">
        <f t="shared" si="38"/>
        <v>3.2986111111111112E-2</v>
      </c>
      <c r="N349" s="6" t="str">
        <f t="shared" si="41"/>
        <v/>
      </c>
      <c r="O349" s="21" t="str">
        <f t="shared" si="39"/>
        <v/>
      </c>
      <c r="P349" s="33" t="str">
        <f t="shared" si="42"/>
        <v>analisar fact</v>
      </c>
    </row>
    <row r="350" spans="1:16">
      <c r="A350" s="6" t="s">
        <v>239</v>
      </c>
      <c r="B350" s="8">
        <v>40057</v>
      </c>
      <c r="C350" s="4">
        <v>396</v>
      </c>
      <c r="D350" s="4">
        <v>389</v>
      </c>
      <c r="E350" s="4">
        <v>2736</v>
      </c>
      <c r="F350" s="4">
        <v>2647</v>
      </c>
      <c r="G350" s="5">
        <v>38716</v>
      </c>
      <c r="H350" s="7" t="s">
        <v>159</v>
      </c>
      <c r="I350" s="4">
        <v>1</v>
      </c>
      <c r="J350" s="6">
        <f t="shared" si="40"/>
        <v>-88</v>
      </c>
      <c r="K350" s="6">
        <f t="shared" si="36"/>
        <v>7</v>
      </c>
      <c r="L350" s="6" t="str">
        <f t="shared" si="37"/>
        <v>ACTIVOS</v>
      </c>
      <c r="M350" s="21">
        <f t="shared" si="38"/>
        <v>0.12222222222222222</v>
      </c>
      <c r="N350" s="6" t="str">
        <f t="shared" si="41"/>
        <v/>
      </c>
      <c r="O350" s="21" t="str">
        <f t="shared" si="39"/>
        <v/>
      </c>
      <c r="P350" s="33" t="str">
        <f t="shared" si="42"/>
        <v/>
      </c>
    </row>
    <row r="351" spans="1:16">
      <c r="A351" s="6" t="s">
        <v>252</v>
      </c>
      <c r="B351" s="8">
        <v>40452</v>
      </c>
      <c r="C351" s="4">
        <v>302</v>
      </c>
      <c r="D351" s="4">
        <v>294</v>
      </c>
      <c r="E351" s="4">
        <v>2749</v>
      </c>
      <c r="F351" s="4">
        <v>2661</v>
      </c>
      <c r="G351" s="5">
        <v>40087</v>
      </c>
      <c r="H351" s="7" t="s">
        <v>159</v>
      </c>
      <c r="I351" s="4">
        <v>267</v>
      </c>
      <c r="J351" s="6">
        <f t="shared" si="40"/>
        <v>179</v>
      </c>
      <c r="K351" s="6">
        <f t="shared" si="36"/>
        <v>8</v>
      </c>
      <c r="L351" s="6" t="str">
        <f t="shared" si="37"/>
        <v/>
      </c>
      <c r="M351" s="21">
        <f t="shared" si="38"/>
        <v>0.24861111111111109</v>
      </c>
      <c r="N351" s="6">
        <f t="shared" si="41"/>
        <v>88</v>
      </c>
      <c r="O351" s="21">
        <f t="shared" si="39"/>
        <v>0.24861111111111109</v>
      </c>
      <c r="P351" s="33" t="str">
        <f t="shared" si="42"/>
        <v/>
      </c>
    </row>
    <row r="352" spans="1:16">
      <c r="A352" s="6" t="s">
        <v>328</v>
      </c>
      <c r="B352" s="8">
        <v>42767</v>
      </c>
      <c r="C352" s="4">
        <v>148</v>
      </c>
      <c r="D352" s="4">
        <v>137</v>
      </c>
      <c r="E352" s="4">
        <v>751</v>
      </c>
      <c r="F352" s="4">
        <v>663</v>
      </c>
      <c r="G352" s="5">
        <v>38716</v>
      </c>
      <c r="H352" s="7" t="s">
        <v>159</v>
      </c>
      <c r="I352" s="4">
        <v>5</v>
      </c>
      <c r="J352" s="6">
        <f t="shared" si="40"/>
        <v>-83</v>
      </c>
      <c r="K352" s="6">
        <f t="shared" si="36"/>
        <v>11</v>
      </c>
      <c r="L352" s="6" t="str">
        <f t="shared" si="37"/>
        <v>ACTIVOS</v>
      </c>
      <c r="M352" s="21">
        <f t="shared" si="38"/>
        <v>0.14409722222222224</v>
      </c>
      <c r="N352" s="6" t="str">
        <f t="shared" si="41"/>
        <v/>
      </c>
      <c r="O352" s="21" t="str">
        <f t="shared" si="39"/>
        <v/>
      </c>
      <c r="P352" s="33" t="str">
        <f t="shared" si="42"/>
        <v/>
      </c>
    </row>
    <row r="353" spans="1:16">
      <c r="A353" s="6" t="s">
        <v>1059</v>
      </c>
      <c r="B353" s="8">
        <v>64741</v>
      </c>
      <c r="C353" s="4">
        <v>19</v>
      </c>
      <c r="D353" s="4">
        <v>10</v>
      </c>
      <c r="E353" s="4">
        <v>171</v>
      </c>
      <c r="F353" s="4">
        <v>83</v>
      </c>
      <c r="G353" s="5">
        <v>38975</v>
      </c>
      <c r="H353" s="7" t="s">
        <v>159</v>
      </c>
      <c r="I353" s="4">
        <v>0</v>
      </c>
      <c r="J353" s="6">
        <f t="shared" si="40"/>
        <v>-88</v>
      </c>
      <c r="K353" s="6">
        <f t="shared" si="36"/>
        <v>9</v>
      </c>
      <c r="L353" s="6" t="str">
        <f t="shared" si="37"/>
        <v>ACTIVOS</v>
      </c>
      <c r="M353" s="21">
        <f t="shared" si="38"/>
        <v>0.21388888888888891</v>
      </c>
      <c r="N353" s="6" t="str">
        <f t="shared" si="41"/>
        <v/>
      </c>
      <c r="O353" s="21" t="str">
        <f t="shared" si="39"/>
        <v/>
      </c>
      <c r="P353" s="33" t="str">
        <f t="shared" si="42"/>
        <v/>
      </c>
    </row>
    <row r="354" spans="1:16">
      <c r="A354" s="6" t="s">
        <v>388</v>
      </c>
      <c r="B354" s="8">
        <v>44593</v>
      </c>
      <c r="C354" s="4">
        <v>105</v>
      </c>
      <c r="D354" s="4">
        <v>98</v>
      </c>
      <c r="E354" s="4">
        <v>846</v>
      </c>
      <c r="F354" s="4">
        <v>759</v>
      </c>
      <c r="G354" s="5">
        <v>38716</v>
      </c>
      <c r="H354" s="7" t="s">
        <v>159</v>
      </c>
      <c r="I354" s="4">
        <v>125</v>
      </c>
      <c r="J354" s="6">
        <f t="shared" si="40"/>
        <v>38</v>
      </c>
      <c r="K354" s="6">
        <f t="shared" si="36"/>
        <v>7</v>
      </c>
      <c r="L354" s="6" t="str">
        <f t="shared" si="37"/>
        <v/>
      </c>
      <c r="M354" s="21">
        <f t="shared" si="38"/>
        <v>6.5972222222222224E-2</v>
      </c>
      <c r="N354" s="6">
        <f t="shared" si="41"/>
        <v>87</v>
      </c>
      <c r="O354" s="21">
        <f t="shared" si="39"/>
        <v>6.5972222222222224E-2</v>
      </c>
      <c r="P354" s="33" t="str">
        <f t="shared" si="42"/>
        <v/>
      </c>
    </row>
    <row r="355" spans="1:16">
      <c r="A355" s="6" t="s">
        <v>458</v>
      </c>
      <c r="B355" s="8">
        <v>46722</v>
      </c>
      <c r="C355" s="4">
        <v>86</v>
      </c>
      <c r="D355" s="4">
        <v>70</v>
      </c>
      <c r="E355" s="4">
        <v>285</v>
      </c>
      <c r="F355" s="4">
        <v>198</v>
      </c>
      <c r="G355" s="5">
        <v>38716</v>
      </c>
      <c r="H355" s="7" t="s">
        <v>159</v>
      </c>
      <c r="I355" s="4">
        <v>1</v>
      </c>
      <c r="J355" s="6">
        <f t="shared" si="40"/>
        <v>-86</v>
      </c>
      <c r="K355" s="6">
        <f t="shared" si="36"/>
        <v>16</v>
      </c>
      <c r="L355" s="6" t="str">
        <f t="shared" si="37"/>
        <v>ACTIVOS</v>
      </c>
      <c r="M355" s="21">
        <f t="shared" si="38"/>
        <v>0.17916666666666667</v>
      </c>
      <c r="N355" s="6" t="str">
        <f t="shared" si="41"/>
        <v/>
      </c>
      <c r="O355" s="21" t="str">
        <f t="shared" si="39"/>
        <v/>
      </c>
      <c r="P355" s="33" t="str">
        <f t="shared" si="42"/>
        <v/>
      </c>
    </row>
    <row r="356" spans="1:16">
      <c r="A356" s="6" t="s">
        <v>845</v>
      </c>
      <c r="B356" s="8">
        <v>58227</v>
      </c>
      <c r="C356" s="4">
        <v>21</v>
      </c>
      <c r="D356" s="4">
        <v>20</v>
      </c>
      <c r="E356" s="4">
        <v>1564</v>
      </c>
      <c r="F356" s="4">
        <v>1478</v>
      </c>
      <c r="G356" s="5">
        <v>38716</v>
      </c>
      <c r="H356" s="7" t="s">
        <v>160</v>
      </c>
      <c r="I356" s="4">
        <v>8</v>
      </c>
      <c r="J356" s="6">
        <f t="shared" si="40"/>
        <v>-78</v>
      </c>
      <c r="K356" s="6">
        <f t="shared" si="36"/>
        <v>1</v>
      </c>
      <c r="L356" s="6" t="str">
        <f t="shared" si="37"/>
        <v>CONTRA VENTA</v>
      </c>
      <c r="M356" s="21">
        <f t="shared" si="38"/>
        <v>0.10833333333333334</v>
      </c>
      <c r="N356" s="6" t="str">
        <f t="shared" si="41"/>
        <v/>
      </c>
      <c r="O356" s="21" t="str">
        <f t="shared" si="39"/>
        <v/>
      </c>
      <c r="P356" s="33" t="str">
        <f t="shared" si="42"/>
        <v/>
      </c>
    </row>
    <row r="357" spans="1:16">
      <c r="A357" s="6" t="s">
        <v>545</v>
      </c>
      <c r="B357" s="8">
        <v>49096</v>
      </c>
      <c r="C357" s="4">
        <v>53</v>
      </c>
      <c r="D357" s="4">
        <v>52</v>
      </c>
      <c r="E357" s="4">
        <v>850</v>
      </c>
      <c r="F357" s="4">
        <v>764</v>
      </c>
      <c r="G357" s="5">
        <v>39002</v>
      </c>
      <c r="H357" s="7" t="s">
        <v>159</v>
      </c>
      <c r="I357" s="4">
        <v>64</v>
      </c>
      <c r="J357" s="6">
        <f t="shared" si="40"/>
        <v>-22</v>
      </c>
      <c r="K357" s="6">
        <f t="shared" si="36"/>
        <v>1</v>
      </c>
      <c r="L357" s="6" t="str">
        <f t="shared" si="37"/>
        <v>ACTIVOS</v>
      </c>
      <c r="M357" s="21">
        <f t="shared" si="38"/>
        <v>3.8194444444444441E-2</v>
      </c>
      <c r="N357" s="6" t="str">
        <f t="shared" si="41"/>
        <v/>
      </c>
      <c r="O357" s="21" t="str">
        <f t="shared" si="39"/>
        <v/>
      </c>
      <c r="P357" s="33" t="str">
        <f t="shared" si="42"/>
        <v/>
      </c>
    </row>
    <row r="358" spans="1:16">
      <c r="A358" s="6" t="s">
        <v>437</v>
      </c>
      <c r="B358" s="8">
        <v>46082</v>
      </c>
      <c r="C358" s="4">
        <v>88</v>
      </c>
      <c r="D358" s="4">
        <v>77</v>
      </c>
      <c r="E358" s="4">
        <v>538</v>
      </c>
      <c r="F358" s="4">
        <v>452</v>
      </c>
      <c r="G358" s="5">
        <v>39303</v>
      </c>
      <c r="H358" s="7" t="s">
        <v>159</v>
      </c>
      <c r="I358" s="4">
        <v>105</v>
      </c>
      <c r="J358" s="6">
        <f t="shared" si="40"/>
        <v>19</v>
      </c>
      <c r="K358" s="6">
        <f t="shared" si="36"/>
        <v>11</v>
      </c>
      <c r="L358" s="6" t="str">
        <f t="shared" si="37"/>
        <v/>
      </c>
      <c r="M358" s="21">
        <f t="shared" si="38"/>
        <v>3.2986111111111112E-2</v>
      </c>
      <c r="N358" s="6">
        <f t="shared" si="41"/>
        <v>86</v>
      </c>
      <c r="O358" s="21">
        <f t="shared" si="39"/>
        <v>3.2986111111111112E-2</v>
      </c>
      <c r="P358" s="33" t="str">
        <f t="shared" si="42"/>
        <v/>
      </c>
    </row>
    <row r="359" spans="1:16">
      <c r="A359" s="6" t="s">
        <v>502</v>
      </c>
      <c r="B359" s="8">
        <v>47788</v>
      </c>
      <c r="C359" s="4">
        <v>71</v>
      </c>
      <c r="D359" s="4">
        <v>62</v>
      </c>
      <c r="E359" s="4">
        <v>508</v>
      </c>
      <c r="F359" s="4">
        <v>422</v>
      </c>
      <c r="G359" s="5">
        <v>38716</v>
      </c>
      <c r="H359" s="7" t="s">
        <v>159</v>
      </c>
      <c r="I359" s="4">
        <v>12</v>
      </c>
      <c r="J359" s="6">
        <f t="shared" si="40"/>
        <v>-74</v>
      </c>
      <c r="K359" s="6">
        <f t="shared" si="36"/>
        <v>9</v>
      </c>
      <c r="L359" s="6" t="str">
        <f t="shared" si="37"/>
        <v>ACTIVOS</v>
      </c>
      <c r="M359" s="21">
        <f t="shared" si="38"/>
        <v>0.15416666666666667</v>
      </c>
      <c r="N359" s="6" t="str">
        <f t="shared" si="41"/>
        <v/>
      </c>
      <c r="O359" s="21" t="str">
        <f t="shared" si="39"/>
        <v/>
      </c>
      <c r="P359" s="33" t="str">
        <f t="shared" si="42"/>
        <v/>
      </c>
    </row>
    <row r="360" spans="1:16">
      <c r="A360" s="6" t="s">
        <v>1588</v>
      </c>
      <c r="B360" s="8">
        <v>80841</v>
      </c>
      <c r="C360" s="4">
        <v>4</v>
      </c>
      <c r="D360" s="4">
        <v>1</v>
      </c>
      <c r="E360" s="4">
        <v>100</v>
      </c>
      <c r="F360" s="4">
        <v>15</v>
      </c>
      <c r="G360" s="5">
        <v>40242</v>
      </c>
      <c r="H360" s="7" t="s">
        <v>159</v>
      </c>
      <c r="I360" s="4">
        <v>432</v>
      </c>
      <c r="J360" s="6">
        <f t="shared" si="40"/>
        <v>347</v>
      </c>
      <c r="K360" s="6">
        <f t="shared" si="36"/>
        <v>3</v>
      </c>
      <c r="L360" s="6" t="str">
        <f t="shared" si="37"/>
        <v/>
      </c>
      <c r="M360" s="21">
        <f t="shared" si="38"/>
        <v>0.96388888888888891</v>
      </c>
      <c r="N360" s="6">
        <f t="shared" si="41"/>
        <v>85</v>
      </c>
      <c r="O360" s="21">
        <f t="shared" si="39"/>
        <v>0.96388888888888891</v>
      </c>
      <c r="P360" s="33" t="str">
        <f t="shared" si="42"/>
        <v/>
      </c>
    </row>
    <row r="361" spans="1:16">
      <c r="A361" s="6" t="s">
        <v>478</v>
      </c>
      <c r="B361" s="8">
        <v>47331</v>
      </c>
      <c r="C361" s="4">
        <v>66</v>
      </c>
      <c r="D361" s="4">
        <v>65</v>
      </c>
      <c r="E361" s="4">
        <v>270</v>
      </c>
      <c r="F361" s="4">
        <v>186</v>
      </c>
      <c r="G361" s="5">
        <v>38716</v>
      </c>
      <c r="H361" s="7" t="s">
        <v>159</v>
      </c>
      <c r="I361" s="4">
        <v>17</v>
      </c>
      <c r="J361" s="6">
        <f t="shared" si="40"/>
        <v>-67</v>
      </c>
      <c r="K361" s="6">
        <f t="shared" si="36"/>
        <v>1</v>
      </c>
      <c r="L361" s="6" t="str">
        <f t="shared" si="37"/>
        <v>ACTIVOS</v>
      </c>
      <c r="M361" s="21">
        <f t="shared" si="38"/>
        <v>0.13958333333333334</v>
      </c>
      <c r="N361" s="6" t="str">
        <f t="shared" si="41"/>
        <v/>
      </c>
      <c r="O361" s="21" t="str">
        <f t="shared" si="39"/>
        <v/>
      </c>
      <c r="P361" s="33" t="str">
        <f t="shared" si="42"/>
        <v/>
      </c>
    </row>
    <row r="362" spans="1:16">
      <c r="A362" s="6" t="s">
        <v>651</v>
      </c>
      <c r="B362" s="8">
        <v>52322</v>
      </c>
      <c r="C362" s="4">
        <v>37</v>
      </c>
      <c r="D362" s="4">
        <v>37</v>
      </c>
      <c r="E362" s="4">
        <v>251</v>
      </c>
      <c r="F362" s="4">
        <v>169</v>
      </c>
      <c r="G362" s="5">
        <v>39302</v>
      </c>
      <c r="H362" s="7" t="s">
        <v>160</v>
      </c>
      <c r="I362" s="4">
        <v>33</v>
      </c>
      <c r="J362" s="6">
        <f t="shared" si="40"/>
        <v>-49</v>
      </c>
      <c r="K362" s="6">
        <f t="shared" si="36"/>
        <v>0</v>
      </c>
      <c r="L362" s="6" t="str">
        <f t="shared" si="37"/>
        <v>CONTRA VENTA</v>
      </c>
      <c r="M362" s="21">
        <f t="shared" si="38"/>
        <v>0.10208333333333333</v>
      </c>
      <c r="N362" s="6" t="str">
        <f t="shared" si="41"/>
        <v/>
      </c>
      <c r="O362" s="21" t="str">
        <f t="shared" si="39"/>
        <v/>
      </c>
      <c r="P362" s="33" t="str">
        <f t="shared" si="42"/>
        <v>analisar fact</v>
      </c>
    </row>
    <row r="363" spans="1:16">
      <c r="A363" s="6" t="s">
        <v>496</v>
      </c>
      <c r="B363" s="8">
        <v>47604</v>
      </c>
      <c r="C363" s="4">
        <v>64</v>
      </c>
      <c r="D363" s="4">
        <v>63</v>
      </c>
      <c r="E363" s="4">
        <v>307</v>
      </c>
      <c r="F363" s="4">
        <v>226</v>
      </c>
      <c r="G363" s="5">
        <v>39210</v>
      </c>
      <c r="H363" s="7" t="s">
        <v>162</v>
      </c>
      <c r="I363" s="4">
        <v>9</v>
      </c>
      <c r="J363" s="6">
        <f t="shared" si="40"/>
        <v>-72</v>
      </c>
      <c r="K363" s="6">
        <f t="shared" si="36"/>
        <v>1</v>
      </c>
      <c r="L363" s="6" t="str">
        <f t="shared" si="37"/>
        <v>OBSOLETOS</v>
      </c>
      <c r="M363" s="21">
        <f t="shared" si="38"/>
        <v>0.25</v>
      </c>
      <c r="N363" s="6" t="str">
        <f t="shared" si="41"/>
        <v/>
      </c>
      <c r="O363" s="21" t="str">
        <f t="shared" si="39"/>
        <v/>
      </c>
      <c r="P363" s="33" t="str">
        <f t="shared" si="42"/>
        <v/>
      </c>
    </row>
    <row r="364" spans="1:16">
      <c r="A364" s="6" t="s">
        <v>615</v>
      </c>
      <c r="B364" s="8">
        <v>51227</v>
      </c>
      <c r="C364" s="4">
        <v>42</v>
      </c>
      <c r="D364" s="4">
        <v>42</v>
      </c>
      <c r="E364" s="4">
        <v>552</v>
      </c>
      <c r="F364" s="4">
        <v>472</v>
      </c>
      <c r="G364" s="5">
        <v>39287</v>
      </c>
      <c r="H364" s="7" t="s">
        <v>159</v>
      </c>
      <c r="I364" s="4">
        <v>50</v>
      </c>
      <c r="J364" s="6">
        <f t="shared" si="40"/>
        <v>-30</v>
      </c>
      <c r="K364" s="6">
        <f t="shared" si="36"/>
        <v>0</v>
      </c>
      <c r="L364" s="6" t="str">
        <f t="shared" si="37"/>
        <v>ACTIVOS</v>
      </c>
      <c r="M364" s="21">
        <f t="shared" si="38"/>
        <v>5.2083333333333336E-2</v>
      </c>
      <c r="N364" s="6" t="str">
        <f t="shared" si="41"/>
        <v/>
      </c>
      <c r="O364" s="21" t="str">
        <f t="shared" si="39"/>
        <v/>
      </c>
      <c r="P364" s="33" t="str">
        <f t="shared" si="42"/>
        <v>analisar fact</v>
      </c>
    </row>
    <row r="365" spans="1:16">
      <c r="A365" s="6" t="s">
        <v>419</v>
      </c>
      <c r="B365" s="8">
        <v>45536</v>
      </c>
      <c r="C365" s="4">
        <v>89</v>
      </c>
      <c r="D365" s="4">
        <v>83</v>
      </c>
      <c r="E365" s="4">
        <v>398</v>
      </c>
      <c r="F365" s="4">
        <v>319</v>
      </c>
      <c r="G365" s="5">
        <v>38716</v>
      </c>
      <c r="H365" s="7" t="s">
        <v>159</v>
      </c>
      <c r="I365" s="4">
        <v>12</v>
      </c>
      <c r="J365" s="6">
        <f t="shared" si="40"/>
        <v>-67</v>
      </c>
      <c r="K365" s="6">
        <f t="shared" si="36"/>
        <v>6</v>
      </c>
      <c r="L365" s="6" t="str">
        <f t="shared" si="37"/>
        <v>ACTIVOS</v>
      </c>
      <c r="M365" s="21">
        <f t="shared" si="38"/>
        <v>0.13958333333333334</v>
      </c>
      <c r="N365" s="6" t="str">
        <f t="shared" si="41"/>
        <v/>
      </c>
      <c r="O365" s="21" t="str">
        <f t="shared" si="39"/>
        <v/>
      </c>
      <c r="P365" s="33" t="str">
        <f t="shared" si="42"/>
        <v/>
      </c>
    </row>
    <row r="366" spans="1:16">
      <c r="A366" s="6" t="s">
        <v>1303</v>
      </c>
      <c r="B366" s="8">
        <v>72168</v>
      </c>
      <c r="C366" s="4">
        <v>6</v>
      </c>
      <c r="D366" s="4">
        <v>5</v>
      </c>
      <c r="E366" s="4">
        <v>234</v>
      </c>
      <c r="F366" s="4">
        <v>159</v>
      </c>
      <c r="G366" s="5">
        <v>40217</v>
      </c>
      <c r="H366" s="7" t="s">
        <v>160</v>
      </c>
      <c r="I366" s="4">
        <v>0</v>
      </c>
      <c r="J366" s="6">
        <f t="shared" si="40"/>
        <v>-75</v>
      </c>
      <c r="K366" s="6">
        <f t="shared" si="36"/>
        <v>1</v>
      </c>
      <c r="L366" s="6" t="str">
        <f t="shared" si="37"/>
        <v>CONTRA VENTA</v>
      </c>
      <c r="M366" s="21">
        <f t="shared" si="38"/>
        <v>0.15625</v>
      </c>
      <c r="N366" s="6" t="str">
        <f t="shared" si="41"/>
        <v/>
      </c>
      <c r="O366" s="21" t="str">
        <f t="shared" si="39"/>
        <v/>
      </c>
      <c r="P366" s="33" t="str">
        <f t="shared" si="42"/>
        <v/>
      </c>
    </row>
    <row r="367" spans="1:16">
      <c r="A367" s="6" t="s">
        <v>566</v>
      </c>
      <c r="B367" s="8">
        <v>49735</v>
      </c>
      <c r="C367" s="4">
        <v>58</v>
      </c>
      <c r="D367" s="4">
        <v>49</v>
      </c>
      <c r="E367" s="4">
        <v>346</v>
      </c>
      <c r="F367" s="4">
        <v>273</v>
      </c>
      <c r="G367" s="5">
        <v>38716</v>
      </c>
      <c r="H367" s="7" t="s">
        <v>159</v>
      </c>
      <c r="I367" s="4">
        <v>20</v>
      </c>
      <c r="J367" s="6">
        <f t="shared" si="40"/>
        <v>-53</v>
      </c>
      <c r="K367" s="6">
        <f t="shared" si="36"/>
        <v>9</v>
      </c>
      <c r="L367" s="6" t="str">
        <f t="shared" si="37"/>
        <v>ACTIVOS</v>
      </c>
      <c r="M367" s="21">
        <f t="shared" si="38"/>
        <v>0.11041666666666666</v>
      </c>
      <c r="N367" s="6" t="str">
        <f t="shared" si="41"/>
        <v/>
      </c>
      <c r="O367" s="21" t="str">
        <f t="shared" si="39"/>
        <v/>
      </c>
      <c r="P367" s="33" t="str">
        <f t="shared" si="42"/>
        <v/>
      </c>
    </row>
    <row r="368" spans="1:16">
      <c r="A368" s="6" t="s">
        <v>725</v>
      </c>
      <c r="B368" s="8">
        <v>54575</v>
      </c>
      <c r="C368" s="4">
        <v>31</v>
      </c>
      <c r="D368" s="4">
        <v>30</v>
      </c>
      <c r="E368" s="4">
        <v>336</v>
      </c>
      <c r="F368" s="4">
        <v>263</v>
      </c>
      <c r="G368" s="5">
        <v>38758</v>
      </c>
      <c r="H368" s="7" t="s">
        <v>159</v>
      </c>
      <c r="I368" s="4">
        <v>83</v>
      </c>
      <c r="J368" s="6">
        <f t="shared" si="40"/>
        <v>10</v>
      </c>
      <c r="K368" s="6">
        <f t="shared" si="36"/>
        <v>1</v>
      </c>
      <c r="L368" s="6" t="str">
        <f t="shared" si="37"/>
        <v/>
      </c>
      <c r="M368" s="21">
        <f t="shared" si="38"/>
        <v>2.0833333333333332E-2</v>
      </c>
      <c r="N368" s="6">
        <f t="shared" si="41"/>
        <v>73</v>
      </c>
      <c r="O368" s="21">
        <f t="shared" si="39"/>
        <v>2.0833333333333332E-2</v>
      </c>
      <c r="P368" s="33" t="str">
        <f t="shared" si="42"/>
        <v/>
      </c>
    </row>
    <row r="369" spans="1:16">
      <c r="A369" s="6" t="s">
        <v>1102</v>
      </c>
      <c r="B369" s="8">
        <v>66051</v>
      </c>
      <c r="C369" s="4">
        <v>10</v>
      </c>
      <c r="D369" s="4">
        <v>9</v>
      </c>
      <c r="E369" s="4">
        <v>276</v>
      </c>
      <c r="F369" s="4">
        <v>204</v>
      </c>
      <c r="G369" s="5">
        <v>39548</v>
      </c>
      <c r="H369" s="7" t="s">
        <v>160</v>
      </c>
      <c r="I369" s="4">
        <v>0</v>
      </c>
      <c r="J369" s="6">
        <f t="shared" si="40"/>
        <v>-72</v>
      </c>
      <c r="K369" s="6">
        <f t="shared" si="36"/>
        <v>1</v>
      </c>
      <c r="L369" s="6" t="str">
        <f t="shared" si="37"/>
        <v>CONTRA VENTA</v>
      </c>
      <c r="M369" s="21">
        <f t="shared" si="38"/>
        <v>0.15</v>
      </c>
      <c r="N369" s="6" t="str">
        <f t="shared" si="41"/>
        <v/>
      </c>
      <c r="O369" s="21" t="str">
        <f t="shared" si="39"/>
        <v/>
      </c>
      <c r="P369" s="33" t="str">
        <f t="shared" si="42"/>
        <v/>
      </c>
    </row>
    <row r="370" spans="1:16">
      <c r="A370" s="6" t="s">
        <v>195</v>
      </c>
      <c r="B370" s="8">
        <v>38718</v>
      </c>
      <c r="C370" s="4">
        <v>1714</v>
      </c>
      <c r="D370" s="4">
        <v>1713</v>
      </c>
      <c r="E370" s="4">
        <v>8988</v>
      </c>
      <c r="F370" s="4">
        <v>8917</v>
      </c>
      <c r="G370" s="5">
        <v>38716</v>
      </c>
      <c r="H370" s="7" t="s">
        <v>159</v>
      </c>
      <c r="I370" s="4">
        <v>155</v>
      </c>
      <c r="J370" s="6">
        <f t="shared" si="40"/>
        <v>84</v>
      </c>
      <c r="K370" s="6">
        <f t="shared" si="36"/>
        <v>1</v>
      </c>
      <c r="L370" s="6" t="str">
        <f t="shared" si="37"/>
        <v/>
      </c>
      <c r="M370" s="21">
        <f t="shared" si="38"/>
        <v>5.8333333333333334E-2</v>
      </c>
      <c r="N370" s="6">
        <f t="shared" si="41"/>
        <v>71</v>
      </c>
      <c r="O370" s="21">
        <f t="shared" si="39"/>
        <v>5.8333333333333334E-2</v>
      </c>
      <c r="P370" s="33" t="str">
        <f t="shared" si="42"/>
        <v/>
      </c>
    </row>
    <row r="371" spans="1:16">
      <c r="A371" s="6" t="s">
        <v>222</v>
      </c>
      <c r="B371" s="8">
        <v>39539</v>
      </c>
      <c r="C371" s="4">
        <v>506</v>
      </c>
      <c r="D371" s="4">
        <v>503</v>
      </c>
      <c r="E371" s="4">
        <v>9224</v>
      </c>
      <c r="F371" s="4">
        <v>9154</v>
      </c>
      <c r="G371" s="5">
        <v>38716</v>
      </c>
      <c r="H371" s="7" t="s">
        <v>159</v>
      </c>
      <c r="I371" s="4">
        <v>196</v>
      </c>
      <c r="J371" s="6">
        <f t="shared" si="40"/>
        <v>126</v>
      </c>
      <c r="K371" s="6">
        <f t="shared" si="36"/>
        <v>3</v>
      </c>
      <c r="L371" s="6" t="str">
        <f t="shared" si="37"/>
        <v/>
      </c>
      <c r="M371" s="21">
        <f t="shared" si="38"/>
        <v>8.7499999999999994E-2</v>
      </c>
      <c r="N371" s="6">
        <f t="shared" si="41"/>
        <v>70</v>
      </c>
      <c r="O371" s="21">
        <f t="shared" si="39"/>
        <v>8.7499999999999994E-2</v>
      </c>
      <c r="P371" s="33" t="str">
        <f t="shared" si="42"/>
        <v/>
      </c>
    </row>
    <row r="372" spans="1:16">
      <c r="A372" s="6" t="s">
        <v>774</v>
      </c>
      <c r="B372" s="8">
        <v>56066</v>
      </c>
      <c r="C372" s="4">
        <v>26</v>
      </c>
      <c r="D372" s="4">
        <v>26</v>
      </c>
      <c r="E372" s="4">
        <v>1000</v>
      </c>
      <c r="F372" s="4">
        <v>930</v>
      </c>
      <c r="G372" s="5">
        <v>38716</v>
      </c>
      <c r="H372" s="7" t="s">
        <v>160</v>
      </c>
      <c r="I372" s="4">
        <v>56</v>
      </c>
      <c r="J372" s="6">
        <f t="shared" si="40"/>
        <v>-14</v>
      </c>
      <c r="K372" s="6">
        <f t="shared" si="36"/>
        <v>0</v>
      </c>
      <c r="L372" s="6" t="str">
        <f t="shared" si="37"/>
        <v>CONTRA VENTA</v>
      </c>
      <c r="M372" s="21">
        <f t="shared" si="38"/>
        <v>2.4305555555555556E-2</v>
      </c>
      <c r="N372" s="6" t="str">
        <f t="shared" si="41"/>
        <v/>
      </c>
      <c r="O372" s="21" t="str">
        <f t="shared" si="39"/>
        <v/>
      </c>
      <c r="P372" s="33" t="str">
        <f t="shared" si="42"/>
        <v>analisar fact</v>
      </c>
    </row>
    <row r="373" spans="1:16">
      <c r="A373" s="6" t="s">
        <v>538</v>
      </c>
      <c r="B373" s="8">
        <v>48884</v>
      </c>
      <c r="C373" s="4">
        <v>53</v>
      </c>
      <c r="D373" s="4">
        <v>52</v>
      </c>
      <c r="E373" s="4">
        <v>969</v>
      </c>
      <c r="F373" s="4">
        <v>899</v>
      </c>
      <c r="G373" s="5">
        <v>38716</v>
      </c>
      <c r="H373" s="7" t="s">
        <v>160</v>
      </c>
      <c r="I373" s="4">
        <v>19</v>
      </c>
      <c r="J373" s="6">
        <f t="shared" si="40"/>
        <v>-51</v>
      </c>
      <c r="K373" s="6">
        <f t="shared" si="36"/>
        <v>1</v>
      </c>
      <c r="L373" s="6" t="str">
        <f t="shared" si="37"/>
        <v>CONTRA VENTA</v>
      </c>
      <c r="M373" s="21">
        <f t="shared" si="38"/>
        <v>8.8541666666666671E-2</v>
      </c>
      <c r="N373" s="6" t="str">
        <f t="shared" si="41"/>
        <v/>
      </c>
      <c r="O373" s="21" t="str">
        <f t="shared" si="39"/>
        <v/>
      </c>
      <c r="P373" s="33" t="str">
        <f t="shared" si="42"/>
        <v/>
      </c>
    </row>
    <row r="374" spans="1:16">
      <c r="A374" s="6" t="s">
        <v>1103</v>
      </c>
      <c r="B374" s="8">
        <v>66081</v>
      </c>
      <c r="C374" s="4">
        <v>9</v>
      </c>
      <c r="D374" s="4">
        <v>9</v>
      </c>
      <c r="E374" s="4">
        <v>385</v>
      </c>
      <c r="F374" s="4">
        <v>315</v>
      </c>
      <c r="G374" s="5">
        <v>38716</v>
      </c>
      <c r="H374" s="7" t="s">
        <v>159</v>
      </c>
      <c r="I374" s="4">
        <v>3</v>
      </c>
      <c r="J374" s="6">
        <f t="shared" si="40"/>
        <v>-67</v>
      </c>
      <c r="K374" s="6">
        <f t="shared" si="36"/>
        <v>0</v>
      </c>
      <c r="L374" s="6" t="str">
        <f t="shared" si="37"/>
        <v>ACTIVOS</v>
      </c>
      <c r="M374" s="21">
        <f t="shared" si="38"/>
        <v>0.13958333333333334</v>
      </c>
      <c r="N374" s="6" t="str">
        <f t="shared" si="41"/>
        <v/>
      </c>
      <c r="O374" s="21" t="str">
        <f t="shared" si="39"/>
        <v/>
      </c>
      <c r="P374" s="33" t="str">
        <f t="shared" si="42"/>
        <v>analisar fact</v>
      </c>
    </row>
    <row r="375" spans="1:16">
      <c r="A375" s="6" t="s">
        <v>1065</v>
      </c>
      <c r="B375" s="8">
        <v>64924</v>
      </c>
      <c r="C375" s="4">
        <v>10</v>
      </c>
      <c r="D375" s="4">
        <v>10</v>
      </c>
      <c r="E375" s="4">
        <v>110</v>
      </c>
      <c r="F375" s="4">
        <v>40</v>
      </c>
      <c r="G375" s="5">
        <v>38716</v>
      </c>
      <c r="H375" s="7" t="s">
        <v>160</v>
      </c>
      <c r="I375" s="4">
        <v>90</v>
      </c>
      <c r="J375" s="6">
        <f t="shared" si="40"/>
        <v>20</v>
      </c>
      <c r="K375" s="6">
        <f t="shared" si="36"/>
        <v>0</v>
      </c>
      <c r="L375" s="6" t="str">
        <f t="shared" si="37"/>
        <v/>
      </c>
      <c r="M375" s="21">
        <f t="shared" si="38"/>
        <v>4.8611111111111112E-2</v>
      </c>
      <c r="N375" s="6" t="str">
        <f t="shared" si="41"/>
        <v/>
      </c>
      <c r="O375" s="21" t="str">
        <f t="shared" si="39"/>
        <v/>
      </c>
      <c r="P375" s="33" t="str">
        <f t="shared" si="42"/>
        <v/>
      </c>
    </row>
    <row r="376" spans="1:16">
      <c r="A376" s="6" t="s">
        <v>342</v>
      </c>
      <c r="B376" s="8">
        <v>43191</v>
      </c>
      <c r="C376" s="4">
        <v>129</v>
      </c>
      <c r="D376" s="4">
        <v>129</v>
      </c>
      <c r="E376" s="4">
        <v>2039</v>
      </c>
      <c r="F376" s="4">
        <v>1970</v>
      </c>
      <c r="G376" s="5">
        <v>38716</v>
      </c>
      <c r="H376" s="7" t="s">
        <v>159</v>
      </c>
      <c r="I376" s="4">
        <v>294</v>
      </c>
      <c r="J376" s="6">
        <f t="shared" si="40"/>
        <v>225</v>
      </c>
      <c r="K376" s="6">
        <f t="shared" si="36"/>
        <v>0</v>
      </c>
      <c r="L376" s="6" t="str">
        <f t="shared" si="37"/>
        <v/>
      </c>
      <c r="M376" s="21">
        <f t="shared" si="38"/>
        <v>0.3125</v>
      </c>
      <c r="N376" s="6" t="str">
        <f t="shared" si="41"/>
        <v/>
      </c>
      <c r="O376" s="21" t="str">
        <f t="shared" si="39"/>
        <v/>
      </c>
      <c r="P376" s="33" t="str">
        <f t="shared" si="42"/>
        <v/>
      </c>
    </row>
    <row r="377" spans="1:16">
      <c r="A377" s="6" t="s">
        <v>1168</v>
      </c>
      <c r="B377" s="8">
        <v>68058</v>
      </c>
      <c r="C377" s="4">
        <v>7</v>
      </c>
      <c r="D377" s="4">
        <v>7</v>
      </c>
      <c r="E377" s="4">
        <v>154</v>
      </c>
      <c r="F377" s="4">
        <v>86</v>
      </c>
      <c r="G377" s="5">
        <v>38716</v>
      </c>
      <c r="H377" s="7" t="s">
        <v>160</v>
      </c>
      <c r="I377" s="4">
        <v>0</v>
      </c>
      <c r="J377" s="6">
        <f t="shared" si="40"/>
        <v>-68</v>
      </c>
      <c r="K377" s="6">
        <f t="shared" si="36"/>
        <v>0</v>
      </c>
      <c r="L377" s="6" t="str">
        <f t="shared" si="37"/>
        <v>CONTRA VENTA</v>
      </c>
      <c r="M377" s="21">
        <f t="shared" si="38"/>
        <v>0.16527777777777777</v>
      </c>
      <c r="N377" s="6" t="str">
        <f t="shared" si="41"/>
        <v/>
      </c>
      <c r="O377" s="21" t="str">
        <f t="shared" si="39"/>
        <v/>
      </c>
      <c r="P377" s="33" t="str">
        <f t="shared" si="42"/>
        <v>analisar fact</v>
      </c>
    </row>
    <row r="378" spans="1:16">
      <c r="A378" s="6" t="s">
        <v>622</v>
      </c>
      <c r="B378" s="8">
        <v>51441</v>
      </c>
      <c r="C378" s="4">
        <v>43</v>
      </c>
      <c r="D378" s="4">
        <v>42</v>
      </c>
      <c r="E378" s="4">
        <v>329</v>
      </c>
      <c r="F378" s="4">
        <v>263</v>
      </c>
      <c r="G378" s="5">
        <v>39778</v>
      </c>
      <c r="H378" s="7" t="s">
        <v>159</v>
      </c>
      <c r="I378" s="4">
        <v>284</v>
      </c>
      <c r="J378" s="6">
        <f t="shared" si="40"/>
        <v>218</v>
      </c>
      <c r="K378" s="6">
        <f t="shared" si="36"/>
        <v>1</v>
      </c>
      <c r="L378" s="6" t="str">
        <f t="shared" si="37"/>
        <v/>
      </c>
      <c r="M378" s="21">
        <f t="shared" si="38"/>
        <v>0.45416666666666666</v>
      </c>
      <c r="N378" s="6">
        <f t="shared" si="41"/>
        <v>66</v>
      </c>
      <c r="O378" s="21">
        <f t="shared" si="39"/>
        <v>0.45416666666666666</v>
      </c>
      <c r="P378" s="33" t="str">
        <f t="shared" si="42"/>
        <v/>
      </c>
    </row>
    <row r="379" spans="1:16">
      <c r="A379" s="6" t="s">
        <v>795</v>
      </c>
      <c r="B379" s="8">
        <v>56705</v>
      </c>
      <c r="C379" s="4">
        <v>24</v>
      </c>
      <c r="D379" s="4">
        <v>23</v>
      </c>
      <c r="E379" s="4">
        <v>213</v>
      </c>
      <c r="F379" s="4">
        <v>147</v>
      </c>
      <c r="G379" s="5">
        <v>38716</v>
      </c>
      <c r="H379" s="7" t="s">
        <v>159</v>
      </c>
      <c r="I379" s="4">
        <v>29</v>
      </c>
      <c r="J379" s="6">
        <f t="shared" si="40"/>
        <v>-37</v>
      </c>
      <c r="K379" s="6">
        <f t="shared" si="36"/>
        <v>1</v>
      </c>
      <c r="L379" s="6" t="str">
        <f t="shared" si="37"/>
        <v>ACTIVOS</v>
      </c>
      <c r="M379" s="21">
        <f t="shared" si="38"/>
        <v>8.9930555555555555E-2</v>
      </c>
      <c r="N379" s="6" t="str">
        <f t="shared" si="41"/>
        <v/>
      </c>
      <c r="O379" s="21" t="str">
        <f t="shared" si="39"/>
        <v/>
      </c>
      <c r="P379" s="33" t="str">
        <f t="shared" si="42"/>
        <v/>
      </c>
    </row>
    <row r="380" spans="1:16">
      <c r="A380" s="6" t="s">
        <v>389</v>
      </c>
      <c r="B380" s="8">
        <v>44621</v>
      </c>
      <c r="C380" s="4">
        <v>99</v>
      </c>
      <c r="D380" s="4">
        <v>98</v>
      </c>
      <c r="E380" s="4">
        <v>867</v>
      </c>
      <c r="F380" s="4">
        <v>802</v>
      </c>
      <c r="G380" s="5">
        <v>39738</v>
      </c>
      <c r="H380" s="7" t="s">
        <v>161</v>
      </c>
      <c r="I380" s="4">
        <v>15</v>
      </c>
      <c r="J380" s="6">
        <f t="shared" si="40"/>
        <v>-50</v>
      </c>
      <c r="K380" s="6">
        <f t="shared" si="36"/>
        <v>1</v>
      </c>
      <c r="L380" s="6" t="str">
        <f t="shared" si="37"/>
        <v>REPACKING</v>
      </c>
      <c r="M380" s="21">
        <f t="shared" si="38"/>
        <v>8.6805555555555552E-2</v>
      </c>
      <c r="N380" s="6" t="str">
        <f t="shared" si="41"/>
        <v/>
      </c>
      <c r="O380" s="21" t="str">
        <f t="shared" si="39"/>
        <v/>
      </c>
      <c r="P380" s="33" t="str">
        <f t="shared" si="42"/>
        <v/>
      </c>
    </row>
    <row r="381" spans="1:16">
      <c r="A381" s="6" t="s">
        <v>554</v>
      </c>
      <c r="B381" s="8">
        <v>49369</v>
      </c>
      <c r="C381" s="4">
        <v>50</v>
      </c>
      <c r="D381" s="4">
        <v>50</v>
      </c>
      <c r="E381" s="4">
        <v>2854</v>
      </c>
      <c r="F381" s="4">
        <v>2790</v>
      </c>
      <c r="G381" s="5">
        <v>39412</v>
      </c>
      <c r="H381" s="7" t="s">
        <v>159</v>
      </c>
      <c r="I381" s="4">
        <v>0</v>
      </c>
      <c r="J381" s="6">
        <f t="shared" si="40"/>
        <v>-64</v>
      </c>
      <c r="K381" s="6">
        <f t="shared" si="36"/>
        <v>0</v>
      </c>
      <c r="L381" s="6" t="str">
        <f t="shared" si="37"/>
        <v>ACTIVOS</v>
      </c>
      <c r="M381" s="21">
        <f t="shared" si="38"/>
        <v>8.8888888888888878E-2</v>
      </c>
      <c r="N381" s="6" t="str">
        <f t="shared" si="41"/>
        <v/>
      </c>
      <c r="O381" s="21" t="str">
        <f t="shared" si="39"/>
        <v/>
      </c>
      <c r="P381" s="33" t="str">
        <f t="shared" si="42"/>
        <v>analisar fact</v>
      </c>
    </row>
    <row r="382" spans="1:16">
      <c r="A382" s="6" t="s">
        <v>411</v>
      </c>
      <c r="B382" s="8">
        <v>45292</v>
      </c>
      <c r="C382" s="4">
        <v>99</v>
      </c>
      <c r="D382" s="4">
        <v>85</v>
      </c>
      <c r="E382" s="4">
        <v>396</v>
      </c>
      <c r="F382" s="4">
        <v>332</v>
      </c>
      <c r="G382" s="5">
        <v>39353</v>
      </c>
      <c r="H382" s="7" t="s">
        <v>159</v>
      </c>
      <c r="I382" s="4">
        <v>24</v>
      </c>
      <c r="J382" s="6">
        <f t="shared" si="40"/>
        <v>-40</v>
      </c>
      <c r="K382" s="6">
        <f t="shared" si="36"/>
        <v>14</v>
      </c>
      <c r="L382" s="6" t="str">
        <f t="shared" si="37"/>
        <v>ACTIVOS</v>
      </c>
      <c r="M382" s="21">
        <f t="shared" si="38"/>
        <v>8.3333333333333329E-2</v>
      </c>
      <c r="N382" s="6" t="str">
        <f t="shared" si="41"/>
        <v/>
      </c>
      <c r="O382" s="21" t="str">
        <f t="shared" si="39"/>
        <v/>
      </c>
      <c r="P382" s="33" t="str">
        <f t="shared" si="42"/>
        <v/>
      </c>
    </row>
    <row r="383" spans="1:16">
      <c r="A383" s="6" t="s">
        <v>789</v>
      </c>
      <c r="B383" s="8">
        <v>56523</v>
      </c>
      <c r="C383" s="4">
        <v>25</v>
      </c>
      <c r="D383" s="4">
        <v>24</v>
      </c>
      <c r="E383" s="4">
        <v>274</v>
      </c>
      <c r="F383" s="4">
        <v>210</v>
      </c>
      <c r="G383" s="5">
        <v>38758</v>
      </c>
      <c r="H383" s="7" t="s">
        <v>159</v>
      </c>
      <c r="I383" s="4">
        <v>67</v>
      </c>
      <c r="J383" s="6">
        <f t="shared" si="40"/>
        <v>3</v>
      </c>
      <c r="K383" s="6">
        <f t="shared" si="36"/>
        <v>1</v>
      </c>
      <c r="L383" s="6" t="str">
        <f t="shared" si="37"/>
        <v/>
      </c>
      <c r="M383" s="21">
        <f t="shared" si="38"/>
        <v>6.2500000000000003E-3</v>
      </c>
      <c r="N383" s="6">
        <f t="shared" si="41"/>
        <v>64</v>
      </c>
      <c r="O383" s="21">
        <f t="shared" si="39"/>
        <v>6.2500000000000003E-3</v>
      </c>
      <c r="P383" s="33" t="str">
        <f t="shared" si="42"/>
        <v/>
      </c>
    </row>
    <row r="384" spans="1:16">
      <c r="A384" s="6" t="s">
        <v>1310</v>
      </c>
      <c r="B384" s="8">
        <v>72380</v>
      </c>
      <c r="C384" s="4">
        <v>4</v>
      </c>
      <c r="D384" s="4">
        <v>4</v>
      </c>
      <c r="E384" s="4">
        <v>256</v>
      </c>
      <c r="F384" s="4">
        <v>192</v>
      </c>
      <c r="G384" s="5">
        <v>39948</v>
      </c>
      <c r="H384" s="7" t="s">
        <v>160</v>
      </c>
      <c r="I384" s="4">
        <v>0</v>
      </c>
      <c r="J384" s="6">
        <f t="shared" si="40"/>
        <v>-64</v>
      </c>
      <c r="K384" s="6">
        <f t="shared" si="36"/>
        <v>0</v>
      </c>
      <c r="L384" s="6" t="str">
        <f t="shared" si="37"/>
        <v>CONTRA VENTA</v>
      </c>
      <c r="M384" s="21">
        <f t="shared" si="38"/>
        <v>0.13333333333333333</v>
      </c>
      <c r="N384" s="6" t="str">
        <f t="shared" si="41"/>
        <v/>
      </c>
      <c r="O384" s="21" t="str">
        <f t="shared" si="39"/>
        <v/>
      </c>
      <c r="P384" s="33" t="str">
        <f t="shared" si="42"/>
        <v>analisar fact</v>
      </c>
    </row>
    <row r="385" spans="1:16">
      <c r="A385" s="6" t="s">
        <v>1042</v>
      </c>
      <c r="B385" s="8">
        <v>64224</v>
      </c>
      <c r="C385" s="4">
        <v>11</v>
      </c>
      <c r="D385" s="4">
        <v>11</v>
      </c>
      <c r="E385" s="4">
        <v>204</v>
      </c>
      <c r="F385" s="4">
        <v>140</v>
      </c>
      <c r="G385" s="5">
        <v>39735</v>
      </c>
      <c r="H385" s="7" t="s">
        <v>160</v>
      </c>
      <c r="I385" s="4">
        <v>64</v>
      </c>
      <c r="J385" s="6">
        <f t="shared" si="40"/>
        <v>0</v>
      </c>
      <c r="K385" s="6">
        <f t="shared" si="36"/>
        <v>0</v>
      </c>
      <c r="L385" s="6" t="str">
        <f t="shared" si="37"/>
        <v/>
      </c>
      <c r="M385" s="21">
        <f t="shared" si="38"/>
        <v>0</v>
      </c>
      <c r="N385" s="6" t="str">
        <f t="shared" si="41"/>
        <v/>
      </c>
      <c r="O385" s="21" t="str">
        <f t="shared" si="39"/>
        <v/>
      </c>
      <c r="P385" s="33" t="str">
        <f t="shared" si="42"/>
        <v/>
      </c>
    </row>
    <row r="386" spans="1:16">
      <c r="A386" s="6" t="s">
        <v>928</v>
      </c>
      <c r="B386" s="8">
        <v>60753</v>
      </c>
      <c r="C386" s="4">
        <v>16</v>
      </c>
      <c r="D386" s="4">
        <v>16</v>
      </c>
      <c r="E386" s="4">
        <v>1682</v>
      </c>
      <c r="F386" s="4">
        <v>1619</v>
      </c>
      <c r="G386" s="5">
        <v>38716</v>
      </c>
      <c r="H386" s="7" t="s">
        <v>159</v>
      </c>
      <c r="I386" s="4">
        <v>0</v>
      </c>
      <c r="J386" s="6">
        <f t="shared" si="40"/>
        <v>-63</v>
      </c>
      <c r="K386" s="6">
        <f t="shared" si="36"/>
        <v>0</v>
      </c>
      <c r="L386" s="6" t="str">
        <f t="shared" si="37"/>
        <v>ACTIVOS</v>
      </c>
      <c r="M386" s="21">
        <f t="shared" si="38"/>
        <v>8.7499999999999994E-2</v>
      </c>
      <c r="N386" s="6" t="str">
        <f t="shared" si="41"/>
        <v/>
      </c>
      <c r="O386" s="21" t="str">
        <f t="shared" si="39"/>
        <v/>
      </c>
      <c r="P386" s="33" t="str">
        <f t="shared" si="42"/>
        <v>analisar fact</v>
      </c>
    </row>
    <row r="387" spans="1:16">
      <c r="A387" s="6" t="s">
        <v>565</v>
      </c>
      <c r="B387" s="8">
        <v>49706</v>
      </c>
      <c r="C387" s="4">
        <v>51</v>
      </c>
      <c r="D387" s="4">
        <v>49</v>
      </c>
      <c r="E387" s="4">
        <v>676</v>
      </c>
      <c r="F387" s="4">
        <v>613</v>
      </c>
      <c r="G387" s="5">
        <v>38716</v>
      </c>
      <c r="H387" s="7" t="s">
        <v>159</v>
      </c>
      <c r="I387" s="4">
        <v>151</v>
      </c>
      <c r="J387" s="6">
        <f t="shared" si="40"/>
        <v>88</v>
      </c>
      <c r="K387" s="6">
        <f t="shared" si="36"/>
        <v>2</v>
      </c>
      <c r="L387" s="6" t="str">
        <f t="shared" si="37"/>
        <v/>
      </c>
      <c r="M387" s="21">
        <f t="shared" si="38"/>
        <v>0.15277777777777776</v>
      </c>
      <c r="N387" s="6">
        <f t="shared" si="41"/>
        <v>63</v>
      </c>
      <c r="O387" s="21">
        <f t="shared" si="39"/>
        <v>0.15277777777777776</v>
      </c>
      <c r="P387" s="33" t="str">
        <f t="shared" si="42"/>
        <v/>
      </c>
    </row>
    <row r="388" spans="1:16">
      <c r="A388" s="6" t="s">
        <v>1231</v>
      </c>
      <c r="B388" s="8">
        <v>69976</v>
      </c>
      <c r="C388" s="4">
        <v>11</v>
      </c>
      <c r="D388" s="4">
        <v>6</v>
      </c>
      <c r="E388" s="4">
        <v>122</v>
      </c>
      <c r="F388" s="4">
        <v>59</v>
      </c>
      <c r="G388" s="5">
        <v>40158</v>
      </c>
      <c r="H388" s="7" t="s">
        <v>160</v>
      </c>
      <c r="I388" s="4">
        <v>387</v>
      </c>
      <c r="J388" s="6">
        <f t="shared" si="40"/>
        <v>324</v>
      </c>
      <c r="K388" s="6">
        <f t="shared" si="36"/>
        <v>5</v>
      </c>
      <c r="L388" s="6" t="str">
        <f t="shared" si="37"/>
        <v/>
      </c>
      <c r="M388" s="21">
        <f t="shared" si="38"/>
        <v>0.78749999999999998</v>
      </c>
      <c r="N388" s="6">
        <f t="shared" si="41"/>
        <v>63</v>
      </c>
      <c r="O388" s="21">
        <f t="shared" si="39"/>
        <v>0.78749999999999998</v>
      </c>
      <c r="P388" s="33" t="str">
        <f t="shared" si="42"/>
        <v/>
      </c>
    </row>
    <row r="389" spans="1:16">
      <c r="A389" s="6" t="s">
        <v>468</v>
      </c>
      <c r="B389" s="8">
        <v>47027</v>
      </c>
      <c r="C389" s="4">
        <v>71</v>
      </c>
      <c r="D389" s="4">
        <v>69</v>
      </c>
      <c r="E389" s="4">
        <v>328</v>
      </c>
      <c r="F389" s="4">
        <v>266</v>
      </c>
      <c r="G389" s="5">
        <v>39301</v>
      </c>
      <c r="H389" s="7" t="s">
        <v>159</v>
      </c>
      <c r="I389" s="4">
        <v>25</v>
      </c>
      <c r="J389" s="6">
        <f t="shared" si="40"/>
        <v>-37</v>
      </c>
      <c r="K389" s="6">
        <f t="shared" si="36"/>
        <v>2</v>
      </c>
      <c r="L389" s="6" t="str">
        <f t="shared" si="37"/>
        <v>ACTIVOS</v>
      </c>
      <c r="M389" s="21">
        <f t="shared" si="38"/>
        <v>7.7083333333333337E-2</v>
      </c>
      <c r="N389" s="6" t="str">
        <f t="shared" si="41"/>
        <v/>
      </c>
      <c r="O389" s="21" t="str">
        <f t="shared" si="39"/>
        <v/>
      </c>
      <c r="P389" s="33" t="str">
        <f t="shared" si="42"/>
        <v/>
      </c>
    </row>
    <row r="390" spans="1:16">
      <c r="A390" s="6" t="s">
        <v>1453</v>
      </c>
      <c r="B390" s="8">
        <v>76734</v>
      </c>
      <c r="C390" s="4">
        <v>3</v>
      </c>
      <c r="D390" s="4">
        <v>3</v>
      </c>
      <c r="E390" s="4">
        <v>164</v>
      </c>
      <c r="F390" s="4">
        <v>102</v>
      </c>
      <c r="G390" s="5">
        <v>39081</v>
      </c>
      <c r="H390" s="7" t="s">
        <v>162</v>
      </c>
      <c r="I390" s="4">
        <v>3</v>
      </c>
      <c r="J390" s="6">
        <f t="shared" si="40"/>
        <v>-59</v>
      </c>
      <c r="K390" s="6">
        <f t="shared" si="36"/>
        <v>0</v>
      </c>
      <c r="L390" s="6" t="str">
        <f t="shared" si="37"/>
        <v>OBSOLETOS</v>
      </c>
      <c r="M390" s="21">
        <f t="shared" si="38"/>
        <v>0.2048611111111111</v>
      </c>
      <c r="N390" s="6" t="str">
        <f t="shared" si="41"/>
        <v/>
      </c>
      <c r="O390" s="21" t="str">
        <f t="shared" si="39"/>
        <v/>
      </c>
      <c r="P390" s="33" t="str">
        <f t="shared" si="42"/>
        <v>analisar fact</v>
      </c>
    </row>
    <row r="391" spans="1:16">
      <c r="A391" s="6" t="s">
        <v>819</v>
      </c>
      <c r="B391" s="8">
        <v>57436</v>
      </c>
      <c r="C391" s="4">
        <v>23</v>
      </c>
      <c r="D391" s="4">
        <v>22</v>
      </c>
      <c r="E391" s="4">
        <v>336</v>
      </c>
      <c r="F391" s="4">
        <v>275</v>
      </c>
      <c r="G391" s="5">
        <v>39356</v>
      </c>
      <c r="H391" s="7" t="s">
        <v>159</v>
      </c>
      <c r="I391" s="4">
        <v>14</v>
      </c>
      <c r="J391" s="6">
        <f t="shared" si="40"/>
        <v>-47</v>
      </c>
      <c r="K391" s="6">
        <f t="shared" ref="K391:K454" si="43">IF(C391&gt;D391,C391-D391,0)</f>
        <v>1</v>
      </c>
      <c r="L391" s="6" t="str">
        <f t="shared" ref="L391:L454" si="44">IF(E391-F391&gt;I391,H391,"")</f>
        <v>ACTIVOS</v>
      </c>
      <c r="M391" s="21">
        <f t="shared" ref="M391:M454" si="45">IF((VLOOKUP(A391,TemposRef,5,0)*J391)/60/60/8&lt;0,(VLOOKUP(A391,TemposRef,5,0)*J391)/60/60/8*-1,(VLOOKUP(A391,TemposRef,5,0)*J391)/60/60/8)</f>
        <v>9.7916666666666666E-2</v>
      </c>
      <c r="N391" s="6" t="str">
        <f t="shared" si="41"/>
        <v/>
      </c>
      <c r="O391" s="21" t="str">
        <f t="shared" ref="O391:O454" si="46">IF(AND(K391&gt;0,I391&gt;E391-F391),(VLOOKUP(A391,TemposRef,5,0)*J391)/60/60/8,"")</f>
        <v/>
      </c>
      <c r="P391" s="33" t="str">
        <f t="shared" si="42"/>
        <v/>
      </c>
    </row>
    <row r="392" spans="1:16">
      <c r="A392" s="6" t="s">
        <v>695</v>
      </c>
      <c r="B392" s="8">
        <v>53662</v>
      </c>
      <c r="C392" s="4">
        <v>35</v>
      </c>
      <c r="D392" s="4">
        <v>33</v>
      </c>
      <c r="E392" s="4">
        <v>300</v>
      </c>
      <c r="F392" s="4">
        <v>239</v>
      </c>
      <c r="G392" s="5">
        <v>38716</v>
      </c>
      <c r="H392" s="7" t="s">
        <v>159</v>
      </c>
      <c r="I392" s="4">
        <v>150</v>
      </c>
      <c r="J392" s="6">
        <f t="shared" ref="J392:J455" si="47">F392-E392+I392</f>
        <v>89</v>
      </c>
      <c r="K392" s="6">
        <f t="shared" si="43"/>
        <v>2</v>
      </c>
      <c r="L392" s="6" t="str">
        <f t="shared" si="44"/>
        <v/>
      </c>
      <c r="M392" s="21">
        <f t="shared" si="45"/>
        <v>0.18541666666666667</v>
      </c>
      <c r="N392" s="6">
        <f t="shared" ref="N392:N455" si="48">IF(AND(K392&gt;0,I392&gt;E392-F392),E392-F392,"")</f>
        <v>61</v>
      </c>
      <c r="O392" s="21">
        <f t="shared" si="46"/>
        <v>0.18541666666666667</v>
      </c>
      <c r="P392" s="33" t="str">
        <f t="shared" ref="P392:P455" si="49">IF(AND(VALUE(K392)&lt;=0,VALUE(J392)&lt;0),"analisar fact","")</f>
        <v/>
      </c>
    </row>
    <row r="393" spans="1:16">
      <c r="A393" s="6" t="s">
        <v>747</v>
      </c>
      <c r="B393" s="8">
        <v>55244</v>
      </c>
      <c r="C393" s="4">
        <v>28</v>
      </c>
      <c r="D393" s="4">
        <v>28</v>
      </c>
      <c r="E393" s="4">
        <v>1003</v>
      </c>
      <c r="F393" s="4">
        <v>943</v>
      </c>
      <c r="G393" s="5">
        <v>38716</v>
      </c>
      <c r="H393" s="7" t="s">
        <v>160</v>
      </c>
      <c r="I393" s="4">
        <v>6</v>
      </c>
      <c r="J393" s="6">
        <f t="shared" si="47"/>
        <v>-54</v>
      </c>
      <c r="K393" s="6">
        <f t="shared" si="43"/>
        <v>0</v>
      </c>
      <c r="L393" s="6" t="str">
        <f t="shared" si="44"/>
        <v>CONTRA VENTA</v>
      </c>
      <c r="M393" s="21">
        <f t="shared" si="45"/>
        <v>9.375E-2</v>
      </c>
      <c r="N393" s="6" t="str">
        <f t="shared" si="48"/>
        <v/>
      </c>
      <c r="O393" s="21" t="str">
        <f t="shared" si="46"/>
        <v/>
      </c>
      <c r="P393" s="33" t="str">
        <f t="shared" si="49"/>
        <v>analisar fact</v>
      </c>
    </row>
    <row r="394" spans="1:16">
      <c r="A394" s="6" t="s">
        <v>732</v>
      </c>
      <c r="B394" s="8">
        <v>54789</v>
      </c>
      <c r="C394" s="4">
        <v>30</v>
      </c>
      <c r="D394" s="4">
        <v>29</v>
      </c>
      <c r="E394" s="4">
        <v>707</v>
      </c>
      <c r="F394" s="4">
        <v>647</v>
      </c>
      <c r="G394" s="5">
        <v>40161</v>
      </c>
      <c r="H394" s="7" t="s">
        <v>160</v>
      </c>
      <c r="I394" s="4">
        <v>0</v>
      </c>
      <c r="J394" s="6">
        <f t="shared" si="47"/>
        <v>-60</v>
      </c>
      <c r="K394" s="6">
        <f t="shared" si="43"/>
        <v>1</v>
      </c>
      <c r="L394" s="6" t="str">
        <f t="shared" si="44"/>
        <v>CONTRA VENTA</v>
      </c>
      <c r="M394" s="21">
        <f t="shared" si="45"/>
        <v>0.10416666666666667</v>
      </c>
      <c r="N394" s="6" t="str">
        <f t="shared" si="48"/>
        <v/>
      </c>
      <c r="O394" s="21" t="str">
        <f t="shared" si="46"/>
        <v/>
      </c>
      <c r="P394" s="33" t="str">
        <f t="shared" si="49"/>
        <v/>
      </c>
    </row>
    <row r="395" spans="1:16">
      <c r="A395" s="6" t="s">
        <v>423</v>
      </c>
      <c r="B395" s="8">
        <v>45658</v>
      </c>
      <c r="C395" s="4">
        <v>82</v>
      </c>
      <c r="D395" s="4">
        <v>82</v>
      </c>
      <c r="E395" s="4">
        <v>234</v>
      </c>
      <c r="F395" s="4">
        <v>174</v>
      </c>
      <c r="G395" s="5">
        <v>38716</v>
      </c>
      <c r="H395" s="7" t="s">
        <v>159</v>
      </c>
      <c r="I395" s="4">
        <v>30</v>
      </c>
      <c r="J395" s="6">
        <f t="shared" si="47"/>
        <v>-30</v>
      </c>
      <c r="K395" s="6">
        <f t="shared" si="43"/>
        <v>0</v>
      </c>
      <c r="L395" s="6" t="str">
        <f t="shared" si="44"/>
        <v>ACTIVOS</v>
      </c>
      <c r="M395" s="21">
        <f t="shared" si="45"/>
        <v>6.25E-2</v>
      </c>
      <c r="N395" s="6" t="str">
        <f t="shared" si="48"/>
        <v/>
      </c>
      <c r="O395" s="21" t="str">
        <f t="shared" si="46"/>
        <v/>
      </c>
      <c r="P395" s="33" t="str">
        <f t="shared" si="49"/>
        <v>analisar fact</v>
      </c>
    </row>
    <row r="396" spans="1:16">
      <c r="A396" s="6" t="s">
        <v>1087</v>
      </c>
      <c r="B396" s="8">
        <v>65593</v>
      </c>
      <c r="C396" s="4">
        <v>11</v>
      </c>
      <c r="D396" s="4">
        <v>10</v>
      </c>
      <c r="E396" s="4">
        <v>79</v>
      </c>
      <c r="F396" s="4">
        <v>19</v>
      </c>
      <c r="G396" s="5">
        <v>39815</v>
      </c>
      <c r="H396" s="7" t="s">
        <v>160</v>
      </c>
      <c r="I396" s="4">
        <v>0</v>
      </c>
      <c r="J396" s="6">
        <f t="shared" si="47"/>
        <v>-60</v>
      </c>
      <c r="K396" s="6">
        <f t="shared" si="43"/>
        <v>1</v>
      </c>
      <c r="L396" s="6" t="str">
        <f t="shared" si="44"/>
        <v>CONTRA VENTA</v>
      </c>
      <c r="M396" s="21">
        <f t="shared" si="45"/>
        <v>0.16666666666666666</v>
      </c>
      <c r="N396" s="6" t="str">
        <f t="shared" si="48"/>
        <v/>
      </c>
      <c r="O396" s="21" t="str">
        <f t="shared" si="46"/>
        <v/>
      </c>
      <c r="P396" s="33" t="str">
        <f t="shared" si="49"/>
        <v/>
      </c>
    </row>
    <row r="397" spans="1:16">
      <c r="A397" s="6" t="s">
        <v>1240</v>
      </c>
      <c r="B397" s="8">
        <v>70250</v>
      </c>
      <c r="C397" s="4">
        <v>7</v>
      </c>
      <c r="D397" s="4">
        <v>6</v>
      </c>
      <c r="E397" s="4">
        <v>114</v>
      </c>
      <c r="F397" s="4">
        <v>54</v>
      </c>
      <c r="G397" s="5">
        <v>39454</v>
      </c>
      <c r="H397" s="7" t="s">
        <v>162</v>
      </c>
      <c r="I397" s="4">
        <v>382</v>
      </c>
      <c r="J397" s="6">
        <f t="shared" si="47"/>
        <v>322</v>
      </c>
      <c r="K397" s="6">
        <f t="shared" si="43"/>
        <v>1</v>
      </c>
      <c r="L397" s="6" t="str">
        <f t="shared" si="44"/>
        <v/>
      </c>
      <c r="M397" s="21">
        <f t="shared" si="45"/>
        <v>1.2298611111111113</v>
      </c>
      <c r="N397" s="6">
        <f t="shared" si="48"/>
        <v>60</v>
      </c>
      <c r="O397" s="21">
        <f t="shared" si="46"/>
        <v>1.2298611111111113</v>
      </c>
      <c r="P397" s="33" t="str">
        <f t="shared" si="49"/>
        <v/>
      </c>
    </row>
    <row r="398" spans="1:16">
      <c r="A398" s="6" t="s">
        <v>367</v>
      </c>
      <c r="B398" s="8">
        <v>43952</v>
      </c>
      <c r="C398" s="4">
        <v>112</v>
      </c>
      <c r="D398" s="4">
        <v>110</v>
      </c>
      <c r="E398" s="4">
        <v>693</v>
      </c>
      <c r="F398" s="4">
        <v>634</v>
      </c>
      <c r="G398" s="5">
        <v>39769</v>
      </c>
      <c r="H398" s="7" t="s">
        <v>159</v>
      </c>
      <c r="I398" s="4">
        <v>0</v>
      </c>
      <c r="J398" s="6">
        <f t="shared" si="47"/>
        <v>-59</v>
      </c>
      <c r="K398" s="6">
        <f t="shared" si="43"/>
        <v>2</v>
      </c>
      <c r="L398" s="6" t="str">
        <f t="shared" si="44"/>
        <v>ACTIVOS</v>
      </c>
      <c r="M398" s="21">
        <f t="shared" si="45"/>
        <v>0.10243055555555555</v>
      </c>
      <c r="N398" s="6" t="str">
        <f t="shared" si="48"/>
        <v/>
      </c>
      <c r="O398" s="21" t="str">
        <f t="shared" si="46"/>
        <v/>
      </c>
      <c r="P398" s="33" t="str">
        <f t="shared" si="49"/>
        <v/>
      </c>
    </row>
    <row r="399" spans="1:16">
      <c r="A399" s="6" t="s">
        <v>742</v>
      </c>
      <c r="B399" s="8">
        <v>55093</v>
      </c>
      <c r="C399" s="4">
        <v>32</v>
      </c>
      <c r="D399" s="4">
        <v>29</v>
      </c>
      <c r="E399" s="4">
        <v>500</v>
      </c>
      <c r="F399" s="4">
        <v>441</v>
      </c>
      <c r="G399" s="5">
        <v>39721</v>
      </c>
      <c r="H399" s="7" t="s">
        <v>159</v>
      </c>
      <c r="I399" s="4">
        <v>0</v>
      </c>
      <c r="J399" s="6">
        <f t="shared" si="47"/>
        <v>-59</v>
      </c>
      <c r="K399" s="6">
        <f t="shared" si="43"/>
        <v>3</v>
      </c>
      <c r="L399" s="6" t="str">
        <f t="shared" si="44"/>
        <v>ACTIVOS</v>
      </c>
      <c r="M399" s="21">
        <f t="shared" si="45"/>
        <v>0.12291666666666666</v>
      </c>
      <c r="N399" s="6" t="str">
        <f t="shared" si="48"/>
        <v/>
      </c>
      <c r="O399" s="21" t="str">
        <f t="shared" si="46"/>
        <v/>
      </c>
      <c r="P399" s="33" t="str">
        <f t="shared" si="49"/>
        <v/>
      </c>
    </row>
    <row r="400" spans="1:16">
      <c r="A400" s="6" t="s">
        <v>630</v>
      </c>
      <c r="B400" s="8">
        <v>51683</v>
      </c>
      <c r="C400" s="4">
        <v>45</v>
      </c>
      <c r="D400" s="4">
        <v>40</v>
      </c>
      <c r="E400" s="4">
        <v>190</v>
      </c>
      <c r="F400" s="4">
        <v>131</v>
      </c>
      <c r="G400" s="5">
        <v>38716</v>
      </c>
      <c r="H400" s="7" t="s">
        <v>159</v>
      </c>
      <c r="I400" s="4">
        <v>16</v>
      </c>
      <c r="J400" s="6">
        <f t="shared" si="47"/>
        <v>-43</v>
      </c>
      <c r="K400" s="6">
        <f t="shared" si="43"/>
        <v>5</v>
      </c>
      <c r="L400" s="6" t="str">
        <f t="shared" si="44"/>
        <v>ACTIVOS</v>
      </c>
      <c r="M400" s="21">
        <f t="shared" si="45"/>
        <v>0.10451388888888888</v>
      </c>
      <c r="N400" s="6" t="str">
        <f t="shared" si="48"/>
        <v/>
      </c>
      <c r="O400" s="21" t="str">
        <f t="shared" si="46"/>
        <v/>
      </c>
      <c r="P400" s="33" t="str">
        <f t="shared" si="49"/>
        <v/>
      </c>
    </row>
    <row r="401" spans="1:16">
      <c r="A401" s="6" t="s">
        <v>397</v>
      </c>
      <c r="B401" s="8">
        <v>44866</v>
      </c>
      <c r="C401" s="4">
        <v>104</v>
      </c>
      <c r="D401" s="4">
        <v>92</v>
      </c>
      <c r="E401" s="4">
        <v>772</v>
      </c>
      <c r="F401" s="4">
        <v>714</v>
      </c>
      <c r="G401" s="5">
        <v>38716</v>
      </c>
      <c r="H401" s="7" t="s">
        <v>159</v>
      </c>
      <c r="I401" s="4">
        <v>0</v>
      </c>
      <c r="J401" s="6">
        <f t="shared" si="47"/>
        <v>-58</v>
      </c>
      <c r="K401" s="6">
        <f t="shared" si="43"/>
        <v>12</v>
      </c>
      <c r="L401" s="6" t="str">
        <f t="shared" si="44"/>
        <v>ACTIVOS</v>
      </c>
      <c r="M401" s="21">
        <f t="shared" si="45"/>
        <v>0.10069444444444445</v>
      </c>
      <c r="N401" s="6" t="str">
        <f t="shared" si="48"/>
        <v/>
      </c>
      <c r="O401" s="21" t="str">
        <f t="shared" si="46"/>
        <v/>
      </c>
      <c r="P401" s="33" t="str">
        <f t="shared" si="49"/>
        <v/>
      </c>
    </row>
    <row r="402" spans="1:16">
      <c r="A402" s="6" t="s">
        <v>574</v>
      </c>
      <c r="B402" s="8">
        <v>49980</v>
      </c>
      <c r="C402" s="4">
        <v>51</v>
      </c>
      <c r="D402" s="4">
        <v>48</v>
      </c>
      <c r="E402" s="4">
        <v>243</v>
      </c>
      <c r="F402" s="4">
        <v>186</v>
      </c>
      <c r="G402" s="5">
        <v>38716</v>
      </c>
      <c r="H402" s="7" t="s">
        <v>160</v>
      </c>
      <c r="I402" s="4">
        <v>0</v>
      </c>
      <c r="J402" s="6">
        <f t="shared" si="47"/>
        <v>-57</v>
      </c>
      <c r="K402" s="6">
        <f t="shared" si="43"/>
        <v>3</v>
      </c>
      <c r="L402" s="6" t="str">
        <f t="shared" si="44"/>
        <v>CONTRA VENTA</v>
      </c>
      <c r="M402" s="21">
        <f t="shared" si="45"/>
        <v>0.11874999999999999</v>
      </c>
      <c r="N402" s="6" t="str">
        <f t="shared" si="48"/>
        <v/>
      </c>
      <c r="O402" s="21" t="str">
        <f t="shared" si="46"/>
        <v/>
      </c>
      <c r="P402" s="33" t="str">
        <f t="shared" si="49"/>
        <v/>
      </c>
    </row>
    <row r="403" spans="1:16">
      <c r="A403" s="6" t="s">
        <v>244</v>
      </c>
      <c r="B403" s="8">
        <v>40210</v>
      </c>
      <c r="C403" s="4">
        <v>352</v>
      </c>
      <c r="D403" s="4">
        <v>334</v>
      </c>
      <c r="E403" s="4">
        <v>1284</v>
      </c>
      <c r="F403" s="4">
        <v>1228</v>
      </c>
      <c r="G403" s="5">
        <v>39750</v>
      </c>
      <c r="H403" s="7" t="s">
        <v>159</v>
      </c>
      <c r="I403" s="4">
        <v>79</v>
      </c>
      <c r="J403" s="6">
        <f t="shared" si="47"/>
        <v>23</v>
      </c>
      <c r="K403" s="6">
        <f t="shared" si="43"/>
        <v>18</v>
      </c>
      <c r="L403" s="6" t="str">
        <f t="shared" si="44"/>
        <v/>
      </c>
      <c r="M403" s="21">
        <f t="shared" si="45"/>
        <v>3.9930555555555559E-2</v>
      </c>
      <c r="N403" s="6">
        <f t="shared" si="48"/>
        <v>56</v>
      </c>
      <c r="O403" s="21">
        <f t="shared" si="46"/>
        <v>3.9930555555555559E-2</v>
      </c>
      <c r="P403" s="33" t="str">
        <f t="shared" si="49"/>
        <v/>
      </c>
    </row>
    <row r="404" spans="1:16">
      <c r="A404" s="6" t="s">
        <v>391</v>
      </c>
      <c r="B404" s="8">
        <v>44682</v>
      </c>
      <c r="C404" s="4">
        <v>100</v>
      </c>
      <c r="D404" s="4">
        <v>97</v>
      </c>
      <c r="E404" s="4">
        <v>679</v>
      </c>
      <c r="F404" s="4">
        <v>623</v>
      </c>
      <c r="G404" s="5">
        <v>39750</v>
      </c>
      <c r="H404" s="7" t="s">
        <v>159</v>
      </c>
      <c r="I404" s="4">
        <v>35</v>
      </c>
      <c r="J404" s="6">
        <f t="shared" si="47"/>
        <v>-21</v>
      </c>
      <c r="K404" s="6">
        <f t="shared" si="43"/>
        <v>3</v>
      </c>
      <c r="L404" s="6" t="str">
        <f t="shared" si="44"/>
        <v>ACTIVOS</v>
      </c>
      <c r="M404" s="21">
        <f t="shared" si="45"/>
        <v>3.6458333333333336E-2</v>
      </c>
      <c r="N404" s="6" t="str">
        <f t="shared" si="48"/>
        <v/>
      </c>
      <c r="O404" s="21" t="str">
        <f t="shared" si="46"/>
        <v/>
      </c>
      <c r="P404" s="33" t="str">
        <f t="shared" si="49"/>
        <v/>
      </c>
    </row>
    <row r="405" spans="1:16">
      <c r="A405" s="6" t="s">
        <v>1187</v>
      </c>
      <c r="B405" s="8">
        <v>68637</v>
      </c>
      <c r="C405" s="4">
        <v>7</v>
      </c>
      <c r="D405" s="4">
        <v>7</v>
      </c>
      <c r="E405" s="4">
        <v>552</v>
      </c>
      <c r="F405" s="4">
        <v>496</v>
      </c>
      <c r="G405" s="5">
        <v>39736</v>
      </c>
      <c r="H405" s="7" t="s">
        <v>160</v>
      </c>
      <c r="I405" s="4">
        <v>0</v>
      </c>
      <c r="J405" s="6">
        <f t="shared" si="47"/>
        <v>-56</v>
      </c>
      <c r="K405" s="6">
        <f t="shared" si="43"/>
        <v>0</v>
      </c>
      <c r="L405" s="6" t="str">
        <f t="shared" si="44"/>
        <v>CONTRA VENTA</v>
      </c>
      <c r="M405" s="21">
        <f t="shared" si="45"/>
        <v>9.7222222222222224E-2</v>
      </c>
      <c r="N405" s="6" t="str">
        <f t="shared" si="48"/>
        <v/>
      </c>
      <c r="O405" s="21" t="str">
        <f t="shared" si="46"/>
        <v/>
      </c>
      <c r="P405" s="33" t="str">
        <f t="shared" si="49"/>
        <v>analisar fact</v>
      </c>
    </row>
    <row r="406" spans="1:16">
      <c r="A406" s="6" t="s">
        <v>1462</v>
      </c>
      <c r="B406" s="8">
        <v>77007</v>
      </c>
      <c r="C406" s="4">
        <v>4</v>
      </c>
      <c r="D406" s="4">
        <v>2</v>
      </c>
      <c r="E406" s="4">
        <v>112</v>
      </c>
      <c r="F406" s="4">
        <v>56</v>
      </c>
      <c r="G406" s="5">
        <v>40358</v>
      </c>
      <c r="H406" s="7" t="s">
        <v>159</v>
      </c>
      <c r="I406" s="4">
        <v>0</v>
      </c>
      <c r="J406" s="6">
        <f t="shared" si="47"/>
        <v>-56</v>
      </c>
      <c r="K406" s="6">
        <f t="shared" si="43"/>
        <v>2</v>
      </c>
      <c r="L406" s="6" t="str">
        <f t="shared" si="44"/>
        <v>ACTIVOS</v>
      </c>
      <c r="M406" s="21">
        <f t="shared" si="45"/>
        <v>0.1361111111111111</v>
      </c>
      <c r="N406" s="6" t="str">
        <f t="shared" si="48"/>
        <v/>
      </c>
      <c r="O406" s="21" t="str">
        <f t="shared" si="46"/>
        <v/>
      </c>
      <c r="P406" s="33" t="str">
        <f t="shared" si="49"/>
        <v/>
      </c>
    </row>
    <row r="407" spans="1:16">
      <c r="A407" s="6" t="s">
        <v>1372</v>
      </c>
      <c r="B407" s="8">
        <v>74266</v>
      </c>
      <c r="C407" s="4">
        <v>3</v>
      </c>
      <c r="D407" s="4">
        <v>3</v>
      </c>
      <c r="E407" s="4">
        <v>127</v>
      </c>
      <c r="F407" s="4">
        <v>71</v>
      </c>
      <c r="G407" s="5">
        <v>39015</v>
      </c>
      <c r="H407" s="7" t="s">
        <v>162</v>
      </c>
      <c r="I407" s="4">
        <v>106</v>
      </c>
      <c r="J407" s="6">
        <f t="shared" si="47"/>
        <v>50</v>
      </c>
      <c r="K407" s="6">
        <f t="shared" si="43"/>
        <v>0</v>
      </c>
      <c r="L407" s="6" t="str">
        <f t="shared" si="44"/>
        <v/>
      </c>
      <c r="M407" s="21">
        <f t="shared" si="45"/>
        <v>0.19097222222222224</v>
      </c>
      <c r="N407" s="6" t="str">
        <f t="shared" si="48"/>
        <v/>
      </c>
      <c r="O407" s="21" t="str">
        <f t="shared" si="46"/>
        <v/>
      </c>
      <c r="P407" s="33" t="str">
        <f t="shared" si="49"/>
        <v/>
      </c>
    </row>
    <row r="408" spans="1:16">
      <c r="A408" s="6" t="s">
        <v>1184</v>
      </c>
      <c r="B408" s="8">
        <v>68546</v>
      </c>
      <c r="C408" s="4">
        <v>8</v>
      </c>
      <c r="D408" s="4">
        <v>7</v>
      </c>
      <c r="E408" s="4">
        <v>127</v>
      </c>
      <c r="F408" s="4">
        <v>73</v>
      </c>
      <c r="G408" s="5">
        <v>39821</v>
      </c>
      <c r="H408" s="7" t="s">
        <v>160</v>
      </c>
      <c r="I408" s="4">
        <v>23</v>
      </c>
      <c r="J408" s="6">
        <f t="shared" si="47"/>
        <v>-31</v>
      </c>
      <c r="K408" s="6">
        <f t="shared" si="43"/>
        <v>1</v>
      </c>
      <c r="L408" s="6" t="str">
        <f t="shared" si="44"/>
        <v>CONTRA VENTA</v>
      </c>
      <c r="M408" s="21">
        <f t="shared" si="45"/>
        <v>7.5347222222222218E-2</v>
      </c>
      <c r="N408" s="6" t="str">
        <f t="shared" si="48"/>
        <v/>
      </c>
      <c r="O408" s="21" t="str">
        <f t="shared" si="46"/>
        <v/>
      </c>
      <c r="P408" s="33" t="str">
        <f t="shared" si="49"/>
        <v/>
      </c>
    </row>
    <row r="409" spans="1:16">
      <c r="A409" s="6" t="s">
        <v>1362</v>
      </c>
      <c r="B409" s="8">
        <v>73962</v>
      </c>
      <c r="C409" s="4">
        <v>7</v>
      </c>
      <c r="D409" s="4">
        <v>4</v>
      </c>
      <c r="E409" s="4">
        <v>110</v>
      </c>
      <c r="F409" s="4">
        <v>56</v>
      </c>
      <c r="G409" s="5">
        <v>39947</v>
      </c>
      <c r="H409" s="7" t="s">
        <v>159</v>
      </c>
      <c r="I409" s="4">
        <v>0</v>
      </c>
      <c r="J409" s="6">
        <f t="shared" si="47"/>
        <v>-54</v>
      </c>
      <c r="K409" s="6">
        <f t="shared" si="43"/>
        <v>3</v>
      </c>
      <c r="L409" s="6" t="str">
        <f t="shared" si="44"/>
        <v>ACTIVOS</v>
      </c>
      <c r="M409" s="21">
        <f t="shared" si="45"/>
        <v>0.13125000000000001</v>
      </c>
      <c r="N409" s="6" t="str">
        <f t="shared" si="48"/>
        <v/>
      </c>
      <c r="O409" s="21" t="str">
        <f t="shared" si="46"/>
        <v/>
      </c>
      <c r="P409" s="33" t="str">
        <f t="shared" si="49"/>
        <v/>
      </c>
    </row>
    <row r="410" spans="1:16">
      <c r="A410" s="6" t="s">
        <v>400</v>
      </c>
      <c r="B410" s="8">
        <v>44958</v>
      </c>
      <c r="C410" s="4">
        <v>93</v>
      </c>
      <c r="D410" s="4">
        <v>91</v>
      </c>
      <c r="E410" s="4">
        <v>962</v>
      </c>
      <c r="F410" s="4">
        <v>909</v>
      </c>
      <c r="G410" s="5">
        <v>39979</v>
      </c>
      <c r="H410" s="7" t="s">
        <v>159</v>
      </c>
      <c r="I410" s="4">
        <v>123</v>
      </c>
      <c r="J410" s="6">
        <f t="shared" si="47"/>
        <v>70</v>
      </c>
      <c r="K410" s="6">
        <f t="shared" si="43"/>
        <v>2</v>
      </c>
      <c r="L410" s="6" t="str">
        <f t="shared" si="44"/>
        <v/>
      </c>
      <c r="M410" s="21">
        <f t="shared" si="45"/>
        <v>0.12152777777777778</v>
      </c>
      <c r="N410" s="6">
        <f t="shared" si="48"/>
        <v>53</v>
      </c>
      <c r="O410" s="21">
        <f t="shared" si="46"/>
        <v>0.12152777777777778</v>
      </c>
      <c r="P410" s="33" t="str">
        <f t="shared" si="49"/>
        <v/>
      </c>
    </row>
    <row r="411" spans="1:16">
      <c r="A411" s="6" t="s">
        <v>867</v>
      </c>
      <c r="B411" s="8">
        <v>58897</v>
      </c>
      <c r="C411" s="4">
        <v>19</v>
      </c>
      <c r="D411" s="4">
        <v>19</v>
      </c>
      <c r="E411" s="4">
        <v>285</v>
      </c>
      <c r="F411" s="4">
        <v>232</v>
      </c>
      <c r="G411" s="5">
        <v>38716</v>
      </c>
      <c r="H411" s="7" t="s">
        <v>159</v>
      </c>
      <c r="I411" s="4">
        <v>0</v>
      </c>
      <c r="J411" s="6">
        <f t="shared" si="47"/>
        <v>-53</v>
      </c>
      <c r="K411" s="6">
        <f t="shared" si="43"/>
        <v>0</v>
      </c>
      <c r="L411" s="6" t="str">
        <f t="shared" si="44"/>
        <v>ACTIVOS</v>
      </c>
      <c r="M411" s="21">
        <f t="shared" si="45"/>
        <v>0.11041666666666666</v>
      </c>
      <c r="N411" s="6" t="str">
        <f t="shared" si="48"/>
        <v/>
      </c>
      <c r="O411" s="21" t="str">
        <f t="shared" si="46"/>
        <v/>
      </c>
      <c r="P411" s="33" t="str">
        <f t="shared" si="49"/>
        <v>analisar fact</v>
      </c>
    </row>
    <row r="412" spans="1:16">
      <c r="A412" s="6" t="s">
        <v>287</v>
      </c>
      <c r="B412" s="8">
        <v>41518</v>
      </c>
      <c r="C412" s="4">
        <v>194</v>
      </c>
      <c r="D412" s="4">
        <v>191</v>
      </c>
      <c r="E412" s="4">
        <v>1025</v>
      </c>
      <c r="F412" s="4">
        <v>973</v>
      </c>
      <c r="G412" s="5">
        <v>39265</v>
      </c>
      <c r="H412" s="7" t="s">
        <v>159</v>
      </c>
      <c r="I412" s="4">
        <v>75</v>
      </c>
      <c r="J412" s="6">
        <f t="shared" si="47"/>
        <v>23</v>
      </c>
      <c r="K412" s="6">
        <f t="shared" si="43"/>
        <v>3</v>
      </c>
      <c r="L412" s="6" t="str">
        <f t="shared" si="44"/>
        <v/>
      </c>
      <c r="M412" s="21">
        <f t="shared" si="45"/>
        <v>3.9930555555555559E-2</v>
      </c>
      <c r="N412" s="6">
        <f t="shared" si="48"/>
        <v>52</v>
      </c>
      <c r="O412" s="21">
        <f t="shared" si="46"/>
        <v>3.9930555555555559E-2</v>
      </c>
      <c r="P412" s="33" t="str">
        <f t="shared" si="49"/>
        <v/>
      </c>
    </row>
    <row r="413" spans="1:16">
      <c r="A413" s="6" t="s">
        <v>569</v>
      </c>
      <c r="B413" s="8">
        <v>49827</v>
      </c>
      <c r="C413" s="4">
        <v>51</v>
      </c>
      <c r="D413" s="4">
        <v>48</v>
      </c>
      <c r="E413" s="4">
        <v>714</v>
      </c>
      <c r="F413" s="4">
        <v>662</v>
      </c>
      <c r="G413" s="5">
        <v>40137</v>
      </c>
      <c r="H413" s="7" t="s">
        <v>159</v>
      </c>
      <c r="I413" s="4">
        <v>0</v>
      </c>
      <c r="J413" s="6">
        <f t="shared" si="47"/>
        <v>-52</v>
      </c>
      <c r="K413" s="6">
        <f t="shared" si="43"/>
        <v>3</v>
      </c>
      <c r="L413" s="6" t="str">
        <f t="shared" si="44"/>
        <v>ACTIVOS</v>
      </c>
      <c r="M413" s="21">
        <f t="shared" si="45"/>
        <v>9.0277777777777776E-2</v>
      </c>
      <c r="N413" s="6" t="str">
        <f t="shared" si="48"/>
        <v/>
      </c>
      <c r="O413" s="21" t="str">
        <f t="shared" si="46"/>
        <v/>
      </c>
      <c r="P413" s="33" t="str">
        <f t="shared" si="49"/>
        <v/>
      </c>
    </row>
    <row r="414" spans="1:16">
      <c r="A414" s="6" t="s">
        <v>1434</v>
      </c>
      <c r="B414" s="8">
        <v>76154</v>
      </c>
      <c r="C414" s="4">
        <v>4</v>
      </c>
      <c r="D414" s="4">
        <v>3</v>
      </c>
      <c r="E414" s="4">
        <v>116</v>
      </c>
      <c r="F414" s="4">
        <v>64</v>
      </c>
      <c r="G414" s="5">
        <v>39776</v>
      </c>
      <c r="H414" s="7" t="s">
        <v>160</v>
      </c>
      <c r="I414" s="4">
        <v>16</v>
      </c>
      <c r="J414" s="6">
        <f t="shared" si="47"/>
        <v>-36</v>
      </c>
      <c r="K414" s="6">
        <f t="shared" si="43"/>
        <v>1</v>
      </c>
      <c r="L414" s="6" t="str">
        <f t="shared" si="44"/>
        <v>CONTRA VENTA</v>
      </c>
      <c r="M414" s="21">
        <f t="shared" si="45"/>
        <v>8.7499999999999994E-2</v>
      </c>
      <c r="N414" s="6" t="str">
        <f t="shared" si="48"/>
        <v/>
      </c>
      <c r="O414" s="21" t="str">
        <f t="shared" si="46"/>
        <v/>
      </c>
      <c r="P414" s="33" t="str">
        <f t="shared" si="49"/>
        <v/>
      </c>
    </row>
    <row r="415" spans="1:16">
      <c r="A415" s="6" t="s">
        <v>429</v>
      </c>
      <c r="B415" s="8">
        <v>45839</v>
      </c>
      <c r="C415" s="4">
        <v>80</v>
      </c>
      <c r="D415" s="4">
        <v>80</v>
      </c>
      <c r="E415" s="4">
        <v>1264</v>
      </c>
      <c r="F415" s="4">
        <v>1213</v>
      </c>
      <c r="G415" s="5">
        <v>38716</v>
      </c>
      <c r="H415" s="7" t="s">
        <v>159</v>
      </c>
      <c r="I415" s="4">
        <v>97</v>
      </c>
      <c r="J415" s="6">
        <f t="shared" si="47"/>
        <v>46</v>
      </c>
      <c r="K415" s="6">
        <f t="shared" si="43"/>
        <v>0</v>
      </c>
      <c r="L415" s="6" t="str">
        <f t="shared" si="44"/>
        <v/>
      </c>
      <c r="M415" s="21">
        <f t="shared" si="45"/>
        <v>7.9861111111111119E-2</v>
      </c>
      <c r="N415" s="6" t="str">
        <f t="shared" si="48"/>
        <v/>
      </c>
      <c r="O415" s="21" t="str">
        <f t="shared" si="46"/>
        <v/>
      </c>
      <c r="P415" s="33" t="str">
        <f t="shared" si="49"/>
        <v/>
      </c>
    </row>
    <row r="416" spans="1:16">
      <c r="A416" s="6" t="s">
        <v>644</v>
      </c>
      <c r="B416" s="8">
        <v>52110</v>
      </c>
      <c r="C416" s="4">
        <v>38</v>
      </c>
      <c r="D416" s="4">
        <v>38</v>
      </c>
      <c r="E416" s="4">
        <v>556</v>
      </c>
      <c r="F416" s="4">
        <v>505</v>
      </c>
      <c r="G416" s="5">
        <v>38716</v>
      </c>
      <c r="H416" s="7" t="s">
        <v>159</v>
      </c>
      <c r="I416" s="4">
        <v>167</v>
      </c>
      <c r="J416" s="6">
        <f t="shared" si="47"/>
        <v>116</v>
      </c>
      <c r="K416" s="6">
        <f t="shared" si="43"/>
        <v>0</v>
      </c>
      <c r="L416" s="6" t="str">
        <f t="shared" si="44"/>
        <v/>
      </c>
      <c r="M416" s="21">
        <f t="shared" si="45"/>
        <v>0.2013888888888889</v>
      </c>
      <c r="N416" s="6" t="str">
        <f t="shared" si="48"/>
        <v/>
      </c>
      <c r="O416" s="21" t="str">
        <f t="shared" si="46"/>
        <v/>
      </c>
      <c r="P416" s="33" t="str">
        <f t="shared" si="49"/>
        <v/>
      </c>
    </row>
    <row r="417" spans="1:16">
      <c r="A417" s="6" t="s">
        <v>1345</v>
      </c>
      <c r="B417" s="8">
        <v>73447</v>
      </c>
      <c r="C417" s="4">
        <v>4</v>
      </c>
      <c r="D417" s="4">
        <v>4</v>
      </c>
      <c r="E417" s="4">
        <v>203</v>
      </c>
      <c r="F417" s="4">
        <v>152</v>
      </c>
      <c r="G417" s="5">
        <v>39769</v>
      </c>
      <c r="H417" s="7" t="s">
        <v>160</v>
      </c>
      <c r="I417" s="4">
        <v>0</v>
      </c>
      <c r="J417" s="6">
        <f t="shared" si="47"/>
        <v>-51</v>
      </c>
      <c r="K417" s="6">
        <f t="shared" si="43"/>
        <v>0</v>
      </c>
      <c r="L417" s="6" t="str">
        <f t="shared" si="44"/>
        <v>CONTRA VENTA</v>
      </c>
      <c r="M417" s="21">
        <f t="shared" si="45"/>
        <v>0.12395833333333334</v>
      </c>
      <c r="N417" s="6" t="str">
        <f t="shared" si="48"/>
        <v/>
      </c>
      <c r="O417" s="21" t="str">
        <f t="shared" si="46"/>
        <v/>
      </c>
      <c r="P417" s="33" t="str">
        <f t="shared" si="49"/>
        <v>analisar fact</v>
      </c>
    </row>
    <row r="418" spans="1:16">
      <c r="A418" s="6" t="s">
        <v>711</v>
      </c>
      <c r="B418" s="8">
        <v>54149</v>
      </c>
      <c r="C418" s="4">
        <v>46</v>
      </c>
      <c r="D418" s="4">
        <v>32</v>
      </c>
      <c r="E418" s="4">
        <v>174</v>
      </c>
      <c r="F418" s="4">
        <v>123</v>
      </c>
      <c r="G418" s="5">
        <v>38951</v>
      </c>
      <c r="H418" s="7" t="s">
        <v>159</v>
      </c>
      <c r="I418" s="4">
        <v>26</v>
      </c>
      <c r="J418" s="6">
        <f t="shared" si="47"/>
        <v>-25</v>
      </c>
      <c r="K418" s="6">
        <f t="shared" si="43"/>
        <v>14</v>
      </c>
      <c r="L418" s="6" t="str">
        <f t="shared" si="44"/>
        <v>ACTIVOS</v>
      </c>
      <c r="M418" s="21">
        <f t="shared" si="45"/>
        <v>6.0763888888888888E-2</v>
      </c>
      <c r="N418" s="6" t="str">
        <f t="shared" si="48"/>
        <v/>
      </c>
      <c r="O418" s="21" t="str">
        <f t="shared" si="46"/>
        <v/>
      </c>
      <c r="P418" s="33" t="str">
        <f t="shared" si="49"/>
        <v/>
      </c>
    </row>
    <row r="419" spans="1:16">
      <c r="A419" s="6" t="s">
        <v>1289</v>
      </c>
      <c r="B419" s="8">
        <v>71742</v>
      </c>
      <c r="C419" s="4">
        <v>6</v>
      </c>
      <c r="D419" s="4">
        <v>5</v>
      </c>
      <c r="E419" s="4">
        <v>280</v>
      </c>
      <c r="F419" s="4">
        <v>230</v>
      </c>
      <c r="G419" s="5">
        <v>39539</v>
      </c>
      <c r="H419" s="7" t="s">
        <v>159</v>
      </c>
      <c r="I419" s="4">
        <v>0</v>
      </c>
      <c r="J419" s="6">
        <f t="shared" si="47"/>
        <v>-50</v>
      </c>
      <c r="K419" s="6">
        <f t="shared" si="43"/>
        <v>1</v>
      </c>
      <c r="L419" s="6" t="str">
        <f t="shared" si="44"/>
        <v>ACTIVOS</v>
      </c>
      <c r="M419" s="21">
        <f t="shared" si="45"/>
        <v>0.10416666666666667</v>
      </c>
      <c r="N419" s="6" t="str">
        <f t="shared" si="48"/>
        <v/>
      </c>
      <c r="O419" s="21" t="str">
        <f t="shared" si="46"/>
        <v/>
      </c>
      <c r="P419" s="33" t="str">
        <f t="shared" si="49"/>
        <v/>
      </c>
    </row>
    <row r="420" spans="1:16">
      <c r="A420" s="6" t="s">
        <v>584</v>
      </c>
      <c r="B420" s="8">
        <v>50284</v>
      </c>
      <c r="C420" s="4">
        <v>49</v>
      </c>
      <c r="D420" s="4">
        <v>47</v>
      </c>
      <c r="E420" s="4">
        <v>246</v>
      </c>
      <c r="F420" s="4">
        <v>196</v>
      </c>
      <c r="G420" s="5">
        <v>38716</v>
      </c>
      <c r="H420" s="7" t="s">
        <v>159</v>
      </c>
      <c r="I420" s="4">
        <v>115</v>
      </c>
      <c r="J420" s="6">
        <f t="shared" si="47"/>
        <v>65</v>
      </c>
      <c r="K420" s="6">
        <f t="shared" si="43"/>
        <v>2</v>
      </c>
      <c r="L420" s="6" t="str">
        <f t="shared" si="44"/>
        <v/>
      </c>
      <c r="M420" s="21">
        <f t="shared" si="45"/>
        <v>0.13541666666666666</v>
      </c>
      <c r="N420" s="6">
        <f t="shared" si="48"/>
        <v>50</v>
      </c>
      <c r="O420" s="21">
        <f t="shared" si="46"/>
        <v>0.13541666666666666</v>
      </c>
      <c r="P420" s="33" t="str">
        <f t="shared" si="49"/>
        <v/>
      </c>
    </row>
    <row r="421" spans="1:16">
      <c r="A421" s="6" t="s">
        <v>1350</v>
      </c>
      <c r="B421" s="8">
        <v>73597</v>
      </c>
      <c r="C421" s="4">
        <v>7</v>
      </c>
      <c r="D421" s="4">
        <v>4</v>
      </c>
      <c r="E421" s="4">
        <v>110</v>
      </c>
      <c r="F421" s="4">
        <v>60</v>
      </c>
      <c r="G421" s="5">
        <v>39633</v>
      </c>
      <c r="H421" s="7" t="s">
        <v>159</v>
      </c>
      <c r="I421" s="4">
        <v>52</v>
      </c>
      <c r="J421" s="6">
        <f t="shared" si="47"/>
        <v>2</v>
      </c>
      <c r="K421" s="6">
        <f t="shared" si="43"/>
        <v>3</v>
      </c>
      <c r="L421" s="6" t="str">
        <f t="shared" si="44"/>
        <v/>
      </c>
      <c r="M421" s="21">
        <f t="shared" si="45"/>
        <v>4.8611111111111112E-3</v>
      </c>
      <c r="N421" s="6">
        <f t="shared" si="48"/>
        <v>50</v>
      </c>
      <c r="O421" s="21">
        <f t="shared" si="46"/>
        <v>4.8611111111111112E-3</v>
      </c>
      <c r="P421" s="33" t="str">
        <f t="shared" si="49"/>
        <v/>
      </c>
    </row>
    <row r="422" spans="1:16">
      <c r="A422" s="6" t="s">
        <v>1557</v>
      </c>
      <c r="B422" s="8">
        <v>79898</v>
      </c>
      <c r="C422" s="4">
        <v>2</v>
      </c>
      <c r="D422" s="4">
        <v>2</v>
      </c>
      <c r="E422" s="4">
        <v>100</v>
      </c>
      <c r="F422" s="4">
        <v>50</v>
      </c>
      <c r="G422" s="5">
        <v>39931</v>
      </c>
      <c r="H422" s="7" t="s">
        <v>160</v>
      </c>
      <c r="I422" s="4">
        <v>0</v>
      </c>
      <c r="J422" s="6">
        <f t="shared" si="47"/>
        <v>-50</v>
      </c>
      <c r="K422" s="6">
        <f t="shared" si="43"/>
        <v>0</v>
      </c>
      <c r="L422" s="6" t="str">
        <f t="shared" si="44"/>
        <v>CONTRA VENTA</v>
      </c>
      <c r="M422" s="21">
        <f t="shared" si="45"/>
        <v>0.1388888888888889</v>
      </c>
      <c r="N422" s="6" t="str">
        <f t="shared" si="48"/>
        <v/>
      </c>
      <c r="O422" s="21" t="str">
        <f t="shared" si="46"/>
        <v/>
      </c>
      <c r="P422" s="33" t="str">
        <f t="shared" si="49"/>
        <v>analisar fact</v>
      </c>
    </row>
    <row r="423" spans="1:16">
      <c r="A423" s="6" t="s">
        <v>826</v>
      </c>
      <c r="B423" s="8">
        <v>57650</v>
      </c>
      <c r="C423" s="4">
        <v>23</v>
      </c>
      <c r="D423" s="4">
        <v>22</v>
      </c>
      <c r="E423" s="4">
        <v>502</v>
      </c>
      <c r="F423" s="4">
        <v>453</v>
      </c>
      <c r="G423" s="5">
        <v>39759</v>
      </c>
      <c r="H423" s="7" t="s">
        <v>159</v>
      </c>
      <c r="I423" s="4">
        <v>208</v>
      </c>
      <c r="J423" s="6">
        <f t="shared" si="47"/>
        <v>159</v>
      </c>
      <c r="K423" s="6">
        <f t="shared" si="43"/>
        <v>1</v>
      </c>
      <c r="L423" s="6" t="str">
        <f t="shared" si="44"/>
        <v/>
      </c>
      <c r="M423" s="21">
        <f t="shared" si="45"/>
        <v>0.33124999999999999</v>
      </c>
      <c r="N423" s="6">
        <f t="shared" si="48"/>
        <v>49</v>
      </c>
      <c r="O423" s="21">
        <f t="shared" si="46"/>
        <v>0.33124999999999999</v>
      </c>
      <c r="P423" s="33" t="str">
        <f t="shared" si="49"/>
        <v/>
      </c>
    </row>
    <row r="424" spans="1:16">
      <c r="A424" s="6" t="s">
        <v>267</v>
      </c>
      <c r="B424" s="8">
        <v>40909</v>
      </c>
      <c r="C424" s="4">
        <v>262</v>
      </c>
      <c r="D424" s="4">
        <v>238</v>
      </c>
      <c r="E424" s="4">
        <v>397</v>
      </c>
      <c r="F424" s="4">
        <v>348</v>
      </c>
      <c r="G424" s="5">
        <v>39465</v>
      </c>
      <c r="H424" s="7" t="s">
        <v>159</v>
      </c>
      <c r="I424" s="4">
        <v>9</v>
      </c>
      <c r="J424" s="6">
        <f t="shared" si="47"/>
        <v>-40</v>
      </c>
      <c r="K424" s="6">
        <f t="shared" si="43"/>
        <v>24</v>
      </c>
      <c r="L424" s="6" t="str">
        <f t="shared" si="44"/>
        <v>ACTIVOS</v>
      </c>
      <c r="M424" s="21">
        <f t="shared" si="45"/>
        <v>8.3333333333333329E-2</v>
      </c>
      <c r="N424" s="6" t="str">
        <f t="shared" si="48"/>
        <v/>
      </c>
      <c r="O424" s="21" t="str">
        <f t="shared" si="46"/>
        <v/>
      </c>
      <c r="P424" s="33" t="str">
        <f t="shared" si="49"/>
        <v/>
      </c>
    </row>
    <row r="425" spans="1:16">
      <c r="A425" s="6" t="s">
        <v>727</v>
      </c>
      <c r="B425" s="8">
        <v>54636</v>
      </c>
      <c r="C425" s="4">
        <v>35</v>
      </c>
      <c r="D425" s="4">
        <v>30</v>
      </c>
      <c r="E425" s="4">
        <v>366</v>
      </c>
      <c r="F425" s="4">
        <v>317</v>
      </c>
      <c r="G425" s="5">
        <v>38848</v>
      </c>
      <c r="H425" s="7" t="s">
        <v>159</v>
      </c>
      <c r="I425" s="4">
        <v>155</v>
      </c>
      <c r="J425" s="6">
        <f t="shared" si="47"/>
        <v>106</v>
      </c>
      <c r="K425" s="6">
        <f t="shared" si="43"/>
        <v>5</v>
      </c>
      <c r="L425" s="6" t="str">
        <f t="shared" si="44"/>
        <v/>
      </c>
      <c r="M425" s="21">
        <f t="shared" si="45"/>
        <v>0.22083333333333333</v>
      </c>
      <c r="N425" s="6">
        <f t="shared" si="48"/>
        <v>49</v>
      </c>
      <c r="O425" s="21">
        <f t="shared" si="46"/>
        <v>0.22083333333333333</v>
      </c>
      <c r="P425" s="33" t="str">
        <f t="shared" si="49"/>
        <v/>
      </c>
    </row>
    <row r="426" spans="1:16">
      <c r="A426" s="6" t="s">
        <v>557</v>
      </c>
      <c r="B426" s="8">
        <v>49461</v>
      </c>
      <c r="C426" s="4">
        <v>51</v>
      </c>
      <c r="D426" s="4">
        <v>50</v>
      </c>
      <c r="E426" s="4">
        <v>348</v>
      </c>
      <c r="F426" s="4">
        <v>299</v>
      </c>
      <c r="G426" s="5">
        <v>38785</v>
      </c>
      <c r="H426" s="7" t="s">
        <v>159</v>
      </c>
      <c r="I426" s="4">
        <v>0</v>
      </c>
      <c r="J426" s="6">
        <f t="shared" si="47"/>
        <v>-49</v>
      </c>
      <c r="K426" s="6">
        <f t="shared" si="43"/>
        <v>1</v>
      </c>
      <c r="L426" s="6" t="str">
        <f t="shared" si="44"/>
        <v>ACTIVOS</v>
      </c>
      <c r="M426" s="21">
        <f t="shared" si="45"/>
        <v>0.10208333333333333</v>
      </c>
      <c r="N426" s="6" t="str">
        <f t="shared" si="48"/>
        <v/>
      </c>
      <c r="O426" s="21" t="str">
        <f t="shared" si="46"/>
        <v/>
      </c>
      <c r="P426" s="33" t="str">
        <f t="shared" si="49"/>
        <v/>
      </c>
    </row>
    <row r="427" spans="1:16">
      <c r="A427" s="6" t="s">
        <v>1340</v>
      </c>
      <c r="B427" s="8">
        <v>73294</v>
      </c>
      <c r="C427" s="4">
        <v>5</v>
      </c>
      <c r="D427" s="4">
        <v>4</v>
      </c>
      <c r="E427" s="4">
        <v>138</v>
      </c>
      <c r="F427" s="4">
        <v>89</v>
      </c>
      <c r="G427" s="5">
        <v>39759</v>
      </c>
      <c r="H427" s="7" t="s">
        <v>162</v>
      </c>
      <c r="I427" s="4">
        <v>122</v>
      </c>
      <c r="J427" s="6">
        <f t="shared" si="47"/>
        <v>73</v>
      </c>
      <c r="K427" s="6">
        <f t="shared" si="43"/>
        <v>1</v>
      </c>
      <c r="L427" s="6" t="str">
        <f t="shared" si="44"/>
        <v/>
      </c>
      <c r="M427" s="21">
        <f t="shared" si="45"/>
        <v>0.25347222222222221</v>
      </c>
      <c r="N427" s="6">
        <f t="shared" si="48"/>
        <v>49</v>
      </c>
      <c r="O427" s="21">
        <f t="shared" si="46"/>
        <v>0.25347222222222221</v>
      </c>
      <c r="P427" s="33" t="str">
        <f t="shared" si="49"/>
        <v/>
      </c>
    </row>
    <row r="428" spans="1:16">
      <c r="A428" s="6" t="s">
        <v>196</v>
      </c>
      <c r="B428" s="8">
        <v>38749</v>
      </c>
      <c r="C428" s="4">
        <v>1672</v>
      </c>
      <c r="D428" s="4">
        <v>1668</v>
      </c>
      <c r="E428" s="4">
        <v>7456</v>
      </c>
      <c r="F428" s="4">
        <v>7408</v>
      </c>
      <c r="G428" s="5">
        <v>38716</v>
      </c>
      <c r="H428" s="7" t="s">
        <v>159</v>
      </c>
      <c r="I428" s="4">
        <v>97</v>
      </c>
      <c r="J428" s="6">
        <f t="shared" si="47"/>
        <v>49</v>
      </c>
      <c r="K428" s="6">
        <f t="shared" si="43"/>
        <v>4</v>
      </c>
      <c r="L428" s="6" t="str">
        <f t="shared" si="44"/>
        <v/>
      </c>
      <c r="M428" s="21">
        <f t="shared" si="45"/>
        <v>5.1041666666666666E-2</v>
      </c>
      <c r="N428" s="6">
        <f t="shared" si="48"/>
        <v>48</v>
      </c>
      <c r="O428" s="21">
        <f t="shared" si="46"/>
        <v>5.1041666666666666E-2</v>
      </c>
      <c r="P428" s="33" t="str">
        <f t="shared" si="49"/>
        <v/>
      </c>
    </row>
    <row r="429" spans="1:16">
      <c r="A429" s="6" t="s">
        <v>276</v>
      </c>
      <c r="B429" s="8">
        <v>41183</v>
      </c>
      <c r="C429" s="4">
        <v>216</v>
      </c>
      <c r="D429" s="4">
        <v>215</v>
      </c>
      <c r="E429" s="4">
        <v>2117</v>
      </c>
      <c r="F429" s="4">
        <v>2069</v>
      </c>
      <c r="G429" s="5">
        <v>38869</v>
      </c>
      <c r="H429" s="7" t="s">
        <v>159</v>
      </c>
      <c r="I429" s="4">
        <v>419</v>
      </c>
      <c r="J429" s="6">
        <f t="shared" si="47"/>
        <v>371</v>
      </c>
      <c r="K429" s="6">
        <f t="shared" si="43"/>
        <v>1</v>
      </c>
      <c r="L429" s="6" t="str">
        <f t="shared" si="44"/>
        <v/>
      </c>
      <c r="M429" s="21">
        <f t="shared" si="45"/>
        <v>0.51527777777777783</v>
      </c>
      <c r="N429" s="6">
        <f t="shared" si="48"/>
        <v>48</v>
      </c>
      <c r="O429" s="21">
        <f t="shared" si="46"/>
        <v>0.51527777777777783</v>
      </c>
      <c r="P429" s="33" t="str">
        <f t="shared" si="49"/>
        <v/>
      </c>
    </row>
    <row r="430" spans="1:16">
      <c r="A430" s="6" t="s">
        <v>299</v>
      </c>
      <c r="B430" s="8">
        <v>41883</v>
      </c>
      <c r="C430" s="4">
        <v>171</v>
      </c>
      <c r="D430" s="4">
        <v>169</v>
      </c>
      <c r="E430" s="4">
        <v>1225</v>
      </c>
      <c r="F430" s="4">
        <v>1177</v>
      </c>
      <c r="G430" s="5">
        <v>38716</v>
      </c>
      <c r="H430" s="7" t="s">
        <v>159</v>
      </c>
      <c r="I430" s="4">
        <v>109</v>
      </c>
      <c r="J430" s="6">
        <f t="shared" si="47"/>
        <v>61</v>
      </c>
      <c r="K430" s="6">
        <f t="shared" si="43"/>
        <v>2</v>
      </c>
      <c r="L430" s="6" t="str">
        <f t="shared" si="44"/>
        <v/>
      </c>
      <c r="M430" s="21">
        <f t="shared" si="45"/>
        <v>0.10590277777777778</v>
      </c>
      <c r="N430" s="6">
        <f t="shared" si="48"/>
        <v>48</v>
      </c>
      <c r="O430" s="21">
        <f t="shared" si="46"/>
        <v>0.10590277777777778</v>
      </c>
      <c r="P430" s="33" t="str">
        <f t="shared" si="49"/>
        <v/>
      </c>
    </row>
    <row r="431" spans="1:16">
      <c r="A431" s="6" t="s">
        <v>604</v>
      </c>
      <c r="B431" s="8">
        <v>50891</v>
      </c>
      <c r="C431" s="4">
        <v>44</v>
      </c>
      <c r="D431" s="4">
        <v>44</v>
      </c>
      <c r="E431" s="4">
        <v>965</v>
      </c>
      <c r="F431" s="4">
        <v>917</v>
      </c>
      <c r="G431" s="5">
        <v>39160</v>
      </c>
      <c r="H431" s="7" t="s">
        <v>159</v>
      </c>
      <c r="I431" s="4">
        <v>102</v>
      </c>
      <c r="J431" s="6">
        <f t="shared" si="47"/>
        <v>54</v>
      </c>
      <c r="K431" s="6">
        <f t="shared" si="43"/>
        <v>0</v>
      </c>
      <c r="L431" s="6" t="str">
        <f t="shared" si="44"/>
        <v/>
      </c>
      <c r="M431" s="21">
        <f t="shared" si="45"/>
        <v>9.375E-2</v>
      </c>
      <c r="N431" s="6" t="str">
        <f t="shared" si="48"/>
        <v/>
      </c>
      <c r="O431" s="21" t="str">
        <f t="shared" si="46"/>
        <v/>
      </c>
      <c r="P431" s="33" t="str">
        <f t="shared" si="49"/>
        <v/>
      </c>
    </row>
    <row r="432" spans="1:16">
      <c r="A432" s="6" t="s">
        <v>543</v>
      </c>
      <c r="B432" s="8">
        <v>49035</v>
      </c>
      <c r="C432" s="4">
        <v>60</v>
      </c>
      <c r="D432" s="4">
        <v>52</v>
      </c>
      <c r="E432" s="4">
        <v>374</v>
      </c>
      <c r="F432" s="4">
        <v>326</v>
      </c>
      <c r="G432" s="5">
        <v>38716</v>
      </c>
      <c r="H432" s="7" t="s">
        <v>160</v>
      </c>
      <c r="I432" s="4">
        <v>0</v>
      </c>
      <c r="J432" s="6">
        <f t="shared" si="47"/>
        <v>-48</v>
      </c>
      <c r="K432" s="6">
        <f t="shared" si="43"/>
        <v>8</v>
      </c>
      <c r="L432" s="6" t="str">
        <f t="shared" si="44"/>
        <v>CONTRA VENTA</v>
      </c>
      <c r="M432" s="21">
        <f t="shared" si="45"/>
        <v>0.1</v>
      </c>
      <c r="N432" s="6" t="str">
        <f t="shared" si="48"/>
        <v/>
      </c>
      <c r="O432" s="21" t="str">
        <f t="shared" si="46"/>
        <v/>
      </c>
      <c r="P432" s="33" t="str">
        <f t="shared" si="49"/>
        <v/>
      </c>
    </row>
    <row r="433" spans="1:16">
      <c r="A433" s="6" t="s">
        <v>1478</v>
      </c>
      <c r="B433" s="8">
        <v>77493</v>
      </c>
      <c r="C433" s="4">
        <v>3</v>
      </c>
      <c r="D433" s="4">
        <v>2</v>
      </c>
      <c r="E433" s="4">
        <v>51</v>
      </c>
      <c r="F433" s="4">
        <v>3</v>
      </c>
      <c r="G433" s="5">
        <v>40216</v>
      </c>
      <c r="H433" s="7" t="s">
        <v>159</v>
      </c>
      <c r="I433" s="4">
        <v>302</v>
      </c>
      <c r="J433" s="6">
        <f t="shared" si="47"/>
        <v>254</v>
      </c>
      <c r="K433" s="6">
        <f t="shared" si="43"/>
        <v>1</v>
      </c>
      <c r="L433" s="6" t="str">
        <f t="shared" si="44"/>
        <v/>
      </c>
      <c r="M433" s="21">
        <f t="shared" si="45"/>
        <v>0.7055555555555556</v>
      </c>
      <c r="N433" s="6">
        <f t="shared" si="48"/>
        <v>48</v>
      </c>
      <c r="O433" s="21">
        <f t="shared" si="46"/>
        <v>0.7055555555555556</v>
      </c>
      <c r="P433" s="33" t="str">
        <f t="shared" si="49"/>
        <v/>
      </c>
    </row>
    <row r="434" spans="1:16">
      <c r="A434" s="6" t="s">
        <v>810</v>
      </c>
      <c r="B434" s="8">
        <v>57162</v>
      </c>
      <c r="C434" s="4">
        <v>25</v>
      </c>
      <c r="D434" s="4">
        <v>23</v>
      </c>
      <c r="E434" s="4">
        <v>349</v>
      </c>
      <c r="F434" s="4">
        <v>302</v>
      </c>
      <c r="G434" s="5">
        <v>40038</v>
      </c>
      <c r="H434" s="7" t="s">
        <v>159</v>
      </c>
      <c r="I434" s="4">
        <v>709</v>
      </c>
      <c r="J434" s="6">
        <f t="shared" si="47"/>
        <v>662</v>
      </c>
      <c r="K434" s="6">
        <f t="shared" si="43"/>
        <v>2</v>
      </c>
      <c r="L434" s="6" t="str">
        <f t="shared" si="44"/>
        <v/>
      </c>
      <c r="M434" s="21">
        <f t="shared" si="45"/>
        <v>1.3791666666666667</v>
      </c>
      <c r="N434" s="6">
        <f t="shared" si="48"/>
        <v>47</v>
      </c>
      <c r="O434" s="21">
        <f t="shared" si="46"/>
        <v>1.3791666666666667</v>
      </c>
      <c r="P434" s="33" t="str">
        <f t="shared" si="49"/>
        <v/>
      </c>
    </row>
    <row r="435" spans="1:16">
      <c r="A435" s="6" t="s">
        <v>1041</v>
      </c>
      <c r="B435" s="8">
        <v>64193</v>
      </c>
      <c r="C435" s="4">
        <v>12</v>
      </c>
      <c r="D435" s="4">
        <v>11</v>
      </c>
      <c r="E435" s="4">
        <v>147</v>
      </c>
      <c r="F435" s="4">
        <v>101</v>
      </c>
      <c r="G435" s="5">
        <v>39996</v>
      </c>
      <c r="H435" s="7" t="s">
        <v>160</v>
      </c>
      <c r="I435" s="4">
        <v>10</v>
      </c>
      <c r="J435" s="6">
        <f t="shared" si="47"/>
        <v>-36</v>
      </c>
      <c r="K435" s="6">
        <f t="shared" si="43"/>
        <v>1</v>
      </c>
      <c r="L435" s="6" t="str">
        <f t="shared" si="44"/>
        <v>CONTRA VENTA</v>
      </c>
      <c r="M435" s="21">
        <f t="shared" si="45"/>
        <v>8.7499999999999994E-2</v>
      </c>
      <c r="N435" s="6" t="str">
        <f t="shared" si="48"/>
        <v/>
      </c>
      <c r="O435" s="21" t="str">
        <f t="shared" si="46"/>
        <v/>
      </c>
      <c r="P435" s="33" t="str">
        <f t="shared" si="49"/>
        <v/>
      </c>
    </row>
    <row r="436" spans="1:16">
      <c r="A436" s="6" t="s">
        <v>962</v>
      </c>
      <c r="B436" s="8">
        <v>61788</v>
      </c>
      <c r="C436" s="4">
        <v>14</v>
      </c>
      <c r="D436" s="4">
        <v>14</v>
      </c>
      <c r="E436" s="4">
        <v>420</v>
      </c>
      <c r="F436" s="4">
        <v>374</v>
      </c>
      <c r="G436" s="5">
        <v>39759</v>
      </c>
      <c r="H436" s="7" t="s">
        <v>162</v>
      </c>
      <c r="I436" s="4">
        <v>99</v>
      </c>
      <c r="J436" s="6">
        <f t="shared" si="47"/>
        <v>53</v>
      </c>
      <c r="K436" s="6">
        <f t="shared" si="43"/>
        <v>0</v>
      </c>
      <c r="L436" s="6" t="str">
        <f t="shared" si="44"/>
        <v/>
      </c>
      <c r="M436" s="21">
        <f t="shared" si="45"/>
        <v>0.18402777777777776</v>
      </c>
      <c r="N436" s="6" t="str">
        <f t="shared" si="48"/>
        <v/>
      </c>
      <c r="O436" s="21" t="str">
        <f t="shared" si="46"/>
        <v/>
      </c>
      <c r="P436" s="33" t="str">
        <f t="shared" si="49"/>
        <v/>
      </c>
    </row>
    <row r="437" spans="1:16">
      <c r="A437" s="6" t="s">
        <v>505</v>
      </c>
      <c r="B437" s="8">
        <v>47880</v>
      </c>
      <c r="C437" s="4">
        <v>63</v>
      </c>
      <c r="D437" s="4">
        <v>61</v>
      </c>
      <c r="E437" s="4">
        <v>705</v>
      </c>
      <c r="F437" s="4">
        <v>660</v>
      </c>
      <c r="G437" s="5">
        <v>38716</v>
      </c>
      <c r="H437" s="7" t="s">
        <v>159</v>
      </c>
      <c r="I437" s="4">
        <v>130</v>
      </c>
      <c r="J437" s="6">
        <f t="shared" si="47"/>
        <v>85</v>
      </c>
      <c r="K437" s="6">
        <f t="shared" si="43"/>
        <v>2</v>
      </c>
      <c r="L437" s="6" t="str">
        <f t="shared" si="44"/>
        <v/>
      </c>
      <c r="M437" s="21">
        <f t="shared" si="45"/>
        <v>0.14756944444444445</v>
      </c>
      <c r="N437" s="6">
        <f t="shared" si="48"/>
        <v>45</v>
      </c>
      <c r="O437" s="21">
        <f t="shared" si="46"/>
        <v>0.14756944444444445</v>
      </c>
      <c r="P437" s="33" t="str">
        <f t="shared" si="49"/>
        <v/>
      </c>
    </row>
    <row r="438" spans="1:16">
      <c r="A438" s="6" t="s">
        <v>1164</v>
      </c>
      <c r="B438" s="8">
        <v>67938</v>
      </c>
      <c r="C438" s="4">
        <v>8</v>
      </c>
      <c r="D438" s="4">
        <v>8</v>
      </c>
      <c r="E438" s="4">
        <v>61</v>
      </c>
      <c r="F438" s="4">
        <v>16</v>
      </c>
      <c r="G438" s="5">
        <v>39612</v>
      </c>
      <c r="H438" s="7" t="s">
        <v>162</v>
      </c>
      <c r="I438" s="4">
        <v>9</v>
      </c>
      <c r="J438" s="6">
        <f t="shared" si="47"/>
        <v>-36</v>
      </c>
      <c r="K438" s="6">
        <f t="shared" si="43"/>
        <v>0</v>
      </c>
      <c r="L438" s="6" t="str">
        <f t="shared" si="44"/>
        <v>OBSOLETOS</v>
      </c>
      <c r="M438" s="21">
        <f t="shared" si="45"/>
        <v>0.13750000000000001</v>
      </c>
      <c r="N438" s="6" t="str">
        <f t="shared" si="48"/>
        <v/>
      </c>
      <c r="O438" s="21" t="str">
        <f t="shared" si="46"/>
        <v/>
      </c>
      <c r="P438" s="33" t="str">
        <f t="shared" si="49"/>
        <v>analisar fact</v>
      </c>
    </row>
    <row r="439" spans="1:16">
      <c r="A439" s="6" t="s">
        <v>308</v>
      </c>
      <c r="B439" s="8">
        <v>42156</v>
      </c>
      <c r="C439" s="4">
        <v>153</v>
      </c>
      <c r="D439" s="4">
        <v>152</v>
      </c>
      <c r="E439" s="4">
        <v>1390</v>
      </c>
      <c r="F439" s="4">
        <v>1346</v>
      </c>
      <c r="G439" s="5">
        <v>38716</v>
      </c>
      <c r="H439" s="7" t="s">
        <v>159</v>
      </c>
      <c r="I439" s="4">
        <v>0</v>
      </c>
      <c r="J439" s="6">
        <f t="shared" si="47"/>
        <v>-44</v>
      </c>
      <c r="K439" s="6">
        <f t="shared" si="43"/>
        <v>1</v>
      </c>
      <c r="L439" s="6" t="str">
        <f t="shared" si="44"/>
        <v>ACTIVOS</v>
      </c>
      <c r="M439" s="21">
        <f t="shared" si="45"/>
        <v>6.1111111111111109E-2</v>
      </c>
      <c r="N439" s="6" t="str">
        <f t="shared" si="48"/>
        <v/>
      </c>
      <c r="O439" s="21" t="str">
        <f t="shared" si="46"/>
        <v/>
      </c>
      <c r="P439" s="33" t="str">
        <f t="shared" si="49"/>
        <v/>
      </c>
    </row>
    <row r="440" spans="1:16">
      <c r="A440" s="6" t="s">
        <v>254</v>
      </c>
      <c r="B440" s="8">
        <v>40513</v>
      </c>
      <c r="C440" s="4">
        <v>286</v>
      </c>
      <c r="D440" s="4">
        <v>277</v>
      </c>
      <c r="E440" s="4">
        <v>1334</v>
      </c>
      <c r="F440" s="4">
        <v>1290</v>
      </c>
      <c r="G440" s="5">
        <v>38716</v>
      </c>
      <c r="H440" s="7" t="s">
        <v>159</v>
      </c>
      <c r="I440" s="4">
        <v>106</v>
      </c>
      <c r="J440" s="6">
        <f t="shared" si="47"/>
        <v>62</v>
      </c>
      <c r="K440" s="6">
        <f t="shared" si="43"/>
        <v>9</v>
      </c>
      <c r="L440" s="6" t="str">
        <f t="shared" si="44"/>
        <v/>
      </c>
      <c r="M440" s="21">
        <f t="shared" si="45"/>
        <v>8.611111111111111E-2</v>
      </c>
      <c r="N440" s="6">
        <f t="shared" si="48"/>
        <v>44</v>
      </c>
      <c r="O440" s="21">
        <f t="shared" si="46"/>
        <v>8.611111111111111E-2</v>
      </c>
      <c r="P440" s="33" t="str">
        <f t="shared" si="49"/>
        <v/>
      </c>
    </row>
    <row r="441" spans="1:16">
      <c r="A441" s="6" t="s">
        <v>1045</v>
      </c>
      <c r="B441" s="8">
        <v>64316</v>
      </c>
      <c r="C441" s="4">
        <v>13</v>
      </c>
      <c r="D441" s="4">
        <v>11</v>
      </c>
      <c r="E441" s="4">
        <v>181</v>
      </c>
      <c r="F441" s="4">
        <v>137</v>
      </c>
      <c r="G441" s="5">
        <v>39650</v>
      </c>
      <c r="H441" s="7" t="s">
        <v>160</v>
      </c>
      <c r="I441" s="4">
        <v>17</v>
      </c>
      <c r="J441" s="6">
        <f t="shared" si="47"/>
        <v>-27</v>
      </c>
      <c r="K441" s="6">
        <f t="shared" si="43"/>
        <v>2</v>
      </c>
      <c r="L441" s="6" t="str">
        <f t="shared" si="44"/>
        <v>CONTRA VENTA</v>
      </c>
      <c r="M441" s="21">
        <f t="shared" si="45"/>
        <v>6.5625000000000003E-2</v>
      </c>
      <c r="N441" s="6" t="str">
        <f t="shared" si="48"/>
        <v/>
      </c>
      <c r="O441" s="21" t="str">
        <f t="shared" si="46"/>
        <v/>
      </c>
      <c r="P441" s="33" t="str">
        <f t="shared" si="49"/>
        <v/>
      </c>
    </row>
    <row r="442" spans="1:16">
      <c r="A442" s="6" t="s">
        <v>316</v>
      </c>
      <c r="B442" s="8">
        <v>42401</v>
      </c>
      <c r="C442" s="4">
        <v>153</v>
      </c>
      <c r="D442" s="4">
        <v>147</v>
      </c>
      <c r="E442" s="4">
        <v>615</v>
      </c>
      <c r="F442" s="4">
        <v>572</v>
      </c>
      <c r="G442" s="5">
        <v>39199</v>
      </c>
      <c r="H442" s="7" t="s">
        <v>159</v>
      </c>
      <c r="I442" s="4">
        <v>633</v>
      </c>
      <c r="J442" s="6">
        <f t="shared" si="47"/>
        <v>590</v>
      </c>
      <c r="K442" s="6">
        <f t="shared" si="43"/>
        <v>6</v>
      </c>
      <c r="L442" s="6" t="str">
        <f t="shared" si="44"/>
        <v/>
      </c>
      <c r="M442" s="21">
        <f t="shared" si="45"/>
        <v>1.0243055555555556</v>
      </c>
      <c r="N442" s="6">
        <f t="shared" si="48"/>
        <v>43</v>
      </c>
      <c r="O442" s="21">
        <f t="shared" si="46"/>
        <v>1.0243055555555556</v>
      </c>
      <c r="P442" s="33" t="str">
        <f t="shared" si="49"/>
        <v/>
      </c>
    </row>
    <row r="443" spans="1:16">
      <c r="A443" s="6" t="s">
        <v>369</v>
      </c>
      <c r="B443" s="8">
        <v>44013</v>
      </c>
      <c r="C443" s="4">
        <v>110</v>
      </c>
      <c r="D443" s="4">
        <v>108</v>
      </c>
      <c r="E443" s="4">
        <v>516</v>
      </c>
      <c r="F443" s="4">
        <v>473</v>
      </c>
      <c r="G443" s="5">
        <v>38716</v>
      </c>
      <c r="H443" s="7" t="s">
        <v>159</v>
      </c>
      <c r="I443" s="4">
        <v>81</v>
      </c>
      <c r="J443" s="6">
        <f t="shared" si="47"/>
        <v>38</v>
      </c>
      <c r="K443" s="6">
        <f t="shared" si="43"/>
        <v>2</v>
      </c>
      <c r="L443" s="6" t="str">
        <f t="shared" si="44"/>
        <v/>
      </c>
      <c r="M443" s="21">
        <f t="shared" si="45"/>
        <v>6.5972222222222224E-2</v>
      </c>
      <c r="N443" s="6">
        <f t="shared" si="48"/>
        <v>43</v>
      </c>
      <c r="O443" s="21">
        <f t="shared" si="46"/>
        <v>6.5972222222222224E-2</v>
      </c>
      <c r="P443" s="33" t="str">
        <f t="shared" si="49"/>
        <v/>
      </c>
    </row>
    <row r="444" spans="1:16">
      <c r="A444" s="6" t="s">
        <v>467</v>
      </c>
      <c r="B444" s="8">
        <v>46997</v>
      </c>
      <c r="C444" s="4">
        <v>80</v>
      </c>
      <c r="D444" s="4">
        <v>69</v>
      </c>
      <c r="E444" s="4">
        <v>549</v>
      </c>
      <c r="F444" s="4">
        <v>507</v>
      </c>
      <c r="G444" s="5">
        <v>38716</v>
      </c>
      <c r="H444" s="7" t="s">
        <v>159</v>
      </c>
      <c r="I444" s="4">
        <v>4</v>
      </c>
      <c r="J444" s="6">
        <f t="shared" si="47"/>
        <v>-38</v>
      </c>
      <c r="K444" s="6">
        <f t="shared" si="43"/>
        <v>11</v>
      </c>
      <c r="L444" s="6" t="str">
        <f t="shared" si="44"/>
        <v>ACTIVOS</v>
      </c>
      <c r="M444" s="21">
        <f t="shared" si="45"/>
        <v>6.5972222222222224E-2</v>
      </c>
      <c r="N444" s="6" t="str">
        <f t="shared" si="48"/>
        <v/>
      </c>
      <c r="O444" s="21" t="str">
        <f t="shared" si="46"/>
        <v/>
      </c>
      <c r="P444" s="33" t="str">
        <f t="shared" si="49"/>
        <v/>
      </c>
    </row>
    <row r="445" spans="1:16">
      <c r="A445" s="6" t="s">
        <v>675</v>
      </c>
      <c r="B445" s="8">
        <v>53053</v>
      </c>
      <c r="C445" s="4">
        <v>40</v>
      </c>
      <c r="D445" s="4">
        <v>35</v>
      </c>
      <c r="E445" s="4">
        <v>391</v>
      </c>
      <c r="F445" s="4">
        <v>349</v>
      </c>
      <c r="G445" s="5">
        <v>38716</v>
      </c>
      <c r="H445" s="7" t="s">
        <v>159</v>
      </c>
      <c r="I445" s="4">
        <v>31</v>
      </c>
      <c r="J445" s="6">
        <f t="shared" si="47"/>
        <v>-11</v>
      </c>
      <c r="K445" s="6">
        <f t="shared" si="43"/>
        <v>5</v>
      </c>
      <c r="L445" s="6" t="str">
        <f t="shared" si="44"/>
        <v>ACTIVOS</v>
      </c>
      <c r="M445" s="21">
        <f t="shared" si="45"/>
        <v>2.2916666666666665E-2</v>
      </c>
      <c r="N445" s="6" t="str">
        <f t="shared" si="48"/>
        <v/>
      </c>
      <c r="O445" s="21" t="str">
        <f t="shared" si="46"/>
        <v/>
      </c>
      <c r="P445" s="33" t="str">
        <f t="shared" si="49"/>
        <v/>
      </c>
    </row>
    <row r="446" spans="1:16">
      <c r="A446" s="6" t="s">
        <v>1259</v>
      </c>
      <c r="B446" s="8">
        <v>70829</v>
      </c>
      <c r="C446" s="4">
        <v>6</v>
      </c>
      <c r="D446" s="4">
        <v>5</v>
      </c>
      <c r="E446" s="4">
        <v>102</v>
      </c>
      <c r="F446" s="4">
        <v>60</v>
      </c>
      <c r="G446" s="5">
        <v>38716</v>
      </c>
      <c r="H446" s="7" t="s">
        <v>159</v>
      </c>
      <c r="I446" s="4">
        <v>15</v>
      </c>
      <c r="J446" s="6">
        <f t="shared" si="47"/>
        <v>-27</v>
      </c>
      <c r="K446" s="6">
        <f t="shared" si="43"/>
        <v>1</v>
      </c>
      <c r="L446" s="6" t="str">
        <f t="shared" si="44"/>
        <v>ACTIVOS</v>
      </c>
      <c r="M446" s="21">
        <f t="shared" si="45"/>
        <v>6.5625000000000003E-2</v>
      </c>
      <c r="N446" s="6" t="str">
        <f t="shared" si="48"/>
        <v/>
      </c>
      <c r="O446" s="21" t="str">
        <f t="shared" si="46"/>
        <v/>
      </c>
      <c r="P446" s="33" t="str">
        <f t="shared" si="49"/>
        <v/>
      </c>
    </row>
    <row r="447" spans="1:16">
      <c r="A447" s="6" t="s">
        <v>1011</v>
      </c>
      <c r="B447" s="8">
        <v>63280</v>
      </c>
      <c r="C447" s="4">
        <v>18</v>
      </c>
      <c r="D447" s="4">
        <v>12</v>
      </c>
      <c r="E447" s="4">
        <v>120</v>
      </c>
      <c r="F447" s="4">
        <v>78</v>
      </c>
      <c r="G447" s="5">
        <v>38894</v>
      </c>
      <c r="H447" s="7" t="s">
        <v>162</v>
      </c>
      <c r="I447" s="4">
        <v>0</v>
      </c>
      <c r="J447" s="6">
        <f t="shared" si="47"/>
        <v>-42</v>
      </c>
      <c r="K447" s="6">
        <f t="shared" si="43"/>
        <v>6</v>
      </c>
      <c r="L447" s="6" t="str">
        <f t="shared" si="44"/>
        <v>OBSOLETOS</v>
      </c>
      <c r="M447" s="21">
        <f t="shared" si="45"/>
        <v>0.16041666666666668</v>
      </c>
      <c r="N447" s="6" t="str">
        <f t="shared" si="48"/>
        <v/>
      </c>
      <c r="O447" s="21" t="str">
        <f t="shared" si="46"/>
        <v/>
      </c>
      <c r="P447" s="33" t="str">
        <f t="shared" si="49"/>
        <v/>
      </c>
    </row>
    <row r="448" spans="1:16">
      <c r="A448" s="6" t="s">
        <v>889</v>
      </c>
      <c r="B448" s="8">
        <v>59568</v>
      </c>
      <c r="C448" s="4">
        <v>18</v>
      </c>
      <c r="D448" s="4">
        <v>18</v>
      </c>
      <c r="E448" s="4">
        <v>564</v>
      </c>
      <c r="F448" s="4">
        <v>523</v>
      </c>
      <c r="G448" s="5">
        <v>38716</v>
      </c>
      <c r="H448" s="7" t="s">
        <v>160</v>
      </c>
      <c r="I448" s="4">
        <v>57</v>
      </c>
      <c r="J448" s="6">
        <f t="shared" si="47"/>
        <v>16</v>
      </c>
      <c r="K448" s="6">
        <f t="shared" si="43"/>
        <v>0</v>
      </c>
      <c r="L448" s="6" t="str">
        <f t="shared" si="44"/>
        <v/>
      </c>
      <c r="M448" s="21">
        <f t="shared" si="45"/>
        <v>2.777777777777778E-2</v>
      </c>
      <c r="N448" s="6" t="str">
        <f t="shared" si="48"/>
        <v/>
      </c>
      <c r="O448" s="21" t="str">
        <f t="shared" si="46"/>
        <v/>
      </c>
      <c r="P448" s="33" t="str">
        <f t="shared" si="49"/>
        <v/>
      </c>
    </row>
    <row r="449" spans="1:16">
      <c r="A449" s="6" t="s">
        <v>815</v>
      </c>
      <c r="B449" s="8">
        <v>57315</v>
      </c>
      <c r="C449" s="4">
        <v>24</v>
      </c>
      <c r="D449" s="4">
        <v>22</v>
      </c>
      <c r="E449" s="4">
        <v>556</v>
      </c>
      <c r="F449" s="4">
        <v>515</v>
      </c>
      <c r="G449" s="5">
        <v>38716</v>
      </c>
      <c r="H449" s="7" t="s">
        <v>159</v>
      </c>
      <c r="I449" s="4">
        <v>20</v>
      </c>
      <c r="J449" s="6">
        <f t="shared" si="47"/>
        <v>-21</v>
      </c>
      <c r="K449" s="6">
        <f t="shared" si="43"/>
        <v>2</v>
      </c>
      <c r="L449" s="6" t="str">
        <f t="shared" si="44"/>
        <v>ACTIVOS</v>
      </c>
      <c r="M449" s="21">
        <f t="shared" si="45"/>
        <v>3.6458333333333336E-2</v>
      </c>
      <c r="N449" s="6" t="str">
        <f t="shared" si="48"/>
        <v/>
      </c>
      <c r="O449" s="21" t="str">
        <f t="shared" si="46"/>
        <v/>
      </c>
      <c r="P449" s="33" t="str">
        <f t="shared" si="49"/>
        <v/>
      </c>
    </row>
    <row r="450" spans="1:16">
      <c r="A450" s="6" t="s">
        <v>967</v>
      </c>
      <c r="B450" s="8">
        <v>61941</v>
      </c>
      <c r="C450" s="4">
        <v>17</v>
      </c>
      <c r="D450" s="4">
        <v>14</v>
      </c>
      <c r="E450" s="4">
        <v>336</v>
      </c>
      <c r="F450" s="4">
        <v>295</v>
      </c>
      <c r="G450" s="5">
        <v>39126</v>
      </c>
      <c r="H450" s="7" t="s">
        <v>159</v>
      </c>
      <c r="I450" s="4">
        <v>0</v>
      </c>
      <c r="J450" s="6">
        <f t="shared" si="47"/>
        <v>-41</v>
      </c>
      <c r="K450" s="6">
        <f t="shared" si="43"/>
        <v>3</v>
      </c>
      <c r="L450" s="6" t="str">
        <f t="shared" si="44"/>
        <v>ACTIVOS</v>
      </c>
      <c r="M450" s="21">
        <f t="shared" si="45"/>
        <v>8.5416666666666669E-2</v>
      </c>
      <c r="N450" s="6" t="str">
        <f t="shared" si="48"/>
        <v/>
      </c>
      <c r="O450" s="21" t="str">
        <f t="shared" si="46"/>
        <v/>
      </c>
      <c r="P450" s="33" t="str">
        <f t="shared" si="49"/>
        <v/>
      </c>
    </row>
    <row r="451" spans="1:16">
      <c r="A451" s="6" t="s">
        <v>728</v>
      </c>
      <c r="B451" s="8">
        <v>54667</v>
      </c>
      <c r="C451" s="4">
        <v>30</v>
      </c>
      <c r="D451" s="4">
        <v>30</v>
      </c>
      <c r="E451" s="4">
        <v>240</v>
      </c>
      <c r="F451" s="4">
        <v>199</v>
      </c>
      <c r="G451" s="5">
        <v>38716</v>
      </c>
      <c r="H451" s="7" t="s">
        <v>159</v>
      </c>
      <c r="I451" s="4">
        <v>30</v>
      </c>
      <c r="J451" s="6">
        <f t="shared" si="47"/>
        <v>-11</v>
      </c>
      <c r="K451" s="6">
        <f t="shared" si="43"/>
        <v>0</v>
      </c>
      <c r="L451" s="6" t="str">
        <f t="shared" si="44"/>
        <v>ACTIVOS</v>
      </c>
      <c r="M451" s="21">
        <f t="shared" si="45"/>
        <v>2.2916666666666665E-2</v>
      </c>
      <c r="N451" s="6" t="str">
        <f t="shared" si="48"/>
        <v/>
      </c>
      <c r="O451" s="21" t="str">
        <f t="shared" si="46"/>
        <v/>
      </c>
      <c r="P451" s="33" t="str">
        <f t="shared" si="49"/>
        <v>analisar fact</v>
      </c>
    </row>
    <row r="452" spans="1:16">
      <c r="A452" s="6" t="s">
        <v>1050</v>
      </c>
      <c r="B452" s="8">
        <v>64467</v>
      </c>
      <c r="C452" s="4">
        <v>11</v>
      </c>
      <c r="D452" s="4">
        <v>11</v>
      </c>
      <c r="E452" s="4">
        <v>1592</v>
      </c>
      <c r="F452" s="4">
        <v>1552</v>
      </c>
      <c r="G452" s="5">
        <v>40092</v>
      </c>
      <c r="H452" s="7" t="s">
        <v>160</v>
      </c>
      <c r="I452" s="4">
        <v>0</v>
      </c>
      <c r="J452" s="6">
        <f t="shared" si="47"/>
        <v>-40</v>
      </c>
      <c r="K452" s="6">
        <f t="shared" si="43"/>
        <v>0</v>
      </c>
      <c r="L452" s="6" t="str">
        <f t="shared" si="44"/>
        <v>CONTRA VENTA</v>
      </c>
      <c r="M452" s="21">
        <f t="shared" si="45"/>
        <v>5.5555555555555559E-2</v>
      </c>
      <c r="N452" s="6" t="str">
        <f t="shared" si="48"/>
        <v/>
      </c>
      <c r="O452" s="21" t="str">
        <f t="shared" si="46"/>
        <v/>
      </c>
      <c r="P452" s="33" t="str">
        <f t="shared" si="49"/>
        <v>analisar fact</v>
      </c>
    </row>
    <row r="453" spans="1:16">
      <c r="A453" s="6" t="s">
        <v>923</v>
      </c>
      <c r="B453" s="8">
        <v>60602</v>
      </c>
      <c r="C453" s="4">
        <v>17</v>
      </c>
      <c r="D453" s="4">
        <v>16</v>
      </c>
      <c r="E453" s="4">
        <v>572</v>
      </c>
      <c r="F453" s="4">
        <v>532</v>
      </c>
      <c r="G453" s="5">
        <v>40214</v>
      </c>
      <c r="H453" s="7" t="s">
        <v>159</v>
      </c>
      <c r="I453" s="4">
        <v>148</v>
      </c>
      <c r="J453" s="6">
        <f t="shared" si="47"/>
        <v>108</v>
      </c>
      <c r="K453" s="6">
        <f t="shared" si="43"/>
        <v>1</v>
      </c>
      <c r="L453" s="6" t="str">
        <f t="shared" si="44"/>
        <v/>
      </c>
      <c r="M453" s="21">
        <f t="shared" si="45"/>
        <v>0.1875</v>
      </c>
      <c r="N453" s="6">
        <f t="shared" si="48"/>
        <v>40</v>
      </c>
      <c r="O453" s="21">
        <f t="shared" si="46"/>
        <v>0.1875</v>
      </c>
      <c r="P453" s="33" t="str">
        <f t="shared" si="49"/>
        <v/>
      </c>
    </row>
    <row r="454" spans="1:16">
      <c r="A454" s="6" t="s">
        <v>883</v>
      </c>
      <c r="B454" s="8">
        <v>59384</v>
      </c>
      <c r="C454" s="4">
        <v>19</v>
      </c>
      <c r="D454" s="4">
        <v>18</v>
      </c>
      <c r="E454" s="4">
        <v>286</v>
      </c>
      <c r="F454" s="4">
        <v>246</v>
      </c>
      <c r="G454" s="5">
        <v>39863</v>
      </c>
      <c r="H454" s="7" t="s">
        <v>159</v>
      </c>
      <c r="I454" s="4">
        <v>26</v>
      </c>
      <c r="J454" s="6">
        <f t="shared" si="47"/>
        <v>-14</v>
      </c>
      <c r="K454" s="6">
        <f t="shared" si="43"/>
        <v>1</v>
      </c>
      <c r="L454" s="6" t="str">
        <f t="shared" si="44"/>
        <v>ACTIVOS</v>
      </c>
      <c r="M454" s="21">
        <f t="shared" si="45"/>
        <v>2.9166666666666667E-2</v>
      </c>
      <c r="N454" s="6" t="str">
        <f t="shared" si="48"/>
        <v/>
      </c>
      <c r="O454" s="21" t="str">
        <f t="shared" si="46"/>
        <v/>
      </c>
      <c r="P454" s="33" t="str">
        <f t="shared" si="49"/>
        <v/>
      </c>
    </row>
    <row r="455" spans="1:16">
      <c r="A455" s="6" t="s">
        <v>1232</v>
      </c>
      <c r="B455" s="8">
        <v>70007</v>
      </c>
      <c r="C455" s="4">
        <v>7</v>
      </c>
      <c r="D455" s="4">
        <v>6</v>
      </c>
      <c r="E455" s="4">
        <v>257</v>
      </c>
      <c r="F455" s="4">
        <v>217</v>
      </c>
      <c r="G455" s="5">
        <v>39539</v>
      </c>
      <c r="H455" s="7" t="s">
        <v>160</v>
      </c>
      <c r="I455" s="4">
        <v>40</v>
      </c>
      <c r="J455" s="6">
        <f t="shared" si="47"/>
        <v>0</v>
      </c>
      <c r="K455" s="6">
        <f t="shared" ref="K455:K518" si="50">IF(C455&gt;D455,C455-D455,0)</f>
        <v>1</v>
      </c>
      <c r="L455" s="6" t="str">
        <f t="shared" ref="L455:L518" si="51">IF(E455-F455&gt;I455,H455,"")</f>
        <v/>
      </c>
      <c r="M455" s="21">
        <f t="shared" ref="M455:M518" si="52">IF((VLOOKUP(A455,TemposRef,5,0)*J455)/60/60/8&lt;0,(VLOOKUP(A455,TemposRef,5,0)*J455)/60/60/8*-1,(VLOOKUP(A455,TemposRef,5,0)*J455)/60/60/8)</f>
        <v>0</v>
      </c>
      <c r="N455" s="6" t="str">
        <f t="shared" si="48"/>
        <v/>
      </c>
      <c r="O455" s="21" t="str">
        <f t="shared" ref="O455:O518" si="53">IF(AND(K455&gt;0,I455&gt;E455-F455),(VLOOKUP(A455,TemposRef,5,0)*J455)/60/60/8,"")</f>
        <v/>
      </c>
      <c r="P455" s="33" t="str">
        <f t="shared" si="49"/>
        <v/>
      </c>
    </row>
    <row r="456" spans="1:16">
      <c r="A456" s="6" t="s">
        <v>1179</v>
      </c>
      <c r="B456" s="8">
        <v>68393</v>
      </c>
      <c r="C456" s="4">
        <v>7</v>
      </c>
      <c r="D456" s="4">
        <v>7</v>
      </c>
      <c r="E456" s="4">
        <v>180</v>
      </c>
      <c r="F456" s="4">
        <v>140</v>
      </c>
      <c r="G456" s="5">
        <v>38716</v>
      </c>
      <c r="H456" s="7" t="s">
        <v>160</v>
      </c>
      <c r="I456" s="4">
        <v>18</v>
      </c>
      <c r="J456" s="6">
        <f t="shared" ref="J456:J519" si="54">F456-E456+I456</f>
        <v>-22</v>
      </c>
      <c r="K456" s="6">
        <f t="shared" si="50"/>
        <v>0</v>
      </c>
      <c r="L456" s="6" t="str">
        <f t="shared" si="51"/>
        <v>CONTRA VENTA</v>
      </c>
      <c r="M456" s="21">
        <f t="shared" si="52"/>
        <v>5.3472222222222227E-2</v>
      </c>
      <c r="N456" s="6" t="str">
        <f t="shared" ref="N456:N519" si="55">IF(AND(K456&gt;0,I456&gt;E456-F456),E456-F456,"")</f>
        <v/>
      </c>
      <c r="O456" s="21" t="str">
        <f t="shared" si="53"/>
        <v/>
      </c>
      <c r="P456" s="33" t="str">
        <f t="shared" ref="P456:P519" si="56">IF(AND(VALUE(K456)&lt;=0,VALUE(J456)&lt;0),"analisar fact","")</f>
        <v>analisar fact</v>
      </c>
    </row>
    <row r="457" spans="1:16">
      <c r="A457" s="6" t="s">
        <v>948</v>
      </c>
      <c r="B457" s="8">
        <v>61363</v>
      </c>
      <c r="C457" s="4">
        <v>15</v>
      </c>
      <c r="D457" s="4">
        <v>15</v>
      </c>
      <c r="E457" s="4">
        <v>99</v>
      </c>
      <c r="F457" s="4">
        <v>59</v>
      </c>
      <c r="G457" s="5">
        <v>38901</v>
      </c>
      <c r="H457" s="7" t="s">
        <v>159</v>
      </c>
      <c r="I457" s="4">
        <v>41</v>
      </c>
      <c r="J457" s="6">
        <f t="shared" si="54"/>
        <v>1</v>
      </c>
      <c r="K457" s="6">
        <f t="shared" si="50"/>
        <v>0</v>
      </c>
      <c r="L457" s="6" t="str">
        <f t="shared" si="51"/>
        <v/>
      </c>
      <c r="M457" s="21">
        <f t="shared" si="52"/>
        <v>2.7777777777777775E-3</v>
      </c>
      <c r="N457" s="6" t="str">
        <f t="shared" si="55"/>
        <v/>
      </c>
      <c r="O457" s="21" t="str">
        <f t="shared" si="53"/>
        <v/>
      </c>
      <c r="P457" s="33" t="str">
        <f t="shared" si="56"/>
        <v/>
      </c>
    </row>
    <row r="458" spans="1:16">
      <c r="A458" s="6" t="s">
        <v>1160</v>
      </c>
      <c r="B458" s="8">
        <v>67816</v>
      </c>
      <c r="C458" s="4">
        <v>9</v>
      </c>
      <c r="D458" s="4">
        <v>8</v>
      </c>
      <c r="E458" s="4">
        <v>59</v>
      </c>
      <c r="F458" s="4">
        <v>19</v>
      </c>
      <c r="G458" s="5">
        <v>39727</v>
      </c>
      <c r="H458" s="7" t="s">
        <v>160</v>
      </c>
      <c r="I458" s="4">
        <v>0</v>
      </c>
      <c r="J458" s="6">
        <f t="shared" si="54"/>
        <v>-40</v>
      </c>
      <c r="K458" s="6">
        <f t="shared" si="50"/>
        <v>1</v>
      </c>
      <c r="L458" s="6" t="str">
        <f t="shared" si="51"/>
        <v>CONTRA VENTA</v>
      </c>
      <c r="M458" s="21">
        <f t="shared" si="52"/>
        <v>0.11111111111111112</v>
      </c>
      <c r="N458" s="6" t="str">
        <f t="shared" si="55"/>
        <v/>
      </c>
      <c r="O458" s="21" t="str">
        <f t="shared" si="53"/>
        <v/>
      </c>
      <c r="P458" s="33" t="str">
        <f t="shared" si="56"/>
        <v/>
      </c>
    </row>
    <row r="459" spans="1:16">
      <c r="A459" s="6" t="s">
        <v>1419</v>
      </c>
      <c r="B459" s="8">
        <v>75697</v>
      </c>
      <c r="C459" s="4">
        <v>4</v>
      </c>
      <c r="D459" s="4">
        <v>3</v>
      </c>
      <c r="E459" s="4">
        <v>54</v>
      </c>
      <c r="F459" s="4">
        <v>14</v>
      </c>
      <c r="G459" s="5">
        <v>38716</v>
      </c>
      <c r="H459" s="7" t="s">
        <v>162</v>
      </c>
      <c r="I459" s="4">
        <v>10</v>
      </c>
      <c r="J459" s="6">
        <f t="shared" si="54"/>
        <v>-30</v>
      </c>
      <c r="K459" s="6">
        <f t="shared" si="50"/>
        <v>1</v>
      </c>
      <c r="L459" s="6" t="str">
        <f t="shared" si="51"/>
        <v>OBSOLETOS</v>
      </c>
      <c r="M459" s="21">
        <f t="shared" si="52"/>
        <v>0.125</v>
      </c>
      <c r="N459" s="6" t="str">
        <f t="shared" si="55"/>
        <v/>
      </c>
      <c r="O459" s="21" t="str">
        <f t="shared" si="53"/>
        <v/>
      </c>
      <c r="P459" s="33" t="str">
        <f t="shared" si="56"/>
        <v/>
      </c>
    </row>
    <row r="460" spans="1:16">
      <c r="A460" s="6" t="s">
        <v>229</v>
      </c>
      <c r="B460" s="8">
        <v>39753</v>
      </c>
      <c r="C460" s="4">
        <v>456</v>
      </c>
      <c r="D460" s="4">
        <v>453</v>
      </c>
      <c r="E460" s="4">
        <v>3878</v>
      </c>
      <c r="F460" s="4">
        <v>3839</v>
      </c>
      <c r="G460" s="5">
        <v>38716</v>
      </c>
      <c r="H460" s="7" t="s">
        <v>159</v>
      </c>
      <c r="I460" s="4">
        <v>74</v>
      </c>
      <c r="J460" s="6">
        <f t="shared" si="54"/>
        <v>35</v>
      </c>
      <c r="K460" s="6">
        <f t="shared" si="50"/>
        <v>3</v>
      </c>
      <c r="L460" s="6" t="str">
        <f t="shared" si="51"/>
        <v/>
      </c>
      <c r="M460" s="21">
        <f t="shared" si="52"/>
        <v>3.6458333333333336E-2</v>
      </c>
      <c r="N460" s="6">
        <f t="shared" si="55"/>
        <v>39</v>
      </c>
      <c r="O460" s="21">
        <f t="shared" si="53"/>
        <v>3.6458333333333336E-2</v>
      </c>
      <c r="P460" s="33" t="str">
        <f t="shared" si="56"/>
        <v/>
      </c>
    </row>
    <row r="461" spans="1:16">
      <c r="A461" s="6" t="s">
        <v>320</v>
      </c>
      <c r="B461" s="8">
        <v>42522</v>
      </c>
      <c r="C461" s="4">
        <v>144</v>
      </c>
      <c r="D461" s="4">
        <v>144</v>
      </c>
      <c r="E461" s="4">
        <v>587</v>
      </c>
      <c r="F461" s="4">
        <v>549</v>
      </c>
      <c r="G461" s="5">
        <v>39847</v>
      </c>
      <c r="H461" s="7" t="s">
        <v>159</v>
      </c>
      <c r="I461" s="4">
        <v>39</v>
      </c>
      <c r="J461" s="6">
        <f t="shared" si="54"/>
        <v>1</v>
      </c>
      <c r="K461" s="6">
        <f t="shared" si="50"/>
        <v>0</v>
      </c>
      <c r="L461" s="6" t="str">
        <f t="shared" si="51"/>
        <v/>
      </c>
      <c r="M461" s="21">
        <f t="shared" si="52"/>
        <v>1.7361111111111112E-3</v>
      </c>
      <c r="N461" s="6" t="str">
        <f t="shared" si="55"/>
        <v/>
      </c>
      <c r="O461" s="21" t="str">
        <f t="shared" si="53"/>
        <v/>
      </c>
      <c r="P461" s="33" t="str">
        <f t="shared" si="56"/>
        <v/>
      </c>
    </row>
    <row r="462" spans="1:16">
      <c r="A462" s="6" t="s">
        <v>475</v>
      </c>
      <c r="B462" s="8">
        <v>47239</v>
      </c>
      <c r="C462" s="4">
        <v>69</v>
      </c>
      <c r="D462" s="4">
        <v>66</v>
      </c>
      <c r="E462" s="4">
        <v>351</v>
      </c>
      <c r="F462" s="4">
        <v>313</v>
      </c>
      <c r="G462" s="5">
        <v>38716</v>
      </c>
      <c r="H462" s="7" t="s">
        <v>159</v>
      </c>
      <c r="I462" s="4">
        <v>44</v>
      </c>
      <c r="J462" s="6">
        <f t="shared" si="54"/>
        <v>6</v>
      </c>
      <c r="K462" s="6">
        <f t="shared" si="50"/>
        <v>3</v>
      </c>
      <c r="L462" s="6" t="str">
        <f t="shared" si="51"/>
        <v/>
      </c>
      <c r="M462" s="21">
        <f t="shared" si="52"/>
        <v>1.2500000000000001E-2</v>
      </c>
      <c r="N462" s="6">
        <f t="shared" si="55"/>
        <v>38</v>
      </c>
      <c r="O462" s="21">
        <f t="shared" si="53"/>
        <v>1.2500000000000001E-2</v>
      </c>
      <c r="P462" s="33" t="str">
        <f t="shared" si="56"/>
        <v/>
      </c>
    </row>
    <row r="463" spans="1:16">
      <c r="A463" s="6" t="s">
        <v>513</v>
      </c>
      <c r="B463" s="8">
        <v>48122</v>
      </c>
      <c r="C463" s="4">
        <v>62</v>
      </c>
      <c r="D463" s="4">
        <v>59</v>
      </c>
      <c r="E463" s="4">
        <v>332</v>
      </c>
      <c r="F463" s="4">
        <v>294</v>
      </c>
      <c r="G463" s="5">
        <v>38716</v>
      </c>
      <c r="H463" s="7" t="s">
        <v>159</v>
      </c>
      <c r="I463" s="4">
        <v>0</v>
      </c>
      <c r="J463" s="6">
        <f t="shared" si="54"/>
        <v>-38</v>
      </c>
      <c r="K463" s="6">
        <f t="shared" si="50"/>
        <v>3</v>
      </c>
      <c r="L463" s="6" t="str">
        <f t="shared" si="51"/>
        <v>ACTIVOS</v>
      </c>
      <c r="M463" s="21">
        <f t="shared" si="52"/>
        <v>7.9166666666666663E-2</v>
      </c>
      <c r="N463" s="6" t="str">
        <f t="shared" si="55"/>
        <v/>
      </c>
      <c r="O463" s="21" t="str">
        <f t="shared" si="53"/>
        <v/>
      </c>
      <c r="P463" s="33" t="str">
        <f t="shared" si="56"/>
        <v/>
      </c>
    </row>
    <row r="464" spans="1:16">
      <c r="A464" s="6" t="s">
        <v>999</v>
      </c>
      <c r="B464" s="8">
        <v>62915</v>
      </c>
      <c r="C464" s="4">
        <v>12</v>
      </c>
      <c r="D464" s="4">
        <v>12</v>
      </c>
      <c r="E464" s="4">
        <v>305</v>
      </c>
      <c r="F464" s="4">
        <v>267</v>
      </c>
      <c r="G464" s="5">
        <v>38716</v>
      </c>
      <c r="H464" s="7" t="s">
        <v>160</v>
      </c>
      <c r="I464" s="4">
        <v>0</v>
      </c>
      <c r="J464" s="6">
        <f t="shared" si="54"/>
        <v>-38</v>
      </c>
      <c r="K464" s="6">
        <f t="shared" si="50"/>
        <v>0</v>
      </c>
      <c r="L464" s="6" t="str">
        <f t="shared" si="51"/>
        <v>CONTRA VENTA</v>
      </c>
      <c r="M464" s="21">
        <f t="shared" si="52"/>
        <v>7.9166666666666663E-2</v>
      </c>
      <c r="N464" s="6" t="str">
        <f t="shared" si="55"/>
        <v/>
      </c>
      <c r="O464" s="21" t="str">
        <f t="shared" si="53"/>
        <v/>
      </c>
      <c r="P464" s="33" t="str">
        <f t="shared" si="56"/>
        <v>analisar fact</v>
      </c>
    </row>
    <row r="465" spans="1:16">
      <c r="A465" s="6" t="s">
        <v>866</v>
      </c>
      <c r="B465" s="8">
        <v>58866</v>
      </c>
      <c r="C465" s="4">
        <v>21</v>
      </c>
      <c r="D465" s="4">
        <v>19</v>
      </c>
      <c r="E465" s="4">
        <v>226</v>
      </c>
      <c r="F465" s="4">
        <v>188</v>
      </c>
      <c r="G465" s="5">
        <v>38716</v>
      </c>
      <c r="H465" s="7" t="s">
        <v>160</v>
      </c>
      <c r="I465" s="4">
        <v>143</v>
      </c>
      <c r="J465" s="6">
        <f t="shared" si="54"/>
        <v>105</v>
      </c>
      <c r="K465" s="6">
        <f t="shared" si="50"/>
        <v>2</v>
      </c>
      <c r="L465" s="6" t="str">
        <f t="shared" si="51"/>
        <v/>
      </c>
      <c r="M465" s="21">
        <f t="shared" si="52"/>
        <v>0.25520833333333331</v>
      </c>
      <c r="N465" s="6">
        <f t="shared" si="55"/>
        <v>38</v>
      </c>
      <c r="O465" s="21">
        <f t="shared" si="53"/>
        <v>0.25520833333333331</v>
      </c>
      <c r="P465" s="33" t="str">
        <f t="shared" si="56"/>
        <v/>
      </c>
    </row>
    <row r="466" spans="1:16">
      <c r="A466" s="6" t="s">
        <v>1020</v>
      </c>
      <c r="B466" s="8">
        <v>63555</v>
      </c>
      <c r="C466" s="4">
        <v>12</v>
      </c>
      <c r="D466" s="4">
        <v>12</v>
      </c>
      <c r="E466" s="4">
        <v>222</v>
      </c>
      <c r="F466" s="4">
        <v>184</v>
      </c>
      <c r="G466" s="5">
        <v>39874</v>
      </c>
      <c r="H466" s="7" t="s">
        <v>160</v>
      </c>
      <c r="I466" s="4">
        <v>0</v>
      </c>
      <c r="J466" s="6">
        <f t="shared" si="54"/>
        <v>-38</v>
      </c>
      <c r="K466" s="6">
        <f t="shared" si="50"/>
        <v>0</v>
      </c>
      <c r="L466" s="6" t="str">
        <f t="shared" si="51"/>
        <v>CONTRA VENTA</v>
      </c>
      <c r="M466" s="21">
        <f t="shared" si="52"/>
        <v>9.2361111111111116E-2</v>
      </c>
      <c r="N466" s="6" t="str">
        <f t="shared" si="55"/>
        <v/>
      </c>
      <c r="O466" s="21" t="str">
        <f t="shared" si="53"/>
        <v/>
      </c>
      <c r="P466" s="33" t="str">
        <f t="shared" si="56"/>
        <v>analisar fact</v>
      </c>
    </row>
    <row r="467" spans="1:16">
      <c r="A467" s="6" t="s">
        <v>1180</v>
      </c>
      <c r="B467" s="8">
        <v>68423</v>
      </c>
      <c r="C467" s="4">
        <v>7</v>
      </c>
      <c r="D467" s="4">
        <v>7</v>
      </c>
      <c r="E467" s="4">
        <v>80</v>
      </c>
      <c r="F467" s="4">
        <v>42</v>
      </c>
      <c r="G467" s="5">
        <v>39714</v>
      </c>
      <c r="H467" s="7" t="s">
        <v>162</v>
      </c>
      <c r="I467" s="4">
        <v>20</v>
      </c>
      <c r="J467" s="6">
        <f t="shared" si="54"/>
        <v>-18</v>
      </c>
      <c r="K467" s="6">
        <f t="shared" si="50"/>
        <v>0</v>
      </c>
      <c r="L467" s="6" t="str">
        <f t="shared" si="51"/>
        <v>OBSOLETOS</v>
      </c>
      <c r="M467" s="21">
        <f t="shared" si="52"/>
        <v>6.8750000000000006E-2</v>
      </c>
      <c r="N467" s="6" t="str">
        <f t="shared" si="55"/>
        <v/>
      </c>
      <c r="O467" s="21" t="str">
        <f t="shared" si="53"/>
        <v/>
      </c>
      <c r="P467" s="33" t="str">
        <f t="shared" si="56"/>
        <v>analisar fact</v>
      </c>
    </row>
    <row r="468" spans="1:16">
      <c r="A468" s="6" t="s">
        <v>988</v>
      </c>
      <c r="B468" s="8">
        <v>62579</v>
      </c>
      <c r="C468" s="4">
        <v>15</v>
      </c>
      <c r="D468" s="4">
        <v>13</v>
      </c>
      <c r="E468" s="4">
        <v>203</v>
      </c>
      <c r="F468" s="4">
        <v>166</v>
      </c>
      <c r="G468" s="5">
        <v>39199</v>
      </c>
      <c r="H468" s="7" t="s">
        <v>162</v>
      </c>
      <c r="I468" s="4">
        <v>2027</v>
      </c>
      <c r="J468" s="6">
        <f t="shared" si="54"/>
        <v>1990</v>
      </c>
      <c r="K468" s="6">
        <f t="shared" si="50"/>
        <v>2</v>
      </c>
      <c r="L468" s="6" t="str">
        <f t="shared" si="51"/>
        <v/>
      </c>
      <c r="M468" s="21">
        <f t="shared" si="52"/>
        <v>6.9097222222222223</v>
      </c>
      <c r="N468" s="6">
        <f t="shared" si="55"/>
        <v>37</v>
      </c>
      <c r="O468" s="21">
        <f t="shared" si="53"/>
        <v>6.9097222222222223</v>
      </c>
      <c r="P468" s="33" t="str">
        <f t="shared" si="56"/>
        <v/>
      </c>
    </row>
    <row r="469" spans="1:16">
      <c r="A469" s="6" t="s">
        <v>842</v>
      </c>
      <c r="B469" s="8">
        <v>58135</v>
      </c>
      <c r="C469" s="4">
        <v>24</v>
      </c>
      <c r="D469" s="4">
        <v>21</v>
      </c>
      <c r="E469" s="4">
        <v>122</v>
      </c>
      <c r="F469" s="4">
        <v>86</v>
      </c>
      <c r="G469" s="5">
        <v>38716</v>
      </c>
      <c r="H469" s="7" t="s">
        <v>160</v>
      </c>
      <c r="I469" s="4">
        <v>60</v>
      </c>
      <c r="J469" s="6">
        <f t="shared" si="54"/>
        <v>24</v>
      </c>
      <c r="K469" s="6">
        <f t="shared" si="50"/>
        <v>3</v>
      </c>
      <c r="L469" s="6" t="str">
        <f t="shared" si="51"/>
        <v/>
      </c>
      <c r="M469" s="21">
        <f t="shared" si="52"/>
        <v>5.8333333333333334E-2</v>
      </c>
      <c r="N469" s="6">
        <f t="shared" si="55"/>
        <v>36</v>
      </c>
      <c r="O469" s="21">
        <f t="shared" si="53"/>
        <v>5.8333333333333334E-2</v>
      </c>
      <c r="P469" s="33" t="str">
        <f t="shared" si="56"/>
        <v/>
      </c>
    </row>
    <row r="470" spans="1:16">
      <c r="A470" s="6" t="s">
        <v>805</v>
      </c>
      <c r="B470" s="8">
        <v>57011</v>
      </c>
      <c r="C470" s="4">
        <v>26</v>
      </c>
      <c r="D470" s="4">
        <v>23</v>
      </c>
      <c r="E470" s="4">
        <v>93</v>
      </c>
      <c r="F470" s="4">
        <v>57</v>
      </c>
      <c r="G470" s="5">
        <v>39290</v>
      </c>
      <c r="H470" s="7" t="s">
        <v>160</v>
      </c>
      <c r="I470" s="4">
        <v>100</v>
      </c>
      <c r="J470" s="6">
        <f t="shared" si="54"/>
        <v>64</v>
      </c>
      <c r="K470" s="6">
        <f t="shared" si="50"/>
        <v>3</v>
      </c>
      <c r="L470" s="6" t="str">
        <f t="shared" si="51"/>
        <v/>
      </c>
      <c r="M470" s="21">
        <f t="shared" si="52"/>
        <v>0.17777777777777776</v>
      </c>
      <c r="N470" s="6">
        <f t="shared" si="55"/>
        <v>36</v>
      </c>
      <c r="O470" s="21">
        <f t="shared" si="53"/>
        <v>0.17777777777777776</v>
      </c>
      <c r="P470" s="33" t="str">
        <f t="shared" si="56"/>
        <v/>
      </c>
    </row>
    <row r="471" spans="1:16">
      <c r="A471" s="6" t="s">
        <v>1722</v>
      </c>
      <c r="B471" s="8">
        <v>84920</v>
      </c>
      <c r="C471" s="4">
        <v>2</v>
      </c>
      <c r="D471" s="4">
        <v>1</v>
      </c>
      <c r="E471" s="4">
        <v>37</v>
      </c>
      <c r="F471" s="4">
        <v>1</v>
      </c>
      <c r="G471" s="5">
        <v>40216</v>
      </c>
      <c r="H471" s="7" t="s">
        <v>159</v>
      </c>
      <c r="I471" s="4">
        <v>590</v>
      </c>
      <c r="J471" s="6">
        <f t="shared" si="54"/>
        <v>554</v>
      </c>
      <c r="K471" s="6">
        <f t="shared" si="50"/>
        <v>1</v>
      </c>
      <c r="L471" s="6" t="str">
        <f t="shared" si="51"/>
        <v/>
      </c>
      <c r="M471" s="21">
        <f t="shared" si="52"/>
        <v>1.73125</v>
      </c>
      <c r="N471" s="6">
        <f t="shared" si="55"/>
        <v>36</v>
      </c>
      <c r="O471" s="21">
        <f t="shared" si="53"/>
        <v>1.73125</v>
      </c>
      <c r="P471" s="33" t="str">
        <f t="shared" si="56"/>
        <v/>
      </c>
    </row>
    <row r="472" spans="1:16">
      <c r="A472" s="6" t="s">
        <v>1255</v>
      </c>
      <c r="B472" s="8">
        <v>70707</v>
      </c>
      <c r="C472" s="4">
        <v>9</v>
      </c>
      <c r="D472" s="4">
        <v>5</v>
      </c>
      <c r="E472" s="4">
        <v>81</v>
      </c>
      <c r="F472" s="4">
        <v>45</v>
      </c>
      <c r="G472" s="5">
        <v>38894</v>
      </c>
      <c r="H472" s="7" t="s">
        <v>162</v>
      </c>
      <c r="I472" s="4">
        <v>0</v>
      </c>
      <c r="J472" s="6">
        <f t="shared" si="54"/>
        <v>-36</v>
      </c>
      <c r="K472" s="6">
        <f t="shared" si="50"/>
        <v>4</v>
      </c>
      <c r="L472" s="6" t="str">
        <f t="shared" si="51"/>
        <v>OBSOLETOS</v>
      </c>
      <c r="M472" s="21">
        <f t="shared" si="52"/>
        <v>0.13750000000000001</v>
      </c>
      <c r="N472" s="6" t="str">
        <f t="shared" si="55"/>
        <v/>
      </c>
      <c r="O472" s="21" t="str">
        <f t="shared" si="53"/>
        <v/>
      </c>
      <c r="P472" s="33" t="str">
        <f t="shared" si="56"/>
        <v/>
      </c>
    </row>
    <row r="473" spans="1:16">
      <c r="A473" s="6" t="s">
        <v>688</v>
      </c>
      <c r="B473" s="8">
        <v>53448</v>
      </c>
      <c r="C473" s="4">
        <v>34</v>
      </c>
      <c r="D473" s="4">
        <v>34</v>
      </c>
      <c r="E473" s="4">
        <v>469</v>
      </c>
      <c r="F473" s="4">
        <v>434</v>
      </c>
      <c r="G473" s="5">
        <v>38918</v>
      </c>
      <c r="H473" s="7" t="s">
        <v>159</v>
      </c>
      <c r="I473" s="4">
        <v>95</v>
      </c>
      <c r="J473" s="6">
        <f t="shared" si="54"/>
        <v>60</v>
      </c>
      <c r="K473" s="6">
        <f t="shared" si="50"/>
        <v>0</v>
      </c>
      <c r="L473" s="6" t="str">
        <f t="shared" si="51"/>
        <v/>
      </c>
      <c r="M473" s="21">
        <f t="shared" si="52"/>
        <v>0.125</v>
      </c>
      <c r="N473" s="6" t="str">
        <f t="shared" si="55"/>
        <v/>
      </c>
      <c r="O473" s="21" t="str">
        <f t="shared" si="53"/>
        <v/>
      </c>
      <c r="P473" s="33" t="str">
        <f t="shared" si="56"/>
        <v/>
      </c>
    </row>
    <row r="474" spans="1:16">
      <c r="A474" s="6" t="s">
        <v>421</v>
      </c>
      <c r="B474" s="8">
        <v>45597</v>
      </c>
      <c r="C474" s="4">
        <v>84</v>
      </c>
      <c r="D474" s="4">
        <v>83</v>
      </c>
      <c r="E474" s="4">
        <v>236</v>
      </c>
      <c r="F474" s="4">
        <v>201</v>
      </c>
      <c r="G474" s="5">
        <v>38820</v>
      </c>
      <c r="H474" s="7" t="s">
        <v>159</v>
      </c>
      <c r="I474" s="4">
        <v>14</v>
      </c>
      <c r="J474" s="6">
        <f t="shared" si="54"/>
        <v>-21</v>
      </c>
      <c r="K474" s="6">
        <f t="shared" si="50"/>
        <v>1</v>
      </c>
      <c r="L474" s="6" t="str">
        <f t="shared" si="51"/>
        <v>ACTIVOS</v>
      </c>
      <c r="M474" s="21">
        <f t="shared" si="52"/>
        <v>4.3749999999999997E-2</v>
      </c>
      <c r="N474" s="6" t="str">
        <f t="shared" si="55"/>
        <v/>
      </c>
      <c r="O474" s="21" t="str">
        <f t="shared" si="53"/>
        <v/>
      </c>
      <c r="P474" s="33" t="str">
        <f t="shared" si="56"/>
        <v/>
      </c>
    </row>
    <row r="475" spans="1:16">
      <c r="A475" s="6" t="s">
        <v>261</v>
      </c>
      <c r="B475" s="8">
        <v>40725</v>
      </c>
      <c r="C475" s="4">
        <v>271</v>
      </c>
      <c r="D475" s="4">
        <v>252</v>
      </c>
      <c r="E475" s="4">
        <v>1641</v>
      </c>
      <c r="F475" s="4">
        <v>1607</v>
      </c>
      <c r="G475" s="5">
        <v>38716</v>
      </c>
      <c r="H475" s="7" t="s">
        <v>159</v>
      </c>
      <c r="I475" s="4">
        <v>27</v>
      </c>
      <c r="J475" s="6">
        <f t="shared" si="54"/>
        <v>-7</v>
      </c>
      <c r="K475" s="6">
        <f t="shared" si="50"/>
        <v>19</v>
      </c>
      <c r="L475" s="6" t="str">
        <f t="shared" si="51"/>
        <v>ACTIVOS</v>
      </c>
      <c r="M475" s="21">
        <f t="shared" si="52"/>
        <v>9.7222222222222224E-3</v>
      </c>
      <c r="N475" s="6" t="str">
        <f t="shared" si="55"/>
        <v/>
      </c>
      <c r="O475" s="21" t="str">
        <f t="shared" si="53"/>
        <v/>
      </c>
      <c r="P475" s="33" t="str">
        <f t="shared" si="56"/>
        <v/>
      </c>
    </row>
    <row r="476" spans="1:16">
      <c r="A476" s="6" t="s">
        <v>293</v>
      </c>
      <c r="B476" s="8">
        <v>41699</v>
      </c>
      <c r="C476" s="4">
        <v>180</v>
      </c>
      <c r="D476" s="4">
        <v>178</v>
      </c>
      <c r="E476" s="4">
        <v>1073</v>
      </c>
      <c r="F476" s="4">
        <v>1039</v>
      </c>
      <c r="G476" s="5">
        <v>38716</v>
      </c>
      <c r="H476" s="7" t="s">
        <v>159</v>
      </c>
      <c r="I476" s="4">
        <v>176</v>
      </c>
      <c r="J476" s="6">
        <f t="shared" si="54"/>
        <v>142</v>
      </c>
      <c r="K476" s="6">
        <f t="shared" si="50"/>
        <v>2</v>
      </c>
      <c r="L476" s="6" t="str">
        <f t="shared" si="51"/>
        <v/>
      </c>
      <c r="M476" s="21">
        <f t="shared" si="52"/>
        <v>0.24652777777777776</v>
      </c>
      <c r="N476" s="6">
        <f t="shared" si="55"/>
        <v>34</v>
      </c>
      <c r="O476" s="21">
        <f t="shared" si="53"/>
        <v>0.24652777777777776</v>
      </c>
      <c r="P476" s="33" t="str">
        <f t="shared" si="56"/>
        <v/>
      </c>
    </row>
    <row r="477" spans="1:16">
      <c r="A477" s="6" t="s">
        <v>1378</v>
      </c>
      <c r="B477" s="8">
        <v>74450</v>
      </c>
      <c r="C477" s="4">
        <v>4</v>
      </c>
      <c r="D477" s="4">
        <v>3</v>
      </c>
      <c r="E477" s="4">
        <v>82</v>
      </c>
      <c r="F477" s="4">
        <v>48</v>
      </c>
      <c r="G477" s="5">
        <v>40060</v>
      </c>
      <c r="H477" s="7" t="s">
        <v>160</v>
      </c>
      <c r="I477" s="4">
        <v>16</v>
      </c>
      <c r="J477" s="6">
        <f t="shared" si="54"/>
        <v>-18</v>
      </c>
      <c r="K477" s="6">
        <f t="shared" si="50"/>
        <v>1</v>
      </c>
      <c r="L477" s="6" t="str">
        <f t="shared" si="51"/>
        <v>CONTRA VENTA</v>
      </c>
      <c r="M477" s="21">
        <f t="shared" si="52"/>
        <v>0.05</v>
      </c>
      <c r="N477" s="6" t="str">
        <f t="shared" si="55"/>
        <v/>
      </c>
      <c r="O477" s="21" t="str">
        <f t="shared" si="53"/>
        <v/>
      </c>
      <c r="P477" s="33" t="str">
        <f t="shared" si="56"/>
        <v/>
      </c>
    </row>
    <row r="478" spans="1:16">
      <c r="A478" s="6" t="s">
        <v>416</v>
      </c>
      <c r="B478" s="8">
        <v>45444</v>
      </c>
      <c r="C478" s="4">
        <v>95</v>
      </c>
      <c r="D478" s="4">
        <v>84</v>
      </c>
      <c r="E478" s="4">
        <v>707</v>
      </c>
      <c r="F478" s="4">
        <v>674</v>
      </c>
      <c r="G478" s="5">
        <v>38716</v>
      </c>
      <c r="H478" s="7" t="s">
        <v>159</v>
      </c>
      <c r="I478" s="4">
        <v>16</v>
      </c>
      <c r="J478" s="6">
        <f t="shared" si="54"/>
        <v>-17</v>
      </c>
      <c r="K478" s="6">
        <f t="shared" si="50"/>
        <v>11</v>
      </c>
      <c r="L478" s="6" t="str">
        <f t="shared" si="51"/>
        <v>ACTIVOS</v>
      </c>
      <c r="M478" s="21">
        <f t="shared" si="52"/>
        <v>2.9513888888888888E-2</v>
      </c>
      <c r="N478" s="6" t="str">
        <f t="shared" si="55"/>
        <v/>
      </c>
      <c r="O478" s="21" t="str">
        <f t="shared" si="53"/>
        <v/>
      </c>
      <c r="P478" s="33" t="str">
        <f t="shared" si="56"/>
        <v/>
      </c>
    </row>
    <row r="479" spans="1:16">
      <c r="A479" s="6" t="s">
        <v>481</v>
      </c>
      <c r="B479" s="8">
        <v>47423</v>
      </c>
      <c r="C479" s="4">
        <v>67</v>
      </c>
      <c r="D479" s="4">
        <v>64</v>
      </c>
      <c r="E479" s="4">
        <v>501</v>
      </c>
      <c r="F479" s="4">
        <v>468</v>
      </c>
      <c r="G479" s="5">
        <v>38716</v>
      </c>
      <c r="H479" s="7" t="s">
        <v>159</v>
      </c>
      <c r="I479" s="4">
        <v>9</v>
      </c>
      <c r="J479" s="6">
        <f t="shared" si="54"/>
        <v>-24</v>
      </c>
      <c r="K479" s="6">
        <f t="shared" si="50"/>
        <v>3</v>
      </c>
      <c r="L479" s="6" t="str">
        <f t="shared" si="51"/>
        <v>ACTIVOS</v>
      </c>
      <c r="M479" s="21">
        <f t="shared" si="52"/>
        <v>0.05</v>
      </c>
      <c r="N479" s="6" t="str">
        <f t="shared" si="55"/>
        <v/>
      </c>
      <c r="O479" s="21" t="str">
        <f t="shared" si="53"/>
        <v/>
      </c>
      <c r="P479" s="33" t="str">
        <f t="shared" si="56"/>
        <v/>
      </c>
    </row>
    <row r="480" spans="1:16">
      <c r="A480" s="6" t="s">
        <v>944</v>
      </c>
      <c r="B480" s="8">
        <v>61241</v>
      </c>
      <c r="C480" s="4">
        <v>17</v>
      </c>
      <c r="D480" s="4">
        <v>15</v>
      </c>
      <c r="E480" s="4">
        <v>231</v>
      </c>
      <c r="F480" s="4">
        <v>198</v>
      </c>
      <c r="G480" s="5">
        <v>38716</v>
      </c>
      <c r="H480" s="7" t="s">
        <v>160</v>
      </c>
      <c r="I480" s="4">
        <v>90</v>
      </c>
      <c r="J480" s="6">
        <f t="shared" si="54"/>
        <v>57</v>
      </c>
      <c r="K480" s="6">
        <f t="shared" si="50"/>
        <v>2</v>
      </c>
      <c r="L480" s="6" t="str">
        <f t="shared" si="51"/>
        <v/>
      </c>
      <c r="M480" s="21">
        <f t="shared" si="52"/>
        <v>0.11874999999999999</v>
      </c>
      <c r="N480" s="6">
        <f t="shared" si="55"/>
        <v>33</v>
      </c>
      <c r="O480" s="21">
        <f t="shared" si="53"/>
        <v>0.11874999999999999</v>
      </c>
      <c r="P480" s="33" t="str">
        <f t="shared" si="56"/>
        <v/>
      </c>
    </row>
    <row r="481" spans="1:16">
      <c r="A481" s="6" t="s">
        <v>1121</v>
      </c>
      <c r="B481" s="8">
        <v>66628</v>
      </c>
      <c r="C481" s="4">
        <v>10</v>
      </c>
      <c r="D481" s="4">
        <v>9</v>
      </c>
      <c r="E481" s="4">
        <v>116</v>
      </c>
      <c r="F481" s="4">
        <v>83</v>
      </c>
      <c r="G481" s="5">
        <v>38716</v>
      </c>
      <c r="H481" s="7" t="s">
        <v>159</v>
      </c>
      <c r="I481" s="4">
        <v>115</v>
      </c>
      <c r="J481" s="6">
        <f t="shared" si="54"/>
        <v>82</v>
      </c>
      <c r="K481" s="6">
        <f t="shared" si="50"/>
        <v>1</v>
      </c>
      <c r="L481" s="6" t="str">
        <f t="shared" si="51"/>
        <v/>
      </c>
      <c r="M481" s="21">
        <f t="shared" si="52"/>
        <v>0.19930555555555557</v>
      </c>
      <c r="N481" s="6">
        <f t="shared" si="55"/>
        <v>33</v>
      </c>
      <c r="O481" s="21">
        <f t="shared" si="53"/>
        <v>0.19930555555555557</v>
      </c>
      <c r="P481" s="33" t="str">
        <f t="shared" si="56"/>
        <v/>
      </c>
    </row>
    <row r="482" spans="1:16">
      <c r="A482" s="6" t="s">
        <v>213</v>
      </c>
      <c r="B482" s="8">
        <v>39264</v>
      </c>
      <c r="C482" s="4">
        <v>634</v>
      </c>
      <c r="D482" s="4">
        <v>629</v>
      </c>
      <c r="E482" s="4">
        <v>3168</v>
      </c>
      <c r="F482" s="4">
        <v>3136</v>
      </c>
      <c r="G482" s="5">
        <v>38716</v>
      </c>
      <c r="H482" s="7" t="s">
        <v>159</v>
      </c>
      <c r="I482" s="4">
        <v>632</v>
      </c>
      <c r="J482" s="6">
        <f t="shared" si="54"/>
        <v>600</v>
      </c>
      <c r="K482" s="6">
        <f t="shared" si="50"/>
        <v>5</v>
      </c>
      <c r="L482" s="6" t="str">
        <f t="shared" si="51"/>
        <v/>
      </c>
      <c r="M482" s="21">
        <f t="shared" si="52"/>
        <v>0.625</v>
      </c>
      <c r="N482" s="6">
        <f t="shared" si="55"/>
        <v>32</v>
      </c>
      <c r="O482" s="21">
        <f t="shared" si="53"/>
        <v>0.625</v>
      </c>
      <c r="P482" s="33" t="str">
        <f t="shared" si="56"/>
        <v/>
      </c>
    </row>
    <row r="483" spans="1:16">
      <c r="A483" s="6" t="s">
        <v>1128</v>
      </c>
      <c r="B483" s="8">
        <v>66842</v>
      </c>
      <c r="C483" s="4">
        <v>10</v>
      </c>
      <c r="D483" s="4">
        <v>9</v>
      </c>
      <c r="E483" s="4">
        <v>387</v>
      </c>
      <c r="F483" s="4">
        <v>355</v>
      </c>
      <c r="G483" s="5">
        <v>38716</v>
      </c>
      <c r="H483" s="7" t="s">
        <v>159</v>
      </c>
      <c r="I483" s="4">
        <v>5</v>
      </c>
      <c r="J483" s="6">
        <f t="shared" si="54"/>
        <v>-27</v>
      </c>
      <c r="K483" s="6">
        <f t="shared" si="50"/>
        <v>1</v>
      </c>
      <c r="L483" s="6" t="str">
        <f t="shared" si="51"/>
        <v>ACTIVOS</v>
      </c>
      <c r="M483" s="21">
        <f t="shared" si="52"/>
        <v>5.6250000000000001E-2</v>
      </c>
      <c r="N483" s="6" t="str">
        <f t="shared" si="55"/>
        <v/>
      </c>
      <c r="O483" s="21" t="str">
        <f t="shared" si="53"/>
        <v/>
      </c>
      <c r="P483" s="33" t="str">
        <f t="shared" si="56"/>
        <v/>
      </c>
    </row>
    <row r="484" spans="1:16">
      <c r="A484" s="6" t="s">
        <v>605</v>
      </c>
      <c r="B484" s="8">
        <v>50922</v>
      </c>
      <c r="C484" s="4">
        <v>44</v>
      </c>
      <c r="D484" s="4">
        <v>44</v>
      </c>
      <c r="E484" s="4">
        <v>318</v>
      </c>
      <c r="F484" s="4">
        <v>286</v>
      </c>
      <c r="G484" s="5">
        <v>38716</v>
      </c>
      <c r="H484" s="7" t="s">
        <v>159</v>
      </c>
      <c r="I484" s="4">
        <v>30</v>
      </c>
      <c r="J484" s="6">
        <f t="shared" si="54"/>
        <v>-2</v>
      </c>
      <c r="K484" s="6">
        <f t="shared" si="50"/>
        <v>0</v>
      </c>
      <c r="L484" s="6" t="str">
        <f t="shared" si="51"/>
        <v>ACTIVOS</v>
      </c>
      <c r="M484" s="21">
        <f t="shared" si="52"/>
        <v>4.1666666666666666E-3</v>
      </c>
      <c r="N484" s="6" t="str">
        <f t="shared" si="55"/>
        <v/>
      </c>
      <c r="O484" s="21" t="str">
        <f t="shared" si="53"/>
        <v/>
      </c>
      <c r="P484" s="33" t="str">
        <f t="shared" si="56"/>
        <v>analisar fact</v>
      </c>
    </row>
    <row r="485" spans="1:16">
      <c r="A485" s="6" t="s">
        <v>652</v>
      </c>
      <c r="B485" s="8">
        <v>52352</v>
      </c>
      <c r="C485" s="4">
        <v>42</v>
      </c>
      <c r="D485" s="4">
        <v>37</v>
      </c>
      <c r="E485" s="4">
        <v>228</v>
      </c>
      <c r="F485" s="4">
        <v>196</v>
      </c>
      <c r="G485" s="5">
        <v>38716</v>
      </c>
      <c r="H485" s="7" t="s">
        <v>160</v>
      </c>
      <c r="I485" s="4">
        <v>9</v>
      </c>
      <c r="J485" s="6">
        <f t="shared" si="54"/>
        <v>-23</v>
      </c>
      <c r="K485" s="6">
        <f t="shared" si="50"/>
        <v>5</v>
      </c>
      <c r="L485" s="6" t="str">
        <f t="shared" si="51"/>
        <v>CONTRA VENTA</v>
      </c>
      <c r="M485" s="21">
        <f t="shared" si="52"/>
        <v>4.791666666666667E-2</v>
      </c>
      <c r="N485" s="6" t="str">
        <f t="shared" si="55"/>
        <v/>
      </c>
      <c r="O485" s="21" t="str">
        <f t="shared" si="53"/>
        <v/>
      </c>
      <c r="P485" s="33" t="str">
        <f t="shared" si="56"/>
        <v/>
      </c>
    </row>
    <row r="486" spans="1:16">
      <c r="A486" s="6" t="s">
        <v>280</v>
      </c>
      <c r="B486" s="8">
        <v>41306</v>
      </c>
      <c r="C486" s="4">
        <v>209</v>
      </c>
      <c r="D486" s="4">
        <v>204</v>
      </c>
      <c r="E486" s="4">
        <v>580</v>
      </c>
      <c r="F486" s="4">
        <v>549</v>
      </c>
      <c r="G486" s="5">
        <v>38716</v>
      </c>
      <c r="H486" s="7" t="s">
        <v>161</v>
      </c>
      <c r="I486" s="4">
        <v>82</v>
      </c>
      <c r="J486" s="6">
        <f t="shared" si="54"/>
        <v>51</v>
      </c>
      <c r="K486" s="6">
        <f t="shared" si="50"/>
        <v>5</v>
      </c>
      <c r="L486" s="6" t="str">
        <f t="shared" si="51"/>
        <v/>
      </c>
      <c r="M486" s="21">
        <f t="shared" si="52"/>
        <v>8.8541666666666671E-2</v>
      </c>
      <c r="N486" s="6">
        <f t="shared" si="55"/>
        <v>31</v>
      </c>
      <c r="O486" s="21">
        <f t="shared" si="53"/>
        <v>8.8541666666666671E-2</v>
      </c>
      <c r="P486" s="33" t="str">
        <f t="shared" si="56"/>
        <v/>
      </c>
    </row>
    <row r="487" spans="1:16">
      <c r="A487" s="6" t="s">
        <v>870</v>
      </c>
      <c r="B487" s="8">
        <v>58988</v>
      </c>
      <c r="C487" s="4">
        <v>19</v>
      </c>
      <c r="D487" s="4">
        <v>19</v>
      </c>
      <c r="E487" s="4">
        <v>257</v>
      </c>
      <c r="F487" s="4">
        <v>226</v>
      </c>
      <c r="G487" s="5">
        <v>38716</v>
      </c>
      <c r="H487" s="7" t="s">
        <v>160</v>
      </c>
      <c r="I487" s="4">
        <v>0</v>
      </c>
      <c r="J487" s="6">
        <f t="shared" si="54"/>
        <v>-31</v>
      </c>
      <c r="K487" s="6">
        <f t="shared" si="50"/>
        <v>0</v>
      </c>
      <c r="L487" s="6" t="str">
        <f t="shared" si="51"/>
        <v>CONTRA VENTA</v>
      </c>
      <c r="M487" s="21">
        <f t="shared" si="52"/>
        <v>6.458333333333334E-2</v>
      </c>
      <c r="N487" s="6" t="str">
        <f t="shared" si="55"/>
        <v/>
      </c>
      <c r="O487" s="21" t="str">
        <f t="shared" si="53"/>
        <v/>
      </c>
      <c r="P487" s="33" t="str">
        <f t="shared" si="56"/>
        <v>analisar fact</v>
      </c>
    </row>
    <row r="488" spans="1:16">
      <c r="A488" s="6" t="s">
        <v>1137</v>
      </c>
      <c r="B488" s="8">
        <v>67115</v>
      </c>
      <c r="C488" s="4">
        <v>8</v>
      </c>
      <c r="D488" s="4">
        <v>8</v>
      </c>
      <c r="E488" s="4">
        <v>210</v>
      </c>
      <c r="F488" s="4">
        <v>179</v>
      </c>
      <c r="G488" s="5">
        <v>38716</v>
      </c>
      <c r="H488" s="7" t="s">
        <v>160</v>
      </c>
      <c r="I488" s="4">
        <v>13</v>
      </c>
      <c r="J488" s="6">
        <f t="shared" si="54"/>
        <v>-18</v>
      </c>
      <c r="K488" s="6">
        <f t="shared" si="50"/>
        <v>0</v>
      </c>
      <c r="L488" s="6" t="str">
        <f t="shared" si="51"/>
        <v>CONTRA VENTA</v>
      </c>
      <c r="M488" s="21">
        <f t="shared" si="52"/>
        <v>4.3749999999999997E-2</v>
      </c>
      <c r="N488" s="6" t="str">
        <f t="shared" si="55"/>
        <v/>
      </c>
      <c r="O488" s="21" t="str">
        <f t="shared" si="53"/>
        <v/>
      </c>
      <c r="P488" s="33" t="str">
        <f t="shared" si="56"/>
        <v>analisar fact</v>
      </c>
    </row>
    <row r="489" spans="1:16">
      <c r="A489" s="6" t="s">
        <v>661</v>
      </c>
      <c r="B489" s="8">
        <v>52628</v>
      </c>
      <c r="C489" s="4">
        <v>37</v>
      </c>
      <c r="D489" s="4">
        <v>36</v>
      </c>
      <c r="E489" s="4">
        <v>2545</v>
      </c>
      <c r="F489" s="4">
        <v>2515</v>
      </c>
      <c r="G489" s="5">
        <v>38716</v>
      </c>
      <c r="H489" s="7" t="s">
        <v>159</v>
      </c>
      <c r="I489" s="4">
        <v>363</v>
      </c>
      <c r="J489" s="6">
        <f t="shared" si="54"/>
        <v>333</v>
      </c>
      <c r="K489" s="6">
        <f t="shared" si="50"/>
        <v>1</v>
      </c>
      <c r="L489" s="6" t="str">
        <f t="shared" si="51"/>
        <v/>
      </c>
      <c r="M489" s="21">
        <f t="shared" si="52"/>
        <v>0.46250000000000002</v>
      </c>
      <c r="N489" s="6">
        <f t="shared" si="55"/>
        <v>30</v>
      </c>
      <c r="O489" s="21">
        <f t="shared" si="53"/>
        <v>0.46250000000000002</v>
      </c>
      <c r="P489" s="33" t="str">
        <f t="shared" si="56"/>
        <v/>
      </c>
    </row>
    <row r="490" spans="1:16">
      <c r="A490" s="6" t="s">
        <v>444</v>
      </c>
      <c r="B490" s="8">
        <v>46296</v>
      </c>
      <c r="C490" s="4">
        <v>75</v>
      </c>
      <c r="D490" s="4">
        <v>74</v>
      </c>
      <c r="E490" s="4">
        <v>379</v>
      </c>
      <c r="F490" s="4">
        <v>349</v>
      </c>
      <c r="G490" s="5">
        <v>39778</v>
      </c>
      <c r="H490" s="7" t="s">
        <v>159</v>
      </c>
      <c r="I490" s="4">
        <v>157</v>
      </c>
      <c r="J490" s="6">
        <f t="shared" si="54"/>
        <v>127</v>
      </c>
      <c r="K490" s="6">
        <f t="shared" si="50"/>
        <v>1</v>
      </c>
      <c r="L490" s="6" t="str">
        <f t="shared" si="51"/>
        <v/>
      </c>
      <c r="M490" s="21">
        <f t="shared" si="52"/>
        <v>0.26458333333333334</v>
      </c>
      <c r="N490" s="6">
        <f t="shared" si="55"/>
        <v>30</v>
      </c>
      <c r="O490" s="21">
        <f t="shared" si="53"/>
        <v>0.26458333333333334</v>
      </c>
      <c r="P490" s="33" t="str">
        <f t="shared" si="56"/>
        <v/>
      </c>
    </row>
    <row r="491" spans="1:16">
      <c r="A491" s="6" t="s">
        <v>499</v>
      </c>
      <c r="B491" s="8">
        <v>47696</v>
      </c>
      <c r="C491" s="4">
        <v>63</v>
      </c>
      <c r="D491" s="4">
        <v>62</v>
      </c>
      <c r="E491" s="4">
        <v>175</v>
      </c>
      <c r="F491" s="4">
        <v>145</v>
      </c>
      <c r="G491" s="5">
        <v>39778</v>
      </c>
      <c r="H491" s="7" t="s">
        <v>159</v>
      </c>
      <c r="I491" s="4">
        <v>450</v>
      </c>
      <c r="J491" s="6">
        <f t="shared" si="54"/>
        <v>420</v>
      </c>
      <c r="K491" s="6">
        <f t="shared" si="50"/>
        <v>1</v>
      </c>
      <c r="L491" s="6" t="str">
        <f t="shared" si="51"/>
        <v/>
      </c>
      <c r="M491" s="21">
        <f t="shared" si="52"/>
        <v>1.0208333333333333</v>
      </c>
      <c r="N491" s="6">
        <f t="shared" si="55"/>
        <v>30</v>
      </c>
      <c r="O491" s="21">
        <f t="shared" si="53"/>
        <v>1.0208333333333333</v>
      </c>
      <c r="P491" s="33" t="str">
        <f t="shared" si="56"/>
        <v/>
      </c>
    </row>
    <row r="492" spans="1:16">
      <c r="A492" s="6" t="s">
        <v>1017</v>
      </c>
      <c r="B492" s="8">
        <v>63463</v>
      </c>
      <c r="C492" s="4">
        <v>13</v>
      </c>
      <c r="D492" s="4">
        <v>12</v>
      </c>
      <c r="E492" s="4">
        <v>133</v>
      </c>
      <c r="F492" s="4">
        <v>103</v>
      </c>
      <c r="G492" s="5">
        <v>38758</v>
      </c>
      <c r="H492" s="7" t="s">
        <v>160</v>
      </c>
      <c r="I492" s="4">
        <v>13</v>
      </c>
      <c r="J492" s="6">
        <f t="shared" si="54"/>
        <v>-17</v>
      </c>
      <c r="K492" s="6">
        <f t="shared" si="50"/>
        <v>1</v>
      </c>
      <c r="L492" s="6" t="str">
        <f t="shared" si="51"/>
        <v>CONTRA VENTA</v>
      </c>
      <c r="M492" s="21">
        <f t="shared" si="52"/>
        <v>4.1319444444444443E-2</v>
      </c>
      <c r="N492" s="6" t="str">
        <f t="shared" si="55"/>
        <v/>
      </c>
      <c r="O492" s="21" t="str">
        <f t="shared" si="53"/>
        <v/>
      </c>
      <c r="P492" s="33" t="str">
        <f t="shared" si="56"/>
        <v/>
      </c>
    </row>
    <row r="493" spans="1:16">
      <c r="A493" s="6" t="s">
        <v>1342</v>
      </c>
      <c r="B493" s="8">
        <v>73355</v>
      </c>
      <c r="C493" s="4">
        <v>5</v>
      </c>
      <c r="D493" s="4">
        <v>4</v>
      </c>
      <c r="E493" s="4">
        <v>70</v>
      </c>
      <c r="F493" s="4">
        <v>40</v>
      </c>
      <c r="G493" s="5">
        <v>40065</v>
      </c>
      <c r="H493" s="7" t="s">
        <v>160</v>
      </c>
      <c r="I493" s="4">
        <v>46</v>
      </c>
      <c r="J493" s="6">
        <f t="shared" si="54"/>
        <v>16</v>
      </c>
      <c r="K493" s="6">
        <f t="shared" si="50"/>
        <v>1</v>
      </c>
      <c r="L493" s="6" t="str">
        <f t="shared" si="51"/>
        <v/>
      </c>
      <c r="M493" s="21">
        <f t="shared" si="52"/>
        <v>4.4444444444444439E-2</v>
      </c>
      <c r="N493" s="6">
        <f t="shared" si="55"/>
        <v>30</v>
      </c>
      <c r="O493" s="21">
        <f t="shared" si="53"/>
        <v>4.4444444444444439E-2</v>
      </c>
      <c r="P493" s="33" t="str">
        <f t="shared" si="56"/>
        <v/>
      </c>
    </row>
    <row r="494" spans="1:16">
      <c r="A494" s="6" t="s">
        <v>994</v>
      </c>
      <c r="B494" s="8">
        <v>62763</v>
      </c>
      <c r="C494" s="4">
        <v>13</v>
      </c>
      <c r="D494" s="4">
        <v>12</v>
      </c>
      <c r="E494" s="4">
        <v>148</v>
      </c>
      <c r="F494" s="4">
        <v>118</v>
      </c>
      <c r="G494" s="5">
        <v>40196</v>
      </c>
      <c r="H494" s="7" t="s">
        <v>162</v>
      </c>
      <c r="I494" s="4">
        <v>0</v>
      </c>
      <c r="J494" s="6">
        <f t="shared" si="54"/>
        <v>-30</v>
      </c>
      <c r="K494" s="6">
        <f t="shared" si="50"/>
        <v>1</v>
      </c>
      <c r="L494" s="6" t="str">
        <f t="shared" si="51"/>
        <v>OBSOLETOS</v>
      </c>
      <c r="M494" s="21">
        <f t="shared" si="52"/>
        <v>0.10416666666666667</v>
      </c>
      <c r="N494" s="6" t="str">
        <f t="shared" si="55"/>
        <v/>
      </c>
      <c r="O494" s="21" t="str">
        <f t="shared" si="53"/>
        <v/>
      </c>
      <c r="P494" s="33" t="str">
        <f t="shared" si="56"/>
        <v/>
      </c>
    </row>
    <row r="495" spans="1:16">
      <c r="A495" s="6" t="s">
        <v>1148</v>
      </c>
      <c r="B495" s="8">
        <v>67451</v>
      </c>
      <c r="C495" s="4">
        <v>9</v>
      </c>
      <c r="D495" s="4">
        <v>8</v>
      </c>
      <c r="E495" s="4">
        <v>129</v>
      </c>
      <c r="F495" s="4">
        <v>99</v>
      </c>
      <c r="G495" s="5">
        <v>38716</v>
      </c>
      <c r="H495" s="7" t="s">
        <v>162</v>
      </c>
      <c r="I495" s="4">
        <v>4</v>
      </c>
      <c r="J495" s="6">
        <f t="shared" si="54"/>
        <v>-26</v>
      </c>
      <c r="K495" s="6">
        <f t="shared" si="50"/>
        <v>1</v>
      </c>
      <c r="L495" s="6" t="str">
        <f t="shared" si="51"/>
        <v>OBSOLETOS</v>
      </c>
      <c r="M495" s="21">
        <f t="shared" si="52"/>
        <v>9.0277777777777776E-2</v>
      </c>
      <c r="N495" s="6" t="str">
        <f t="shared" si="55"/>
        <v/>
      </c>
      <c r="O495" s="21" t="str">
        <f t="shared" si="53"/>
        <v/>
      </c>
      <c r="P495" s="33" t="str">
        <f t="shared" si="56"/>
        <v/>
      </c>
    </row>
    <row r="496" spans="1:16">
      <c r="A496" s="6" t="s">
        <v>1280</v>
      </c>
      <c r="B496" s="8">
        <v>71468</v>
      </c>
      <c r="C496" s="4">
        <v>6</v>
      </c>
      <c r="D496" s="4">
        <v>5</v>
      </c>
      <c r="E496" s="4">
        <v>127</v>
      </c>
      <c r="F496" s="4">
        <v>97</v>
      </c>
      <c r="G496" s="5">
        <v>38716</v>
      </c>
      <c r="H496" s="7" t="s">
        <v>162</v>
      </c>
      <c r="I496" s="4">
        <v>159</v>
      </c>
      <c r="J496" s="6">
        <f t="shared" si="54"/>
        <v>129</v>
      </c>
      <c r="K496" s="6">
        <f t="shared" si="50"/>
        <v>1</v>
      </c>
      <c r="L496" s="6" t="str">
        <f t="shared" si="51"/>
        <v/>
      </c>
      <c r="M496" s="21">
        <f t="shared" si="52"/>
        <v>0.44791666666666669</v>
      </c>
      <c r="N496" s="6">
        <f t="shared" si="55"/>
        <v>30</v>
      </c>
      <c r="O496" s="21">
        <f t="shared" si="53"/>
        <v>0.44791666666666669</v>
      </c>
      <c r="P496" s="33" t="str">
        <f t="shared" si="56"/>
        <v/>
      </c>
    </row>
    <row r="497" spans="1:16">
      <c r="A497" s="6" t="s">
        <v>1271</v>
      </c>
      <c r="B497" s="8">
        <v>71194</v>
      </c>
      <c r="C497" s="4">
        <v>6</v>
      </c>
      <c r="D497" s="4">
        <v>5</v>
      </c>
      <c r="E497" s="4">
        <v>121</v>
      </c>
      <c r="F497" s="4">
        <v>91</v>
      </c>
      <c r="G497" s="5">
        <v>38716</v>
      </c>
      <c r="H497" s="7" t="s">
        <v>162</v>
      </c>
      <c r="I497" s="4">
        <v>135</v>
      </c>
      <c r="J497" s="6">
        <f t="shared" si="54"/>
        <v>105</v>
      </c>
      <c r="K497" s="6">
        <f t="shared" si="50"/>
        <v>1</v>
      </c>
      <c r="L497" s="6" t="str">
        <f t="shared" si="51"/>
        <v/>
      </c>
      <c r="M497" s="21">
        <f t="shared" si="52"/>
        <v>0.36458333333333331</v>
      </c>
      <c r="N497" s="6">
        <f t="shared" si="55"/>
        <v>30</v>
      </c>
      <c r="O497" s="21">
        <f t="shared" si="53"/>
        <v>0.36458333333333331</v>
      </c>
      <c r="P497" s="33" t="str">
        <f t="shared" si="56"/>
        <v/>
      </c>
    </row>
    <row r="498" spans="1:16">
      <c r="A498" s="6" t="s">
        <v>1746</v>
      </c>
      <c r="B498" s="8">
        <v>85650</v>
      </c>
      <c r="C498" s="4">
        <v>1</v>
      </c>
      <c r="D498" s="4">
        <v>0</v>
      </c>
      <c r="E498" s="4">
        <v>30</v>
      </c>
      <c r="F498" s="4">
        <v>0</v>
      </c>
      <c r="G498" s="5">
        <v>38716</v>
      </c>
      <c r="H498" s="7" t="s">
        <v>162</v>
      </c>
      <c r="I498" s="4">
        <v>0</v>
      </c>
      <c r="J498" s="6">
        <f t="shared" si="54"/>
        <v>-30</v>
      </c>
      <c r="K498" s="6">
        <f t="shared" si="50"/>
        <v>1</v>
      </c>
      <c r="L498" s="6" t="str">
        <f t="shared" si="51"/>
        <v>OBSOLETOS</v>
      </c>
      <c r="M498" s="21">
        <f t="shared" si="52"/>
        <v>0.14583333333333334</v>
      </c>
      <c r="N498" s="6" t="str">
        <f t="shared" si="55"/>
        <v/>
      </c>
      <c r="O498" s="21" t="str">
        <f t="shared" si="53"/>
        <v/>
      </c>
      <c r="P498" s="33" t="str">
        <f t="shared" si="56"/>
        <v/>
      </c>
    </row>
    <row r="499" spans="1:16">
      <c r="A499" s="6" t="s">
        <v>257</v>
      </c>
      <c r="B499" s="8">
        <v>40603</v>
      </c>
      <c r="C499" s="4">
        <v>274</v>
      </c>
      <c r="D499" s="4">
        <v>272</v>
      </c>
      <c r="E499" s="4">
        <v>1693</v>
      </c>
      <c r="F499" s="4">
        <v>1664</v>
      </c>
      <c r="G499" s="5">
        <v>39764</v>
      </c>
      <c r="H499" s="7" t="s">
        <v>159</v>
      </c>
      <c r="I499" s="4">
        <v>207</v>
      </c>
      <c r="J499" s="6">
        <f t="shared" si="54"/>
        <v>178</v>
      </c>
      <c r="K499" s="6">
        <f t="shared" si="50"/>
        <v>2</v>
      </c>
      <c r="L499" s="6" t="str">
        <f t="shared" si="51"/>
        <v/>
      </c>
      <c r="M499" s="21">
        <f t="shared" si="52"/>
        <v>0.24722222222222223</v>
      </c>
      <c r="N499" s="6">
        <f t="shared" si="55"/>
        <v>29</v>
      </c>
      <c r="O499" s="21">
        <f t="shared" si="53"/>
        <v>0.24722222222222223</v>
      </c>
      <c r="P499" s="33" t="str">
        <f t="shared" si="56"/>
        <v/>
      </c>
    </row>
    <row r="500" spans="1:16">
      <c r="A500" s="6" t="s">
        <v>243</v>
      </c>
      <c r="B500" s="8">
        <v>40179</v>
      </c>
      <c r="C500" s="4">
        <v>370</v>
      </c>
      <c r="D500" s="4">
        <v>366</v>
      </c>
      <c r="E500" s="4">
        <v>1574</v>
      </c>
      <c r="F500" s="4">
        <v>1545</v>
      </c>
      <c r="G500" s="5">
        <v>38716</v>
      </c>
      <c r="H500" s="7" t="s">
        <v>159</v>
      </c>
      <c r="I500" s="4">
        <v>66</v>
      </c>
      <c r="J500" s="6">
        <f t="shared" si="54"/>
        <v>37</v>
      </c>
      <c r="K500" s="6">
        <f t="shared" si="50"/>
        <v>4</v>
      </c>
      <c r="L500" s="6" t="str">
        <f t="shared" si="51"/>
        <v/>
      </c>
      <c r="M500" s="21">
        <f t="shared" si="52"/>
        <v>5.1388888888888894E-2</v>
      </c>
      <c r="N500" s="6">
        <f t="shared" si="55"/>
        <v>29</v>
      </c>
      <c r="O500" s="21">
        <f t="shared" si="53"/>
        <v>5.1388888888888894E-2</v>
      </c>
      <c r="P500" s="33" t="str">
        <f t="shared" si="56"/>
        <v/>
      </c>
    </row>
    <row r="501" spans="1:16">
      <c r="A501" s="6" t="s">
        <v>632</v>
      </c>
      <c r="B501" s="8">
        <v>51745</v>
      </c>
      <c r="C501" s="4">
        <v>41</v>
      </c>
      <c r="D501" s="4">
        <v>39</v>
      </c>
      <c r="E501" s="4">
        <v>421</v>
      </c>
      <c r="F501" s="4">
        <v>392</v>
      </c>
      <c r="G501" s="5">
        <v>39924</v>
      </c>
      <c r="H501" s="7" t="s">
        <v>159</v>
      </c>
      <c r="I501" s="4">
        <v>173</v>
      </c>
      <c r="J501" s="6">
        <f t="shared" si="54"/>
        <v>144</v>
      </c>
      <c r="K501" s="6">
        <f t="shared" si="50"/>
        <v>2</v>
      </c>
      <c r="L501" s="6" t="str">
        <f t="shared" si="51"/>
        <v/>
      </c>
      <c r="M501" s="21">
        <f t="shared" si="52"/>
        <v>0.3</v>
      </c>
      <c r="N501" s="6">
        <f t="shared" si="55"/>
        <v>29</v>
      </c>
      <c r="O501" s="21">
        <f t="shared" si="53"/>
        <v>0.3</v>
      </c>
      <c r="P501" s="33" t="str">
        <f t="shared" si="56"/>
        <v/>
      </c>
    </row>
    <row r="502" spans="1:16">
      <c r="A502" s="6" t="s">
        <v>1173</v>
      </c>
      <c r="B502" s="8">
        <v>68211</v>
      </c>
      <c r="C502" s="4">
        <v>7</v>
      </c>
      <c r="D502" s="4">
        <v>7</v>
      </c>
      <c r="E502" s="4">
        <v>120</v>
      </c>
      <c r="F502" s="4">
        <v>91</v>
      </c>
      <c r="G502" s="5">
        <v>38716</v>
      </c>
      <c r="H502" s="7" t="s">
        <v>160</v>
      </c>
      <c r="I502" s="4">
        <v>0</v>
      </c>
      <c r="J502" s="6">
        <f t="shared" si="54"/>
        <v>-29</v>
      </c>
      <c r="K502" s="6">
        <f t="shared" si="50"/>
        <v>0</v>
      </c>
      <c r="L502" s="6" t="str">
        <f t="shared" si="51"/>
        <v>CONTRA VENTA</v>
      </c>
      <c r="M502" s="21">
        <f t="shared" si="52"/>
        <v>7.048611111111111E-2</v>
      </c>
      <c r="N502" s="6" t="str">
        <f t="shared" si="55"/>
        <v/>
      </c>
      <c r="O502" s="21" t="str">
        <f t="shared" si="53"/>
        <v/>
      </c>
      <c r="P502" s="33" t="str">
        <f t="shared" si="56"/>
        <v>analisar fact</v>
      </c>
    </row>
    <row r="503" spans="1:16">
      <c r="A503" s="6" t="s">
        <v>934</v>
      </c>
      <c r="B503" s="8">
        <v>60937</v>
      </c>
      <c r="C503" s="4">
        <v>15</v>
      </c>
      <c r="D503" s="4">
        <v>15</v>
      </c>
      <c r="E503" s="4">
        <v>7801</v>
      </c>
      <c r="F503" s="4">
        <v>7773</v>
      </c>
      <c r="G503" s="5">
        <v>38716</v>
      </c>
      <c r="H503" s="7" t="s">
        <v>160</v>
      </c>
      <c r="I503" s="4">
        <v>0</v>
      </c>
      <c r="J503" s="6">
        <f t="shared" si="54"/>
        <v>-28</v>
      </c>
      <c r="K503" s="6">
        <f t="shared" si="50"/>
        <v>0</v>
      </c>
      <c r="L503" s="6" t="str">
        <f t="shared" si="51"/>
        <v>CONTRA VENTA</v>
      </c>
      <c r="M503" s="21">
        <f t="shared" si="52"/>
        <v>2.9166666666666667E-2</v>
      </c>
      <c r="N503" s="6" t="str">
        <f t="shared" si="55"/>
        <v/>
      </c>
      <c r="O503" s="21" t="str">
        <f t="shared" si="53"/>
        <v/>
      </c>
      <c r="P503" s="33" t="str">
        <f t="shared" si="56"/>
        <v>analisar fact</v>
      </c>
    </row>
    <row r="504" spans="1:16">
      <c r="A504" s="6" t="s">
        <v>303</v>
      </c>
      <c r="B504" s="8">
        <v>42005</v>
      </c>
      <c r="C504" s="4">
        <v>160</v>
      </c>
      <c r="D504" s="4">
        <v>159</v>
      </c>
      <c r="E504" s="4">
        <v>579</v>
      </c>
      <c r="F504" s="4">
        <v>551</v>
      </c>
      <c r="G504" s="5">
        <v>38716</v>
      </c>
      <c r="H504" s="7" t="s">
        <v>161</v>
      </c>
      <c r="I504" s="4">
        <v>50</v>
      </c>
      <c r="J504" s="6">
        <f t="shared" si="54"/>
        <v>22</v>
      </c>
      <c r="K504" s="6">
        <f t="shared" si="50"/>
        <v>1</v>
      </c>
      <c r="L504" s="6" t="str">
        <f t="shared" si="51"/>
        <v/>
      </c>
      <c r="M504" s="21">
        <f t="shared" si="52"/>
        <v>3.8194444444444441E-2</v>
      </c>
      <c r="N504" s="6">
        <f t="shared" si="55"/>
        <v>28</v>
      </c>
      <c r="O504" s="21">
        <f t="shared" si="53"/>
        <v>3.8194444444444441E-2</v>
      </c>
      <c r="P504" s="33" t="str">
        <f t="shared" si="56"/>
        <v/>
      </c>
    </row>
    <row r="505" spans="1:16">
      <c r="A505" s="6" t="s">
        <v>321</v>
      </c>
      <c r="B505" s="8">
        <v>42552</v>
      </c>
      <c r="C505" s="4">
        <v>149</v>
      </c>
      <c r="D505" s="4">
        <v>143</v>
      </c>
      <c r="E505" s="4">
        <v>516</v>
      </c>
      <c r="F505" s="4">
        <v>488</v>
      </c>
      <c r="G505" s="5">
        <v>39597</v>
      </c>
      <c r="H505" s="7" t="s">
        <v>159</v>
      </c>
      <c r="I505" s="4">
        <v>71</v>
      </c>
      <c r="J505" s="6">
        <f t="shared" si="54"/>
        <v>43</v>
      </c>
      <c r="K505" s="6">
        <f t="shared" si="50"/>
        <v>6</v>
      </c>
      <c r="L505" s="6" t="str">
        <f t="shared" si="51"/>
        <v/>
      </c>
      <c r="M505" s="21">
        <f t="shared" si="52"/>
        <v>7.4652777777777776E-2</v>
      </c>
      <c r="N505" s="6">
        <f t="shared" si="55"/>
        <v>28</v>
      </c>
      <c r="O505" s="21">
        <f t="shared" si="53"/>
        <v>7.4652777777777776E-2</v>
      </c>
      <c r="P505" s="33" t="str">
        <f t="shared" si="56"/>
        <v/>
      </c>
    </row>
    <row r="506" spans="1:16">
      <c r="A506" s="6" t="s">
        <v>715</v>
      </c>
      <c r="B506" s="8">
        <v>54271</v>
      </c>
      <c r="C506" s="4">
        <v>32</v>
      </c>
      <c r="D506" s="4">
        <v>31</v>
      </c>
      <c r="E506" s="4">
        <v>515</v>
      </c>
      <c r="F506" s="4">
        <v>487</v>
      </c>
      <c r="G506" s="5">
        <v>38716</v>
      </c>
      <c r="H506" s="7" t="s">
        <v>159</v>
      </c>
      <c r="I506" s="4">
        <v>137</v>
      </c>
      <c r="J506" s="6">
        <f t="shared" si="54"/>
        <v>109</v>
      </c>
      <c r="K506" s="6">
        <f t="shared" si="50"/>
        <v>1</v>
      </c>
      <c r="L506" s="6" t="str">
        <f t="shared" si="51"/>
        <v/>
      </c>
      <c r="M506" s="21">
        <f t="shared" si="52"/>
        <v>0.1892361111111111</v>
      </c>
      <c r="N506" s="6">
        <f t="shared" si="55"/>
        <v>28</v>
      </c>
      <c r="O506" s="21">
        <f t="shared" si="53"/>
        <v>0.1892361111111111</v>
      </c>
      <c r="P506" s="33" t="str">
        <f t="shared" si="56"/>
        <v/>
      </c>
    </row>
    <row r="507" spans="1:16">
      <c r="A507" s="6" t="s">
        <v>396</v>
      </c>
      <c r="B507" s="8">
        <v>44835</v>
      </c>
      <c r="C507" s="4">
        <v>95</v>
      </c>
      <c r="D507" s="4">
        <v>94</v>
      </c>
      <c r="E507" s="4">
        <v>204</v>
      </c>
      <c r="F507" s="4">
        <v>176</v>
      </c>
      <c r="G507" s="5">
        <v>38716</v>
      </c>
      <c r="H507" s="7" t="s">
        <v>159</v>
      </c>
      <c r="I507" s="4">
        <v>30</v>
      </c>
      <c r="J507" s="6">
        <f t="shared" si="54"/>
        <v>2</v>
      </c>
      <c r="K507" s="6">
        <f t="shared" si="50"/>
        <v>1</v>
      </c>
      <c r="L507" s="6" t="str">
        <f t="shared" si="51"/>
        <v/>
      </c>
      <c r="M507" s="21">
        <f t="shared" si="52"/>
        <v>4.8611111111111112E-3</v>
      </c>
      <c r="N507" s="6">
        <f t="shared" si="55"/>
        <v>28</v>
      </c>
      <c r="O507" s="21">
        <f t="shared" si="53"/>
        <v>4.8611111111111112E-3</v>
      </c>
      <c r="P507" s="33" t="str">
        <f t="shared" si="56"/>
        <v/>
      </c>
    </row>
    <row r="508" spans="1:16">
      <c r="A508" s="6" t="s">
        <v>1183</v>
      </c>
      <c r="B508" s="8">
        <v>68515</v>
      </c>
      <c r="C508" s="4">
        <v>11</v>
      </c>
      <c r="D508" s="4">
        <v>7</v>
      </c>
      <c r="E508" s="4">
        <v>66</v>
      </c>
      <c r="F508" s="4">
        <v>38</v>
      </c>
      <c r="G508" s="5">
        <v>38716</v>
      </c>
      <c r="H508" s="7" t="s">
        <v>159</v>
      </c>
      <c r="I508" s="4">
        <v>58</v>
      </c>
      <c r="J508" s="6">
        <f t="shared" si="54"/>
        <v>30</v>
      </c>
      <c r="K508" s="6">
        <f t="shared" si="50"/>
        <v>4</v>
      </c>
      <c r="L508" s="6" t="str">
        <f t="shared" si="51"/>
        <v/>
      </c>
      <c r="M508" s="21">
        <f t="shared" si="52"/>
        <v>8.3333333333333329E-2</v>
      </c>
      <c r="N508" s="6">
        <f t="shared" si="55"/>
        <v>28</v>
      </c>
      <c r="O508" s="21">
        <f t="shared" si="53"/>
        <v>8.3333333333333329E-2</v>
      </c>
      <c r="P508" s="33" t="str">
        <f t="shared" si="56"/>
        <v/>
      </c>
    </row>
    <row r="509" spans="1:16">
      <c r="A509" s="6" t="s">
        <v>1284</v>
      </c>
      <c r="B509" s="8">
        <v>71590</v>
      </c>
      <c r="C509" s="4">
        <v>5</v>
      </c>
      <c r="D509" s="4">
        <v>5</v>
      </c>
      <c r="E509" s="4">
        <v>116</v>
      </c>
      <c r="F509" s="4">
        <v>88</v>
      </c>
      <c r="G509" s="5">
        <v>38897</v>
      </c>
      <c r="H509" s="7" t="s">
        <v>162</v>
      </c>
      <c r="I509" s="4">
        <v>29</v>
      </c>
      <c r="J509" s="6">
        <f t="shared" si="54"/>
        <v>1</v>
      </c>
      <c r="K509" s="6">
        <f t="shared" si="50"/>
        <v>0</v>
      </c>
      <c r="L509" s="6" t="str">
        <f t="shared" si="51"/>
        <v/>
      </c>
      <c r="M509" s="21">
        <f t="shared" si="52"/>
        <v>3.4722222222222225E-3</v>
      </c>
      <c r="N509" s="6" t="str">
        <f t="shared" si="55"/>
        <v/>
      </c>
      <c r="O509" s="21" t="str">
        <f t="shared" si="53"/>
        <v/>
      </c>
      <c r="P509" s="33" t="str">
        <f t="shared" si="56"/>
        <v/>
      </c>
    </row>
    <row r="510" spans="1:16">
      <c r="A510" s="6" t="s">
        <v>616</v>
      </c>
      <c r="B510" s="8">
        <v>51257</v>
      </c>
      <c r="C510" s="4">
        <v>46</v>
      </c>
      <c r="D510" s="4">
        <v>42</v>
      </c>
      <c r="E510" s="4">
        <v>236</v>
      </c>
      <c r="F510" s="4">
        <v>209</v>
      </c>
      <c r="G510" s="5">
        <v>38716</v>
      </c>
      <c r="H510" s="7" t="s">
        <v>159</v>
      </c>
      <c r="I510" s="4">
        <v>0</v>
      </c>
      <c r="J510" s="6">
        <f t="shared" si="54"/>
        <v>-27</v>
      </c>
      <c r="K510" s="6">
        <f t="shared" si="50"/>
        <v>4</v>
      </c>
      <c r="L510" s="6" t="str">
        <f t="shared" si="51"/>
        <v>ACTIVOS</v>
      </c>
      <c r="M510" s="21">
        <f t="shared" si="52"/>
        <v>5.6250000000000001E-2</v>
      </c>
      <c r="N510" s="6" t="str">
        <f t="shared" si="55"/>
        <v/>
      </c>
      <c r="O510" s="21" t="str">
        <f t="shared" si="53"/>
        <v/>
      </c>
      <c r="P510" s="33" t="str">
        <f t="shared" si="56"/>
        <v/>
      </c>
    </row>
    <row r="511" spans="1:16">
      <c r="A511" s="6" t="s">
        <v>976</v>
      </c>
      <c r="B511" s="8">
        <v>62214</v>
      </c>
      <c r="C511" s="4">
        <v>15</v>
      </c>
      <c r="D511" s="4">
        <v>13</v>
      </c>
      <c r="E511" s="4">
        <v>79</v>
      </c>
      <c r="F511" s="4">
        <v>52</v>
      </c>
      <c r="G511" s="5">
        <v>38716</v>
      </c>
      <c r="H511" s="7" t="s">
        <v>159</v>
      </c>
      <c r="I511" s="4">
        <v>20</v>
      </c>
      <c r="J511" s="6">
        <f t="shared" si="54"/>
        <v>-7</v>
      </c>
      <c r="K511" s="6">
        <f t="shared" si="50"/>
        <v>2</v>
      </c>
      <c r="L511" s="6" t="str">
        <f t="shared" si="51"/>
        <v>ACTIVOS</v>
      </c>
      <c r="M511" s="21">
        <f t="shared" si="52"/>
        <v>1.9444444444444445E-2</v>
      </c>
      <c r="N511" s="6" t="str">
        <f t="shared" si="55"/>
        <v/>
      </c>
      <c r="O511" s="21" t="str">
        <f t="shared" si="53"/>
        <v/>
      </c>
      <c r="P511" s="33" t="str">
        <f t="shared" si="56"/>
        <v/>
      </c>
    </row>
    <row r="512" spans="1:16">
      <c r="A512" s="6" t="s">
        <v>512</v>
      </c>
      <c r="B512" s="8">
        <v>48092</v>
      </c>
      <c r="C512" s="4">
        <v>66</v>
      </c>
      <c r="D512" s="4">
        <v>59</v>
      </c>
      <c r="E512" s="4">
        <v>289</v>
      </c>
      <c r="F512" s="4">
        <v>263</v>
      </c>
      <c r="G512" s="5">
        <v>38716</v>
      </c>
      <c r="H512" s="7" t="s">
        <v>159</v>
      </c>
      <c r="I512" s="4">
        <v>280</v>
      </c>
      <c r="J512" s="6">
        <f t="shared" si="54"/>
        <v>254</v>
      </c>
      <c r="K512" s="6">
        <f t="shared" si="50"/>
        <v>7</v>
      </c>
      <c r="L512" s="6" t="str">
        <f t="shared" si="51"/>
        <v/>
      </c>
      <c r="M512" s="21">
        <f t="shared" si="52"/>
        <v>0.52916666666666667</v>
      </c>
      <c r="N512" s="6">
        <f t="shared" si="55"/>
        <v>26</v>
      </c>
      <c r="O512" s="21">
        <f t="shared" si="53"/>
        <v>0.52916666666666667</v>
      </c>
      <c r="P512" s="33" t="str">
        <f t="shared" si="56"/>
        <v/>
      </c>
    </row>
    <row r="513" spans="1:16">
      <c r="A513" s="6" t="s">
        <v>986</v>
      </c>
      <c r="B513" s="8">
        <v>62518</v>
      </c>
      <c r="C513" s="4">
        <v>15</v>
      </c>
      <c r="D513" s="4">
        <v>13</v>
      </c>
      <c r="E513" s="4">
        <v>147</v>
      </c>
      <c r="F513" s="4">
        <v>121</v>
      </c>
      <c r="G513" s="5">
        <v>40105</v>
      </c>
      <c r="H513" s="7" t="s">
        <v>159</v>
      </c>
      <c r="I513" s="4">
        <v>334</v>
      </c>
      <c r="J513" s="6">
        <f t="shared" si="54"/>
        <v>308</v>
      </c>
      <c r="K513" s="6">
        <f t="shared" si="50"/>
        <v>2</v>
      </c>
      <c r="L513" s="6" t="str">
        <f t="shared" si="51"/>
        <v/>
      </c>
      <c r="M513" s="21">
        <f t="shared" si="52"/>
        <v>0.74861111111111112</v>
      </c>
      <c r="N513" s="6">
        <f t="shared" si="55"/>
        <v>26</v>
      </c>
      <c r="O513" s="21">
        <f t="shared" si="53"/>
        <v>0.74861111111111112</v>
      </c>
      <c r="P513" s="33" t="str">
        <f t="shared" si="56"/>
        <v/>
      </c>
    </row>
    <row r="514" spans="1:16">
      <c r="A514" s="6" t="s">
        <v>434</v>
      </c>
      <c r="B514" s="8">
        <v>45992</v>
      </c>
      <c r="C514" s="4">
        <v>94</v>
      </c>
      <c r="D514" s="4">
        <v>79</v>
      </c>
      <c r="E514" s="4">
        <v>142</v>
      </c>
      <c r="F514" s="4">
        <v>116</v>
      </c>
      <c r="G514" s="5">
        <v>39465</v>
      </c>
      <c r="H514" s="7" t="s">
        <v>159</v>
      </c>
      <c r="I514" s="4">
        <v>34</v>
      </c>
      <c r="J514" s="6">
        <f t="shared" si="54"/>
        <v>8</v>
      </c>
      <c r="K514" s="6">
        <f t="shared" si="50"/>
        <v>15</v>
      </c>
      <c r="L514" s="6" t="str">
        <f t="shared" si="51"/>
        <v/>
      </c>
      <c r="M514" s="21">
        <f t="shared" si="52"/>
        <v>1.9444444444444445E-2</v>
      </c>
      <c r="N514" s="6">
        <f t="shared" si="55"/>
        <v>26</v>
      </c>
      <c r="O514" s="21">
        <f t="shared" si="53"/>
        <v>1.9444444444444445E-2</v>
      </c>
      <c r="P514" s="33" t="str">
        <f t="shared" si="56"/>
        <v/>
      </c>
    </row>
    <row r="515" spans="1:16">
      <c r="A515" s="6" t="s">
        <v>1043</v>
      </c>
      <c r="B515" s="8">
        <v>64254</v>
      </c>
      <c r="C515" s="4">
        <v>14</v>
      </c>
      <c r="D515" s="4">
        <v>11</v>
      </c>
      <c r="E515" s="4">
        <v>109</v>
      </c>
      <c r="F515" s="4">
        <v>83</v>
      </c>
      <c r="G515" s="5">
        <v>39192</v>
      </c>
      <c r="H515" s="7" t="s">
        <v>159</v>
      </c>
      <c r="I515" s="4">
        <v>0</v>
      </c>
      <c r="J515" s="6">
        <f t="shared" si="54"/>
        <v>-26</v>
      </c>
      <c r="K515" s="6">
        <f t="shared" si="50"/>
        <v>3</v>
      </c>
      <c r="L515" s="6" t="str">
        <f t="shared" si="51"/>
        <v>ACTIVOS</v>
      </c>
      <c r="M515" s="21">
        <f t="shared" si="52"/>
        <v>6.3194444444444442E-2</v>
      </c>
      <c r="N515" s="6" t="str">
        <f t="shared" si="55"/>
        <v/>
      </c>
      <c r="O515" s="21" t="str">
        <f t="shared" si="53"/>
        <v/>
      </c>
      <c r="P515" s="33" t="str">
        <f t="shared" si="56"/>
        <v/>
      </c>
    </row>
    <row r="516" spans="1:16">
      <c r="A516" s="6" t="s">
        <v>975</v>
      </c>
      <c r="B516" s="8">
        <v>62184</v>
      </c>
      <c r="C516" s="4">
        <v>16</v>
      </c>
      <c r="D516" s="4">
        <v>13</v>
      </c>
      <c r="E516" s="4">
        <v>91</v>
      </c>
      <c r="F516" s="4">
        <v>65</v>
      </c>
      <c r="G516" s="5">
        <v>38716</v>
      </c>
      <c r="H516" s="7" t="s">
        <v>159</v>
      </c>
      <c r="I516" s="4">
        <v>48</v>
      </c>
      <c r="J516" s="6">
        <f t="shared" si="54"/>
        <v>22</v>
      </c>
      <c r="K516" s="6">
        <f t="shared" si="50"/>
        <v>3</v>
      </c>
      <c r="L516" s="6" t="str">
        <f t="shared" si="51"/>
        <v/>
      </c>
      <c r="M516" s="21">
        <f t="shared" si="52"/>
        <v>6.1111111111111109E-2</v>
      </c>
      <c r="N516" s="6">
        <f t="shared" si="55"/>
        <v>26</v>
      </c>
      <c r="O516" s="21">
        <f t="shared" si="53"/>
        <v>6.1111111111111109E-2</v>
      </c>
      <c r="P516" s="33" t="str">
        <f t="shared" si="56"/>
        <v/>
      </c>
    </row>
    <row r="517" spans="1:16">
      <c r="A517" s="6" t="s">
        <v>650</v>
      </c>
      <c r="B517" s="8">
        <v>52291</v>
      </c>
      <c r="C517" s="4">
        <v>38</v>
      </c>
      <c r="D517" s="4">
        <v>37</v>
      </c>
      <c r="E517" s="4">
        <v>285</v>
      </c>
      <c r="F517" s="4">
        <v>259</v>
      </c>
      <c r="G517" s="5">
        <v>38716</v>
      </c>
      <c r="H517" s="7" t="s">
        <v>162</v>
      </c>
      <c r="I517" s="4">
        <v>988</v>
      </c>
      <c r="J517" s="6">
        <f t="shared" si="54"/>
        <v>962</v>
      </c>
      <c r="K517" s="6">
        <f t="shared" si="50"/>
        <v>1</v>
      </c>
      <c r="L517" s="6" t="str">
        <f t="shared" si="51"/>
        <v/>
      </c>
      <c r="M517" s="21">
        <f t="shared" si="52"/>
        <v>3.3402777777777777</v>
      </c>
      <c r="N517" s="6">
        <f t="shared" si="55"/>
        <v>26</v>
      </c>
      <c r="O517" s="21">
        <f t="shared" si="53"/>
        <v>3.3402777777777777</v>
      </c>
      <c r="P517" s="33" t="str">
        <f t="shared" si="56"/>
        <v/>
      </c>
    </row>
    <row r="518" spans="1:16">
      <c r="A518" s="6" t="s">
        <v>210</v>
      </c>
      <c r="B518" s="8">
        <v>39173</v>
      </c>
      <c r="C518" s="4">
        <v>648</v>
      </c>
      <c r="D518" s="4">
        <v>647</v>
      </c>
      <c r="E518" s="4">
        <v>1910</v>
      </c>
      <c r="F518" s="4">
        <v>1885</v>
      </c>
      <c r="G518" s="5">
        <v>38716</v>
      </c>
      <c r="H518" s="7" t="s">
        <v>159</v>
      </c>
      <c r="I518" s="4">
        <v>61</v>
      </c>
      <c r="J518" s="6">
        <f t="shared" si="54"/>
        <v>36</v>
      </c>
      <c r="K518" s="6">
        <f t="shared" si="50"/>
        <v>1</v>
      </c>
      <c r="L518" s="6" t="str">
        <f t="shared" si="51"/>
        <v/>
      </c>
      <c r="M518" s="21">
        <f t="shared" si="52"/>
        <v>0.05</v>
      </c>
      <c r="N518" s="6">
        <f t="shared" si="55"/>
        <v>25</v>
      </c>
      <c r="O518" s="21">
        <f t="shared" si="53"/>
        <v>0.05</v>
      </c>
      <c r="P518" s="33" t="str">
        <f t="shared" si="56"/>
        <v/>
      </c>
    </row>
    <row r="519" spans="1:16">
      <c r="A519" s="6" t="s">
        <v>1107</v>
      </c>
      <c r="B519" s="8">
        <v>66202</v>
      </c>
      <c r="C519" s="4">
        <v>10</v>
      </c>
      <c r="D519" s="4">
        <v>9</v>
      </c>
      <c r="E519" s="4">
        <v>239</v>
      </c>
      <c r="F519" s="4">
        <v>214</v>
      </c>
      <c r="G519" s="5">
        <v>39373</v>
      </c>
      <c r="H519" s="7" t="s">
        <v>160</v>
      </c>
      <c r="I519" s="4">
        <v>0</v>
      </c>
      <c r="J519" s="6">
        <f t="shared" si="54"/>
        <v>-25</v>
      </c>
      <c r="K519" s="6">
        <f t="shared" ref="K519:K582" si="57">IF(C519&gt;D519,C519-D519,0)</f>
        <v>1</v>
      </c>
      <c r="L519" s="6" t="str">
        <f t="shared" ref="L519:L582" si="58">IF(E519-F519&gt;I519,H519,"")</f>
        <v>CONTRA VENTA</v>
      </c>
      <c r="M519" s="21">
        <f t="shared" ref="M519:M582" si="59">IF((VLOOKUP(A519,TemposRef,5,0)*J519)/60/60/8&lt;0,(VLOOKUP(A519,TemposRef,5,0)*J519)/60/60/8*-1,(VLOOKUP(A519,TemposRef,5,0)*J519)/60/60/8)</f>
        <v>5.2083333333333336E-2</v>
      </c>
      <c r="N519" s="6" t="str">
        <f t="shared" si="55"/>
        <v/>
      </c>
      <c r="O519" s="21" t="str">
        <f t="shared" ref="O519:O582" si="60">IF(AND(K519&gt;0,I519&gt;E519-F519),(VLOOKUP(A519,TemposRef,5,0)*J519)/60/60/8,"")</f>
        <v/>
      </c>
      <c r="P519" s="33" t="str">
        <f t="shared" si="56"/>
        <v/>
      </c>
    </row>
    <row r="520" spans="1:16">
      <c r="A520" s="6" t="s">
        <v>844</v>
      </c>
      <c r="B520" s="8">
        <v>58196</v>
      </c>
      <c r="C520" s="4">
        <v>21</v>
      </c>
      <c r="D520" s="4">
        <v>21</v>
      </c>
      <c r="E520" s="4">
        <v>197</v>
      </c>
      <c r="F520" s="4">
        <v>172</v>
      </c>
      <c r="G520" s="5">
        <v>38716</v>
      </c>
      <c r="H520" s="7" t="s">
        <v>159</v>
      </c>
      <c r="I520" s="4">
        <v>38</v>
      </c>
      <c r="J520" s="6">
        <f t="shared" ref="J520:J583" si="61">F520-E520+I520</f>
        <v>13</v>
      </c>
      <c r="K520" s="6">
        <f t="shared" si="57"/>
        <v>0</v>
      </c>
      <c r="L520" s="6" t="str">
        <f t="shared" si="58"/>
        <v/>
      </c>
      <c r="M520" s="21">
        <f t="shared" si="59"/>
        <v>3.1597222222222221E-2</v>
      </c>
      <c r="N520" s="6" t="str">
        <f t="shared" ref="N520:N583" si="62">IF(AND(K520&gt;0,I520&gt;E520-F520),E520-F520,"")</f>
        <v/>
      </c>
      <c r="O520" s="21" t="str">
        <f t="shared" si="60"/>
        <v/>
      </c>
      <c r="P520" s="33" t="str">
        <f t="shared" ref="P520:P583" si="63">IF(AND(VALUE(K520)&lt;=0,VALUE(J520)&lt;0),"analisar fact","")</f>
        <v/>
      </c>
    </row>
    <row r="521" spans="1:16">
      <c r="A521" s="6" t="s">
        <v>938</v>
      </c>
      <c r="B521" s="8">
        <v>61057</v>
      </c>
      <c r="C521" s="4">
        <v>17</v>
      </c>
      <c r="D521" s="4">
        <v>15</v>
      </c>
      <c r="E521" s="4">
        <v>144</v>
      </c>
      <c r="F521" s="4">
        <v>119</v>
      </c>
      <c r="G521" s="5">
        <v>40158</v>
      </c>
      <c r="H521" s="7" t="s">
        <v>159</v>
      </c>
      <c r="I521" s="4">
        <v>480</v>
      </c>
      <c r="J521" s="6">
        <f t="shared" si="61"/>
        <v>455</v>
      </c>
      <c r="K521" s="6">
        <f t="shared" si="57"/>
        <v>2</v>
      </c>
      <c r="L521" s="6" t="str">
        <f t="shared" si="58"/>
        <v/>
      </c>
      <c r="M521" s="21">
        <f t="shared" si="59"/>
        <v>1.1059027777777779</v>
      </c>
      <c r="N521" s="6">
        <f t="shared" si="62"/>
        <v>25</v>
      </c>
      <c r="O521" s="21">
        <f t="shared" si="60"/>
        <v>1.1059027777777779</v>
      </c>
      <c r="P521" s="33" t="str">
        <f t="shared" si="63"/>
        <v/>
      </c>
    </row>
    <row r="522" spans="1:16">
      <c r="A522" s="6" t="s">
        <v>1358</v>
      </c>
      <c r="B522" s="8">
        <v>73840</v>
      </c>
      <c r="C522" s="4">
        <v>5</v>
      </c>
      <c r="D522" s="4">
        <v>4</v>
      </c>
      <c r="E522" s="4">
        <v>58</v>
      </c>
      <c r="F522" s="4">
        <v>33</v>
      </c>
      <c r="G522" s="5">
        <v>39835</v>
      </c>
      <c r="H522" s="7" t="s">
        <v>160</v>
      </c>
      <c r="I522" s="4">
        <v>39</v>
      </c>
      <c r="J522" s="6">
        <f t="shared" si="61"/>
        <v>14</v>
      </c>
      <c r="K522" s="6">
        <f t="shared" si="57"/>
        <v>1</v>
      </c>
      <c r="L522" s="6" t="str">
        <f t="shared" si="58"/>
        <v/>
      </c>
      <c r="M522" s="21">
        <f t="shared" si="59"/>
        <v>3.888888888888889E-2</v>
      </c>
      <c r="N522" s="6">
        <f t="shared" si="62"/>
        <v>25</v>
      </c>
      <c r="O522" s="21">
        <f t="shared" si="60"/>
        <v>3.888888888888889E-2</v>
      </c>
      <c r="P522" s="33" t="str">
        <f t="shared" si="63"/>
        <v/>
      </c>
    </row>
    <row r="523" spans="1:16">
      <c r="A523" s="6" t="s">
        <v>1750</v>
      </c>
      <c r="B523" s="8">
        <v>85773</v>
      </c>
      <c r="C523" s="4">
        <v>1</v>
      </c>
      <c r="D523" s="4">
        <v>0</v>
      </c>
      <c r="E523" s="4">
        <v>25</v>
      </c>
      <c r="F523" s="4">
        <v>0</v>
      </c>
      <c r="G523" s="5">
        <v>38716</v>
      </c>
      <c r="H523" s="7" t="s">
        <v>162</v>
      </c>
      <c r="I523" s="4">
        <v>14</v>
      </c>
      <c r="J523" s="6">
        <f t="shared" si="61"/>
        <v>-11</v>
      </c>
      <c r="K523" s="6">
        <f t="shared" si="57"/>
        <v>1</v>
      </c>
      <c r="L523" s="6" t="str">
        <f t="shared" si="58"/>
        <v>OBSOLETOS</v>
      </c>
      <c r="M523" s="21">
        <f t="shared" si="59"/>
        <v>5.3472222222222227E-2</v>
      </c>
      <c r="N523" s="6" t="str">
        <f t="shared" si="62"/>
        <v/>
      </c>
      <c r="O523" s="21" t="str">
        <f t="shared" si="60"/>
        <v/>
      </c>
      <c r="P523" s="33" t="str">
        <f t="shared" si="63"/>
        <v/>
      </c>
    </row>
    <row r="524" spans="1:16">
      <c r="A524" s="6" t="s">
        <v>518</v>
      </c>
      <c r="B524" s="8">
        <v>48274</v>
      </c>
      <c r="C524" s="4">
        <v>57</v>
      </c>
      <c r="D524" s="4">
        <v>57</v>
      </c>
      <c r="E524" s="4">
        <v>1185</v>
      </c>
      <c r="F524" s="4">
        <v>1161</v>
      </c>
      <c r="G524" s="5">
        <v>38716</v>
      </c>
      <c r="H524" s="7" t="s">
        <v>159</v>
      </c>
      <c r="I524" s="4">
        <v>63</v>
      </c>
      <c r="J524" s="6">
        <f t="shared" si="61"/>
        <v>39</v>
      </c>
      <c r="K524" s="6">
        <f t="shared" si="57"/>
        <v>0</v>
      </c>
      <c r="L524" s="6" t="str">
        <f t="shared" si="58"/>
        <v/>
      </c>
      <c r="M524" s="21">
        <f t="shared" si="59"/>
        <v>6.7708333333333329E-2</v>
      </c>
      <c r="N524" s="6" t="str">
        <f t="shared" si="62"/>
        <v/>
      </c>
      <c r="O524" s="21" t="str">
        <f t="shared" si="60"/>
        <v/>
      </c>
      <c r="P524" s="33" t="str">
        <f t="shared" si="63"/>
        <v/>
      </c>
    </row>
    <row r="525" spans="1:16">
      <c r="A525" s="6" t="s">
        <v>220</v>
      </c>
      <c r="B525" s="8">
        <v>39479</v>
      </c>
      <c r="C525" s="4">
        <v>544</v>
      </c>
      <c r="D525" s="4">
        <v>531</v>
      </c>
      <c r="E525" s="4">
        <v>1131</v>
      </c>
      <c r="F525" s="4">
        <v>1107</v>
      </c>
      <c r="G525" s="5">
        <v>38813</v>
      </c>
      <c r="H525" s="7" t="s">
        <v>159</v>
      </c>
      <c r="I525" s="4">
        <v>134</v>
      </c>
      <c r="J525" s="6">
        <f t="shared" si="61"/>
        <v>110</v>
      </c>
      <c r="K525" s="6">
        <f t="shared" si="57"/>
        <v>13</v>
      </c>
      <c r="L525" s="6" t="str">
        <f t="shared" si="58"/>
        <v/>
      </c>
      <c r="M525" s="21">
        <f t="shared" si="59"/>
        <v>0.19097222222222224</v>
      </c>
      <c r="N525" s="6">
        <f t="shared" si="62"/>
        <v>24</v>
      </c>
      <c r="O525" s="21">
        <f t="shared" si="60"/>
        <v>0.19097222222222224</v>
      </c>
      <c r="P525" s="33" t="str">
        <f t="shared" si="63"/>
        <v/>
      </c>
    </row>
    <row r="526" spans="1:16">
      <c r="A526" s="6" t="s">
        <v>608</v>
      </c>
      <c r="B526" s="8">
        <v>51014</v>
      </c>
      <c r="C526" s="4">
        <v>44</v>
      </c>
      <c r="D526" s="4">
        <v>43</v>
      </c>
      <c r="E526" s="4">
        <v>592</v>
      </c>
      <c r="F526" s="4">
        <v>568</v>
      </c>
      <c r="G526" s="5">
        <v>39412</v>
      </c>
      <c r="H526" s="7" t="s">
        <v>159</v>
      </c>
      <c r="I526" s="4">
        <v>16</v>
      </c>
      <c r="J526" s="6">
        <f t="shared" si="61"/>
        <v>-8</v>
      </c>
      <c r="K526" s="6">
        <f t="shared" si="57"/>
        <v>1</v>
      </c>
      <c r="L526" s="6" t="str">
        <f t="shared" si="58"/>
        <v>ACTIVOS</v>
      </c>
      <c r="M526" s="21">
        <f t="shared" si="59"/>
        <v>1.388888888888889E-2</v>
      </c>
      <c r="N526" s="6" t="str">
        <f t="shared" si="62"/>
        <v/>
      </c>
      <c r="O526" s="21" t="str">
        <f t="shared" si="60"/>
        <v/>
      </c>
      <c r="P526" s="33" t="str">
        <f t="shared" si="63"/>
        <v/>
      </c>
    </row>
    <row r="527" spans="1:16">
      <c r="A527" s="6" t="s">
        <v>482</v>
      </c>
      <c r="B527" s="8">
        <v>47453</v>
      </c>
      <c r="C527" s="4">
        <v>64</v>
      </c>
      <c r="D527" s="4">
        <v>64</v>
      </c>
      <c r="E527" s="4">
        <v>311</v>
      </c>
      <c r="F527" s="4">
        <v>287</v>
      </c>
      <c r="G527" s="5">
        <v>38716</v>
      </c>
      <c r="H527" s="7" t="s">
        <v>159</v>
      </c>
      <c r="I527" s="4">
        <v>17</v>
      </c>
      <c r="J527" s="6">
        <f t="shared" si="61"/>
        <v>-7</v>
      </c>
      <c r="K527" s="6">
        <f t="shared" si="57"/>
        <v>0</v>
      </c>
      <c r="L527" s="6" t="str">
        <f t="shared" si="58"/>
        <v>ACTIVOS</v>
      </c>
      <c r="M527" s="21">
        <f t="shared" si="59"/>
        <v>1.4583333333333334E-2</v>
      </c>
      <c r="N527" s="6" t="str">
        <f t="shared" si="62"/>
        <v/>
      </c>
      <c r="O527" s="21" t="str">
        <f t="shared" si="60"/>
        <v/>
      </c>
      <c r="P527" s="33" t="str">
        <f t="shared" si="63"/>
        <v>analisar fact</v>
      </c>
    </row>
    <row r="528" spans="1:16">
      <c r="A528" s="6" t="s">
        <v>628</v>
      </c>
      <c r="B528" s="8">
        <v>51622</v>
      </c>
      <c r="C528" s="4">
        <v>43</v>
      </c>
      <c r="D528" s="4">
        <v>41</v>
      </c>
      <c r="E528" s="4">
        <v>190</v>
      </c>
      <c r="F528" s="4">
        <v>166</v>
      </c>
      <c r="G528" s="5">
        <v>39769</v>
      </c>
      <c r="H528" s="7" t="s">
        <v>159</v>
      </c>
      <c r="I528" s="4">
        <v>114</v>
      </c>
      <c r="J528" s="6">
        <f t="shared" si="61"/>
        <v>90</v>
      </c>
      <c r="K528" s="6">
        <f t="shared" si="57"/>
        <v>2</v>
      </c>
      <c r="L528" s="6" t="str">
        <f t="shared" si="58"/>
        <v/>
      </c>
      <c r="M528" s="21">
        <f t="shared" si="59"/>
        <v>0.21875</v>
      </c>
      <c r="N528" s="6">
        <f t="shared" si="62"/>
        <v>24</v>
      </c>
      <c r="O528" s="21">
        <f t="shared" si="60"/>
        <v>0.21875</v>
      </c>
      <c r="P528" s="33" t="str">
        <f t="shared" si="63"/>
        <v/>
      </c>
    </row>
    <row r="529" spans="1:16">
      <c r="A529" s="6" t="s">
        <v>964</v>
      </c>
      <c r="B529" s="8">
        <v>61849</v>
      </c>
      <c r="C529" s="4">
        <v>16</v>
      </c>
      <c r="D529" s="4">
        <v>14</v>
      </c>
      <c r="E529" s="4">
        <v>141</v>
      </c>
      <c r="F529" s="4">
        <v>117</v>
      </c>
      <c r="G529" s="5">
        <v>38758</v>
      </c>
      <c r="H529" s="7" t="s">
        <v>160</v>
      </c>
      <c r="I529" s="4">
        <v>3</v>
      </c>
      <c r="J529" s="6">
        <f t="shared" si="61"/>
        <v>-21</v>
      </c>
      <c r="K529" s="6">
        <f t="shared" si="57"/>
        <v>2</v>
      </c>
      <c r="L529" s="6" t="str">
        <f t="shared" si="58"/>
        <v>CONTRA VENTA</v>
      </c>
      <c r="M529" s="21">
        <f t="shared" si="59"/>
        <v>5.1041666666666666E-2</v>
      </c>
      <c r="N529" s="6" t="str">
        <f t="shared" si="62"/>
        <v/>
      </c>
      <c r="O529" s="21" t="str">
        <f t="shared" si="60"/>
        <v/>
      </c>
      <c r="P529" s="33" t="str">
        <f t="shared" si="63"/>
        <v/>
      </c>
    </row>
    <row r="530" spans="1:16">
      <c r="A530" s="6" t="s">
        <v>701</v>
      </c>
      <c r="B530" s="8">
        <v>53844</v>
      </c>
      <c r="C530" s="4">
        <v>42</v>
      </c>
      <c r="D530" s="4">
        <v>33</v>
      </c>
      <c r="E530" s="4">
        <v>95</v>
      </c>
      <c r="F530" s="4">
        <v>71</v>
      </c>
      <c r="G530" s="5">
        <v>40189</v>
      </c>
      <c r="H530" s="7" t="s">
        <v>159</v>
      </c>
      <c r="I530" s="4">
        <v>60</v>
      </c>
      <c r="J530" s="6">
        <f t="shared" si="61"/>
        <v>36</v>
      </c>
      <c r="K530" s="6">
        <f t="shared" si="57"/>
        <v>9</v>
      </c>
      <c r="L530" s="6" t="str">
        <f t="shared" si="58"/>
        <v/>
      </c>
      <c r="M530" s="21">
        <f t="shared" si="59"/>
        <v>0.1</v>
      </c>
      <c r="N530" s="6">
        <f t="shared" si="62"/>
        <v>24</v>
      </c>
      <c r="O530" s="21">
        <f t="shared" si="60"/>
        <v>0.1</v>
      </c>
      <c r="P530" s="33" t="str">
        <f t="shared" si="63"/>
        <v/>
      </c>
    </row>
    <row r="531" spans="1:16">
      <c r="A531" s="6" t="s">
        <v>1749</v>
      </c>
      <c r="B531" s="8">
        <v>85742</v>
      </c>
      <c r="C531" s="4">
        <v>1</v>
      </c>
      <c r="D531" s="4">
        <v>0</v>
      </c>
      <c r="E531" s="4">
        <v>24</v>
      </c>
      <c r="F531" s="4">
        <v>0</v>
      </c>
      <c r="G531" s="5">
        <v>38716</v>
      </c>
      <c r="H531" s="7" t="s">
        <v>162</v>
      </c>
      <c r="I531" s="4">
        <v>3</v>
      </c>
      <c r="J531" s="6">
        <f t="shared" si="61"/>
        <v>-21</v>
      </c>
      <c r="K531" s="6">
        <f t="shared" si="57"/>
        <v>1</v>
      </c>
      <c r="L531" s="6" t="str">
        <f t="shared" si="58"/>
        <v>OBSOLETOS</v>
      </c>
      <c r="M531" s="21">
        <f t="shared" si="59"/>
        <v>0.10208333333333333</v>
      </c>
      <c r="N531" s="6" t="str">
        <f t="shared" si="62"/>
        <v/>
      </c>
      <c r="O531" s="21" t="str">
        <f t="shared" si="60"/>
        <v/>
      </c>
      <c r="P531" s="33" t="str">
        <f t="shared" si="63"/>
        <v/>
      </c>
    </row>
    <row r="532" spans="1:16">
      <c r="A532" s="6" t="s">
        <v>207</v>
      </c>
      <c r="B532" s="8">
        <v>39083</v>
      </c>
      <c r="C532" s="4">
        <v>684</v>
      </c>
      <c r="D532" s="4">
        <v>681</v>
      </c>
      <c r="E532" s="4">
        <v>1503</v>
      </c>
      <c r="F532" s="4">
        <v>1480</v>
      </c>
      <c r="G532" s="5">
        <v>38716</v>
      </c>
      <c r="H532" s="7" t="s">
        <v>159</v>
      </c>
      <c r="I532" s="4">
        <v>9</v>
      </c>
      <c r="J532" s="6">
        <f t="shared" si="61"/>
        <v>-14</v>
      </c>
      <c r="K532" s="6">
        <f t="shared" si="57"/>
        <v>3</v>
      </c>
      <c r="L532" s="6" t="str">
        <f t="shared" si="58"/>
        <v>ACTIVOS</v>
      </c>
      <c r="M532" s="21">
        <f t="shared" si="59"/>
        <v>1.9444444444444445E-2</v>
      </c>
      <c r="N532" s="6" t="str">
        <f t="shared" si="62"/>
        <v/>
      </c>
      <c r="O532" s="21" t="str">
        <f t="shared" si="60"/>
        <v/>
      </c>
      <c r="P532" s="33" t="str">
        <f t="shared" si="63"/>
        <v/>
      </c>
    </row>
    <row r="533" spans="1:16">
      <c r="A533" s="6" t="s">
        <v>278</v>
      </c>
      <c r="B533" s="8">
        <v>41244</v>
      </c>
      <c r="C533" s="4">
        <v>217</v>
      </c>
      <c r="D533" s="4">
        <v>206</v>
      </c>
      <c r="E533" s="4">
        <v>1193</v>
      </c>
      <c r="F533" s="4">
        <v>1170</v>
      </c>
      <c r="G533" s="5">
        <v>38716</v>
      </c>
      <c r="H533" s="7" t="s">
        <v>159</v>
      </c>
      <c r="I533" s="4">
        <v>104</v>
      </c>
      <c r="J533" s="6">
        <f t="shared" si="61"/>
        <v>81</v>
      </c>
      <c r="K533" s="6">
        <f t="shared" si="57"/>
        <v>11</v>
      </c>
      <c r="L533" s="6" t="str">
        <f t="shared" si="58"/>
        <v/>
      </c>
      <c r="M533" s="21">
        <f t="shared" si="59"/>
        <v>0.140625</v>
      </c>
      <c r="N533" s="6">
        <f t="shared" si="62"/>
        <v>23</v>
      </c>
      <c r="O533" s="21">
        <f t="shared" si="60"/>
        <v>0.140625</v>
      </c>
      <c r="P533" s="33" t="str">
        <f t="shared" si="63"/>
        <v/>
      </c>
    </row>
    <row r="534" spans="1:16">
      <c r="A534" s="6" t="s">
        <v>283</v>
      </c>
      <c r="B534" s="8">
        <v>41395</v>
      </c>
      <c r="C534" s="4">
        <v>203</v>
      </c>
      <c r="D534" s="4">
        <v>196</v>
      </c>
      <c r="E534" s="4">
        <v>681</v>
      </c>
      <c r="F534" s="4">
        <v>658</v>
      </c>
      <c r="G534" s="5">
        <v>39750</v>
      </c>
      <c r="H534" s="7" t="s">
        <v>159</v>
      </c>
      <c r="I534" s="4">
        <v>26</v>
      </c>
      <c r="J534" s="6">
        <f t="shared" si="61"/>
        <v>3</v>
      </c>
      <c r="K534" s="6">
        <f t="shared" si="57"/>
        <v>7</v>
      </c>
      <c r="L534" s="6" t="str">
        <f t="shared" si="58"/>
        <v/>
      </c>
      <c r="M534" s="21">
        <f t="shared" si="59"/>
        <v>5.208333333333333E-3</v>
      </c>
      <c r="N534" s="6">
        <f t="shared" si="62"/>
        <v>23</v>
      </c>
      <c r="O534" s="21">
        <f t="shared" si="60"/>
        <v>5.208333333333333E-3</v>
      </c>
      <c r="P534" s="33" t="str">
        <f t="shared" si="63"/>
        <v/>
      </c>
    </row>
    <row r="535" spans="1:16">
      <c r="A535" s="6" t="s">
        <v>399</v>
      </c>
      <c r="B535" s="8">
        <v>44927</v>
      </c>
      <c r="C535" s="4">
        <v>96</v>
      </c>
      <c r="D535" s="4">
        <v>92</v>
      </c>
      <c r="E535" s="4">
        <v>608</v>
      </c>
      <c r="F535" s="4">
        <v>585</v>
      </c>
      <c r="G535" s="5">
        <v>38716</v>
      </c>
      <c r="H535" s="7" t="s">
        <v>159</v>
      </c>
      <c r="I535" s="4">
        <v>356</v>
      </c>
      <c r="J535" s="6">
        <f t="shared" si="61"/>
        <v>333</v>
      </c>
      <c r="K535" s="6">
        <f t="shared" si="57"/>
        <v>4</v>
      </c>
      <c r="L535" s="6" t="str">
        <f t="shared" si="58"/>
        <v/>
      </c>
      <c r="M535" s="21">
        <f t="shared" si="59"/>
        <v>0.578125</v>
      </c>
      <c r="N535" s="6">
        <f t="shared" si="62"/>
        <v>23</v>
      </c>
      <c r="O535" s="21">
        <f t="shared" si="60"/>
        <v>0.578125</v>
      </c>
      <c r="P535" s="33" t="str">
        <f t="shared" si="63"/>
        <v/>
      </c>
    </row>
    <row r="536" spans="1:16">
      <c r="A536" s="6" t="s">
        <v>405</v>
      </c>
      <c r="B536" s="8">
        <v>45108</v>
      </c>
      <c r="C536" s="4">
        <v>93</v>
      </c>
      <c r="D536" s="4">
        <v>88</v>
      </c>
      <c r="E536" s="4">
        <v>427</v>
      </c>
      <c r="F536" s="4">
        <v>404</v>
      </c>
      <c r="G536" s="5">
        <v>38716</v>
      </c>
      <c r="H536" s="7" t="s">
        <v>159</v>
      </c>
      <c r="I536" s="4">
        <v>53</v>
      </c>
      <c r="J536" s="6">
        <f t="shared" si="61"/>
        <v>30</v>
      </c>
      <c r="K536" s="6">
        <f t="shared" si="57"/>
        <v>5</v>
      </c>
      <c r="L536" s="6" t="str">
        <f t="shared" si="58"/>
        <v/>
      </c>
      <c r="M536" s="21">
        <f t="shared" si="59"/>
        <v>6.25E-2</v>
      </c>
      <c r="N536" s="6">
        <f t="shared" si="62"/>
        <v>23</v>
      </c>
      <c r="O536" s="21">
        <f t="shared" si="60"/>
        <v>6.25E-2</v>
      </c>
      <c r="P536" s="33" t="str">
        <f t="shared" si="63"/>
        <v/>
      </c>
    </row>
    <row r="537" spans="1:16">
      <c r="A537" s="6" t="s">
        <v>1502</v>
      </c>
      <c r="B537" s="8">
        <v>78223</v>
      </c>
      <c r="C537" s="4">
        <v>2</v>
      </c>
      <c r="D537" s="4">
        <v>2</v>
      </c>
      <c r="E537" s="4">
        <v>46</v>
      </c>
      <c r="F537" s="4">
        <v>23</v>
      </c>
      <c r="G537" s="5">
        <v>39713</v>
      </c>
      <c r="H537" s="7" t="s">
        <v>162</v>
      </c>
      <c r="I537" s="4">
        <v>391</v>
      </c>
      <c r="J537" s="6">
        <f t="shared" si="61"/>
        <v>368</v>
      </c>
      <c r="K537" s="6">
        <f t="shared" si="57"/>
        <v>0</v>
      </c>
      <c r="L537" s="6" t="str">
        <f t="shared" si="58"/>
        <v/>
      </c>
      <c r="M537" s="21">
        <f t="shared" si="59"/>
        <v>1.4055555555555554</v>
      </c>
      <c r="N537" s="6" t="str">
        <f t="shared" si="62"/>
        <v/>
      </c>
      <c r="O537" s="21" t="str">
        <f t="shared" si="60"/>
        <v/>
      </c>
      <c r="P537" s="33" t="str">
        <f t="shared" si="63"/>
        <v/>
      </c>
    </row>
    <row r="538" spans="1:16">
      <c r="A538" s="6" t="s">
        <v>1548</v>
      </c>
      <c r="B538" s="8">
        <v>79625</v>
      </c>
      <c r="C538" s="4">
        <v>4</v>
      </c>
      <c r="D538" s="4">
        <v>2</v>
      </c>
      <c r="E538" s="4">
        <v>25</v>
      </c>
      <c r="F538" s="4">
        <v>2</v>
      </c>
      <c r="G538" s="5">
        <v>38716</v>
      </c>
      <c r="H538" s="7" t="s">
        <v>162</v>
      </c>
      <c r="I538" s="4">
        <v>15</v>
      </c>
      <c r="J538" s="6">
        <f t="shared" si="61"/>
        <v>-8</v>
      </c>
      <c r="K538" s="6">
        <f t="shared" si="57"/>
        <v>2</v>
      </c>
      <c r="L538" s="6" t="str">
        <f t="shared" si="58"/>
        <v>OBSOLETOS</v>
      </c>
      <c r="M538" s="21">
        <f t="shared" si="59"/>
        <v>3.6111111111111108E-2</v>
      </c>
      <c r="N538" s="6" t="str">
        <f t="shared" si="62"/>
        <v/>
      </c>
      <c r="O538" s="21" t="str">
        <f t="shared" si="60"/>
        <v/>
      </c>
      <c r="P538" s="33" t="str">
        <f t="shared" si="63"/>
        <v/>
      </c>
    </row>
    <row r="539" spans="1:16">
      <c r="A539" s="6" t="s">
        <v>251</v>
      </c>
      <c r="B539" s="8">
        <v>40422</v>
      </c>
      <c r="C539" s="4">
        <v>320</v>
      </c>
      <c r="D539" s="4">
        <v>311</v>
      </c>
      <c r="E539" s="4">
        <v>2910</v>
      </c>
      <c r="F539" s="4">
        <v>2888</v>
      </c>
      <c r="G539" s="5">
        <v>40087</v>
      </c>
      <c r="H539" s="7" t="s">
        <v>159</v>
      </c>
      <c r="I539" s="4">
        <v>242</v>
      </c>
      <c r="J539" s="6">
        <f t="shared" si="61"/>
        <v>220</v>
      </c>
      <c r="K539" s="6">
        <f t="shared" si="57"/>
        <v>9</v>
      </c>
      <c r="L539" s="6" t="str">
        <f t="shared" si="58"/>
        <v/>
      </c>
      <c r="M539" s="21">
        <f t="shared" si="59"/>
        <v>0.30555555555555552</v>
      </c>
      <c r="N539" s="6">
        <f t="shared" si="62"/>
        <v>22</v>
      </c>
      <c r="O539" s="21">
        <f t="shared" si="60"/>
        <v>0.30555555555555552</v>
      </c>
      <c r="P539" s="33" t="str">
        <f t="shared" si="63"/>
        <v/>
      </c>
    </row>
    <row r="540" spans="1:16">
      <c r="A540" s="6" t="s">
        <v>692</v>
      </c>
      <c r="B540" s="8">
        <v>53571</v>
      </c>
      <c r="C540" s="4">
        <v>35</v>
      </c>
      <c r="D540" s="4">
        <v>34</v>
      </c>
      <c r="E540" s="4">
        <v>235</v>
      </c>
      <c r="F540" s="4">
        <v>213</v>
      </c>
      <c r="G540" s="5">
        <v>38716</v>
      </c>
      <c r="H540" s="7" t="s">
        <v>160</v>
      </c>
      <c r="I540" s="4">
        <v>0</v>
      </c>
      <c r="J540" s="6">
        <f t="shared" si="61"/>
        <v>-22</v>
      </c>
      <c r="K540" s="6">
        <f t="shared" si="57"/>
        <v>1</v>
      </c>
      <c r="L540" s="6" t="str">
        <f t="shared" si="58"/>
        <v>CONTRA VENTA</v>
      </c>
      <c r="M540" s="21">
        <f t="shared" si="59"/>
        <v>4.583333333333333E-2</v>
      </c>
      <c r="N540" s="6" t="str">
        <f t="shared" si="62"/>
        <v/>
      </c>
      <c r="O540" s="21" t="str">
        <f t="shared" si="60"/>
        <v/>
      </c>
      <c r="P540" s="33" t="str">
        <f t="shared" si="63"/>
        <v/>
      </c>
    </row>
    <row r="541" spans="1:16">
      <c r="A541" s="6" t="s">
        <v>646</v>
      </c>
      <c r="B541" s="8">
        <v>52171</v>
      </c>
      <c r="C541" s="4">
        <v>48</v>
      </c>
      <c r="D541" s="4">
        <v>38</v>
      </c>
      <c r="E541" s="4">
        <v>145</v>
      </c>
      <c r="F541" s="4">
        <v>123</v>
      </c>
      <c r="G541" s="5">
        <v>38716</v>
      </c>
      <c r="H541" s="7" t="s">
        <v>160</v>
      </c>
      <c r="I541" s="4">
        <v>86</v>
      </c>
      <c r="J541" s="6">
        <f t="shared" si="61"/>
        <v>64</v>
      </c>
      <c r="K541" s="6">
        <f t="shared" si="57"/>
        <v>10</v>
      </c>
      <c r="L541" s="6" t="str">
        <f t="shared" si="58"/>
        <v/>
      </c>
      <c r="M541" s="21">
        <f t="shared" si="59"/>
        <v>0.15555555555555556</v>
      </c>
      <c r="N541" s="6">
        <f t="shared" si="62"/>
        <v>22</v>
      </c>
      <c r="O541" s="21">
        <f t="shared" si="60"/>
        <v>0.15555555555555556</v>
      </c>
      <c r="P541" s="33" t="str">
        <f t="shared" si="63"/>
        <v/>
      </c>
    </row>
    <row r="542" spans="1:16">
      <c r="A542" s="6" t="s">
        <v>1524</v>
      </c>
      <c r="B542" s="8">
        <v>78894</v>
      </c>
      <c r="C542" s="4">
        <v>5</v>
      </c>
      <c r="D542" s="4">
        <v>2</v>
      </c>
      <c r="E542" s="4">
        <v>50</v>
      </c>
      <c r="F542" s="4">
        <v>28</v>
      </c>
      <c r="G542" s="5">
        <v>39093</v>
      </c>
      <c r="H542" s="7" t="s">
        <v>160</v>
      </c>
      <c r="I542" s="4">
        <v>0</v>
      </c>
      <c r="J542" s="6">
        <f t="shared" si="61"/>
        <v>-22</v>
      </c>
      <c r="K542" s="6">
        <f t="shared" si="57"/>
        <v>3</v>
      </c>
      <c r="L542" s="6" t="str">
        <f t="shared" si="58"/>
        <v>CONTRA VENTA</v>
      </c>
      <c r="M542" s="21">
        <f t="shared" si="59"/>
        <v>6.1111111111111109E-2</v>
      </c>
      <c r="N542" s="6" t="str">
        <f t="shared" si="62"/>
        <v/>
      </c>
      <c r="O542" s="21" t="str">
        <f t="shared" si="60"/>
        <v/>
      </c>
      <c r="P542" s="33" t="str">
        <f t="shared" si="63"/>
        <v/>
      </c>
    </row>
    <row r="543" spans="1:16">
      <c r="A543" s="6" t="s">
        <v>1471</v>
      </c>
      <c r="B543" s="8">
        <v>77280</v>
      </c>
      <c r="C543" s="4">
        <v>6</v>
      </c>
      <c r="D543" s="4">
        <v>2</v>
      </c>
      <c r="E543" s="4">
        <v>24</v>
      </c>
      <c r="F543" s="4">
        <v>2</v>
      </c>
      <c r="G543" s="5">
        <v>38716</v>
      </c>
      <c r="H543" s="7" t="s">
        <v>162</v>
      </c>
      <c r="I543" s="4">
        <v>107</v>
      </c>
      <c r="J543" s="6">
        <f t="shared" si="61"/>
        <v>85</v>
      </c>
      <c r="K543" s="6">
        <f t="shared" si="57"/>
        <v>4</v>
      </c>
      <c r="L543" s="6" t="str">
        <f t="shared" si="58"/>
        <v/>
      </c>
      <c r="M543" s="21">
        <f t="shared" si="59"/>
        <v>0.38368055555555552</v>
      </c>
      <c r="N543" s="6">
        <f t="shared" si="62"/>
        <v>22</v>
      </c>
      <c r="O543" s="21">
        <f t="shared" si="60"/>
        <v>0.38368055555555552</v>
      </c>
      <c r="P543" s="33" t="str">
        <f t="shared" si="63"/>
        <v/>
      </c>
    </row>
    <row r="544" spans="1:16">
      <c r="A544" s="6" t="s">
        <v>515</v>
      </c>
      <c r="B544" s="8">
        <v>48183</v>
      </c>
      <c r="C544" s="4">
        <v>60</v>
      </c>
      <c r="D544" s="4">
        <v>59</v>
      </c>
      <c r="E544" s="4">
        <v>552</v>
      </c>
      <c r="F544" s="4">
        <v>531</v>
      </c>
      <c r="G544" s="5">
        <v>38716</v>
      </c>
      <c r="H544" s="7" t="s">
        <v>160</v>
      </c>
      <c r="I544" s="4">
        <v>15</v>
      </c>
      <c r="J544" s="6">
        <f t="shared" si="61"/>
        <v>-6</v>
      </c>
      <c r="K544" s="6">
        <f t="shared" si="57"/>
        <v>1</v>
      </c>
      <c r="L544" s="6" t="str">
        <f t="shared" si="58"/>
        <v>CONTRA VENTA</v>
      </c>
      <c r="M544" s="21">
        <f t="shared" si="59"/>
        <v>1.0416666666666666E-2</v>
      </c>
      <c r="N544" s="6" t="str">
        <f t="shared" si="62"/>
        <v/>
      </c>
      <c r="O544" s="21" t="str">
        <f t="shared" si="60"/>
        <v/>
      </c>
      <c r="P544" s="33" t="str">
        <f t="shared" si="63"/>
        <v/>
      </c>
    </row>
    <row r="545" spans="1:16">
      <c r="A545" s="6" t="s">
        <v>588</v>
      </c>
      <c r="B545" s="8">
        <v>50406</v>
      </c>
      <c r="C545" s="4">
        <v>49</v>
      </c>
      <c r="D545" s="4">
        <v>46</v>
      </c>
      <c r="E545" s="4">
        <v>541</v>
      </c>
      <c r="F545" s="4">
        <v>520</v>
      </c>
      <c r="G545" s="5">
        <v>38716</v>
      </c>
      <c r="H545" s="7" t="s">
        <v>160</v>
      </c>
      <c r="I545" s="4">
        <v>10</v>
      </c>
      <c r="J545" s="6">
        <f t="shared" si="61"/>
        <v>-11</v>
      </c>
      <c r="K545" s="6">
        <f t="shared" si="57"/>
        <v>3</v>
      </c>
      <c r="L545" s="6" t="str">
        <f t="shared" si="58"/>
        <v>CONTRA VENTA</v>
      </c>
      <c r="M545" s="21">
        <f t="shared" si="59"/>
        <v>1.909722222222222E-2</v>
      </c>
      <c r="N545" s="6" t="str">
        <f t="shared" si="62"/>
        <v/>
      </c>
      <c r="O545" s="21" t="str">
        <f t="shared" si="60"/>
        <v/>
      </c>
      <c r="P545" s="33" t="str">
        <f t="shared" si="63"/>
        <v/>
      </c>
    </row>
    <row r="546" spans="1:16">
      <c r="A546" s="6" t="s">
        <v>378</v>
      </c>
      <c r="B546" s="8">
        <v>44287</v>
      </c>
      <c r="C546" s="4">
        <v>104</v>
      </c>
      <c r="D546" s="4">
        <v>104</v>
      </c>
      <c r="E546" s="4">
        <v>414</v>
      </c>
      <c r="F546" s="4">
        <v>393</v>
      </c>
      <c r="G546" s="5">
        <v>39303</v>
      </c>
      <c r="H546" s="7" t="s">
        <v>159</v>
      </c>
      <c r="I546" s="4">
        <v>127</v>
      </c>
      <c r="J546" s="6">
        <f t="shared" si="61"/>
        <v>106</v>
      </c>
      <c r="K546" s="6">
        <f t="shared" si="57"/>
        <v>0</v>
      </c>
      <c r="L546" s="6" t="str">
        <f t="shared" si="58"/>
        <v/>
      </c>
      <c r="M546" s="21">
        <f t="shared" si="59"/>
        <v>0.22083333333333333</v>
      </c>
      <c r="N546" s="6" t="str">
        <f t="shared" si="62"/>
        <v/>
      </c>
      <c r="O546" s="21" t="str">
        <f t="shared" si="60"/>
        <v/>
      </c>
      <c r="P546" s="33" t="str">
        <f t="shared" si="63"/>
        <v/>
      </c>
    </row>
    <row r="547" spans="1:16">
      <c r="A547" s="6" t="s">
        <v>465</v>
      </c>
      <c r="B547" s="8">
        <v>46935</v>
      </c>
      <c r="C547" s="4">
        <v>73</v>
      </c>
      <c r="D547" s="4">
        <v>69</v>
      </c>
      <c r="E547" s="4">
        <v>282</v>
      </c>
      <c r="F547" s="4">
        <v>261</v>
      </c>
      <c r="G547" s="5">
        <v>39743</v>
      </c>
      <c r="H547" s="7" t="s">
        <v>159</v>
      </c>
      <c r="I547" s="4">
        <v>39</v>
      </c>
      <c r="J547" s="6">
        <f t="shared" si="61"/>
        <v>18</v>
      </c>
      <c r="K547" s="6">
        <f t="shared" si="57"/>
        <v>4</v>
      </c>
      <c r="L547" s="6" t="str">
        <f t="shared" si="58"/>
        <v/>
      </c>
      <c r="M547" s="21">
        <f t="shared" si="59"/>
        <v>3.7499999999999999E-2</v>
      </c>
      <c r="N547" s="6">
        <f t="shared" si="62"/>
        <v>21</v>
      </c>
      <c r="O547" s="21">
        <f t="shared" si="60"/>
        <v>3.7499999999999999E-2</v>
      </c>
      <c r="P547" s="33" t="str">
        <f t="shared" si="63"/>
        <v/>
      </c>
    </row>
    <row r="548" spans="1:16">
      <c r="A548" s="6" t="s">
        <v>861</v>
      </c>
      <c r="B548" s="8">
        <v>58715</v>
      </c>
      <c r="C548" s="4">
        <v>21</v>
      </c>
      <c r="D548" s="4">
        <v>20</v>
      </c>
      <c r="E548" s="4">
        <v>83</v>
      </c>
      <c r="F548" s="4">
        <v>62</v>
      </c>
      <c r="G548" s="5">
        <v>38716</v>
      </c>
      <c r="H548" s="7" t="s">
        <v>159</v>
      </c>
      <c r="I548" s="4">
        <v>49</v>
      </c>
      <c r="J548" s="6">
        <f t="shared" si="61"/>
        <v>28</v>
      </c>
      <c r="K548" s="6">
        <f t="shared" si="57"/>
        <v>1</v>
      </c>
      <c r="L548" s="6" t="str">
        <f t="shared" si="58"/>
        <v/>
      </c>
      <c r="M548" s="21">
        <f t="shared" si="59"/>
        <v>7.7777777777777779E-2</v>
      </c>
      <c r="N548" s="6">
        <f t="shared" si="62"/>
        <v>21</v>
      </c>
      <c r="O548" s="21">
        <f t="shared" si="60"/>
        <v>7.7777777777777779E-2</v>
      </c>
      <c r="P548" s="33" t="str">
        <f t="shared" si="63"/>
        <v/>
      </c>
    </row>
    <row r="549" spans="1:16">
      <c r="A549" s="6" t="s">
        <v>343</v>
      </c>
      <c r="B549" s="8">
        <v>43221</v>
      </c>
      <c r="C549" s="4">
        <v>130</v>
      </c>
      <c r="D549" s="4">
        <v>129</v>
      </c>
      <c r="E549" s="4">
        <v>1228</v>
      </c>
      <c r="F549" s="4">
        <v>1208</v>
      </c>
      <c r="G549" s="5">
        <v>39738</v>
      </c>
      <c r="H549" s="7" t="s">
        <v>159</v>
      </c>
      <c r="I549" s="4">
        <v>198</v>
      </c>
      <c r="J549" s="6">
        <f t="shared" si="61"/>
        <v>178</v>
      </c>
      <c r="K549" s="6">
        <f t="shared" si="57"/>
        <v>1</v>
      </c>
      <c r="L549" s="6" t="str">
        <f t="shared" si="58"/>
        <v/>
      </c>
      <c r="M549" s="21">
        <f t="shared" si="59"/>
        <v>0.30902777777777779</v>
      </c>
      <c r="N549" s="6">
        <f t="shared" si="62"/>
        <v>20</v>
      </c>
      <c r="O549" s="21">
        <f t="shared" si="60"/>
        <v>0.30902777777777779</v>
      </c>
      <c r="P549" s="33" t="str">
        <f t="shared" si="63"/>
        <v/>
      </c>
    </row>
    <row r="550" spans="1:16">
      <c r="A550" s="6" t="s">
        <v>654</v>
      </c>
      <c r="B550" s="8">
        <v>52413</v>
      </c>
      <c r="C550" s="4">
        <v>37</v>
      </c>
      <c r="D550" s="4">
        <v>37</v>
      </c>
      <c r="E550" s="4">
        <v>593</v>
      </c>
      <c r="F550" s="4">
        <v>573</v>
      </c>
      <c r="G550" s="5">
        <v>39664</v>
      </c>
      <c r="H550" s="7" t="s">
        <v>159</v>
      </c>
      <c r="I550" s="4">
        <v>59</v>
      </c>
      <c r="J550" s="6">
        <f t="shared" si="61"/>
        <v>39</v>
      </c>
      <c r="K550" s="6">
        <f t="shared" si="57"/>
        <v>0</v>
      </c>
      <c r="L550" s="6" t="str">
        <f t="shared" si="58"/>
        <v/>
      </c>
      <c r="M550" s="21">
        <f t="shared" si="59"/>
        <v>6.7708333333333329E-2</v>
      </c>
      <c r="N550" s="6" t="str">
        <f t="shared" si="62"/>
        <v/>
      </c>
      <c r="O550" s="21" t="str">
        <f t="shared" si="60"/>
        <v/>
      </c>
      <c r="P550" s="33" t="str">
        <f t="shared" si="63"/>
        <v/>
      </c>
    </row>
    <row r="551" spans="1:16">
      <c r="A551" s="6" t="s">
        <v>664</v>
      </c>
      <c r="B551" s="8">
        <v>52718</v>
      </c>
      <c r="C551" s="4">
        <v>37</v>
      </c>
      <c r="D551" s="4">
        <v>36</v>
      </c>
      <c r="E551" s="4">
        <v>362</v>
      </c>
      <c r="F551" s="4">
        <v>342</v>
      </c>
      <c r="G551" s="5">
        <v>39231</v>
      </c>
      <c r="H551" s="7" t="s">
        <v>161</v>
      </c>
      <c r="I551" s="4">
        <v>0</v>
      </c>
      <c r="J551" s="6">
        <f t="shared" si="61"/>
        <v>-20</v>
      </c>
      <c r="K551" s="6">
        <f t="shared" si="57"/>
        <v>1</v>
      </c>
      <c r="L551" s="6" t="str">
        <f t="shared" si="58"/>
        <v>REPACKING</v>
      </c>
      <c r="M551" s="21">
        <f t="shared" si="59"/>
        <v>4.1666666666666664E-2</v>
      </c>
      <c r="N551" s="6" t="str">
        <f t="shared" si="62"/>
        <v/>
      </c>
      <c r="O551" s="21" t="str">
        <f t="shared" si="60"/>
        <v/>
      </c>
      <c r="P551" s="33" t="str">
        <f t="shared" si="63"/>
        <v/>
      </c>
    </row>
    <row r="552" spans="1:16">
      <c r="A552" s="6" t="s">
        <v>1324</v>
      </c>
      <c r="B552" s="8">
        <v>72806</v>
      </c>
      <c r="C552" s="4">
        <v>5</v>
      </c>
      <c r="D552" s="4">
        <v>4</v>
      </c>
      <c r="E552" s="4">
        <v>225</v>
      </c>
      <c r="F552" s="4">
        <v>205</v>
      </c>
      <c r="G552" s="5">
        <v>39485</v>
      </c>
      <c r="H552" s="7" t="s">
        <v>160</v>
      </c>
      <c r="I552" s="4">
        <v>52</v>
      </c>
      <c r="J552" s="6">
        <f t="shared" si="61"/>
        <v>32</v>
      </c>
      <c r="K552" s="6">
        <f t="shared" si="57"/>
        <v>1</v>
      </c>
      <c r="L552" s="6" t="str">
        <f t="shared" si="58"/>
        <v/>
      </c>
      <c r="M552" s="21">
        <f t="shared" si="59"/>
        <v>7.7777777777777779E-2</v>
      </c>
      <c r="N552" s="6">
        <f t="shared" si="62"/>
        <v>20</v>
      </c>
      <c r="O552" s="21">
        <f t="shared" si="60"/>
        <v>7.7777777777777779E-2</v>
      </c>
      <c r="P552" s="33" t="str">
        <f t="shared" si="63"/>
        <v/>
      </c>
    </row>
    <row r="553" spans="1:16">
      <c r="A553" s="6" t="s">
        <v>404</v>
      </c>
      <c r="B553" s="8">
        <v>45078</v>
      </c>
      <c r="C553" s="4">
        <v>95</v>
      </c>
      <c r="D553" s="4">
        <v>88</v>
      </c>
      <c r="E553" s="4">
        <v>225</v>
      </c>
      <c r="F553" s="4">
        <v>205</v>
      </c>
      <c r="G553" s="5">
        <v>38716</v>
      </c>
      <c r="H553" s="7" t="s">
        <v>159</v>
      </c>
      <c r="I553" s="4">
        <v>1</v>
      </c>
      <c r="J553" s="6">
        <f t="shared" si="61"/>
        <v>-19</v>
      </c>
      <c r="K553" s="6">
        <f t="shared" si="57"/>
        <v>7</v>
      </c>
      <c r="L553" s="6" t="str">
        <f t="shared" si="58"/>
        <v>ACTIVOS</v>
      </c>
      <c r="M553" s="21">
        <f t="shared" si="59"/>
        <v>4.6180555555555558E-2</v>
      </c>
      <c r="N553" s="6" t="str">
        <f t="shared" si="62"/>
        <v/>
      </c>
      <c r="O553" s="21" t="str">
        <f t="shared" si="60"/>
        <v/>
      </c>
      <c r="P553" s="33" t="str">
        <f t="shared" si="63"/>
        <v/>
      </c>
    </row>
    <row r="554" spans="1:16">
      <c r="A554" s="6" t="s">
        <v>376</v>
      </c>
      <c r="B554" s="8">
        <v>44228</v>
      </c>
      <c r="C554" s="4">
        <v>113</v>
      </c>
      <c r="D554" s="4">
        <v>105</v>
      </c>
      <c r="E554" s="4">
        <v>210</v>
      </c>
      <c r="F554" s="4">
        <v>190</v>
      </c>
      <c r="G554" s="5">
        <v>39755</v>
      </c>
      <c r="H554" s="7" t="s">
        <v>159</v>
      </c>
      <c r="I554" s="4">
        <v>48</v>
      </c>
      <c r="J554" s="6">
        <f t="shared" si="61"/>
        <v>28</v>
      </c>
      <c r="K554" s="6">
        <f t="shared" si="57"/>
        <v>8</v>
      </c>
      <c r="L554" s="6" t="str">
        <f t="shared" si="58"/>
        <v/>
      </c>
      <c r="M554" s="21">
        <f t="shared" si="59"/>
        <v>6.805555555555555E-2</v>
      </c>
      <c r="N554" s="6">
        <f t="shared" si="62"/>
        <v>20</v>
      </c>
      <c r="O554" s="21">
        <f t="shared" si="60"/>
        <v>6.805555555555555E-2</v>
      </c>
      <c r="P554" s="33" t="str">
        <f t="shared" si="63"/>
        <v/>
      </c>
    </row>
    <row r="555" spans="1:16">
      <c r="A555" s="6" t="s">
        <v>904</v>
      </c>
      <c r="B555" s="8">
        <v>60023</v>
      </c>
      <c r="C555" s="4">
        <v>19</v>
      </c>
      <c r="D555" s="4">
        <v>17</v>
      </c>
      <c r="E555" s="4">
        <v>209</v>
      </c>
      <c r="F555" s="4">
        <v>189</v>
      </c>
      <c r="G555" s="5">
        <v>38716</v>
      </c>
      <c r="H555" s="7" t="s">
        <v>159</v>
      </c>
      <c r="I555" s="4">
        <v>93</v>
      </c>
      <c r="J555" s="6">
        <f t="shared" si="61"/>
        <v>73</v>
      </c>
      <c r="K555" s="6">
        <f t="shared" si="57"/>
        <v>2</v>
      </c>
      <c r="L555" s="6" t="str">
        <f t="shared" si="58"/>
        <v/>
      </c>
      <c r="M555" s="21">
        <f t="shared" si="59"/>
        <v>0.17743055555555556</v>
      </c>
      <c r="N555" s="6">
        <f t="shared" si="62"/>
        <v>20</v>
      </c>
      <c r="O555" s="21">
        <f t="shared" si="60"/>
        <v>0.17743055555555556</v>
      </c>
      <c r="P555" s="33" t="str">
        <f t="shared" si="63"/>
        <v/>
      </c>
    </row>
    <row r="556" spans="1:16">
      <c r="A556" s="6" t="s">
        <v>521</v>
      </c>
      <c r="B556" s="8">
        <v>48366</v>
      </c>
      <c r="C556" s="4">
        <v>63</v>
      </c>
      <c r="D556" s="4">
        <v>57</v>
      </c>
      <c r="E556" s="4">
        <v>207</v>
      </c>
      <c r="F556" s="4">
        <v>187</v>
      </c>
      <c r="G556" s="5">
        <v>39751</v>
      </c>
      <c r="H556" s="7" t="s">
        <v>160</v>
      </c>
      <c r="I556" s="4">
        <v>0</v>
      </c>
      <c r="J556" s="6">
        <f t="shared" si="61"/>
        <v>-20</v>
      </c>
      <c r="K556" s="6">
        <f t="shared" si="57"/>
        <v>6</v>
      </c>
      <c r="L556" s="6" t="str">
        <f t="shared" si="58"/>
        <v>CONTRA VENTA</v>
      </c>
      <c r="M556" s="21">
        <f t="shared" si="59"/>
        <v>4.8611111111111112E-2</v>
      </c>
      <c r="N556" s="6" t="str">
        <f t="shared" si="62"/>
        <v/>
      </c>
      <c r="O556" s="21" t="str">
        <f t="shared" si="60"/>
        <v/>
      </c>
      <c r="P556" s="33" t="str">
        <f t="shared" si="63"/>
        <v/>
      </c>
    </row>
    <row r="557" spans="1:16">
      <c r="A557" s="6" t="s">
        <v>529</v>
      </c>
      <c r="B557" s="8">
        <v>48611</v>
      </c>
      <c r="C557" s="4">
        <v>55</v>
      </c>
      <c r="D557" s="4">
        <v>54</v>
      </c>
      <c r="E557" s="4">
        <v>195</v>
      </c>
      <c r="F557" s="4">
        <v>175</v>
      </c>
      <c r="G557" s="5">
        <v>38716</v>
      </c>
      <c r="H557" s="7" t="s">
        <v>159</v>
      </c>
      <c r="I557" s="4">
        <v>28</v>
      </c>
      <c r="J557" s="6">
        <f t="shared" si="61"/>
        <v>8</v>
      </c>
      <c r="K557" s="6">
        <f t="shared" si="57"/>
        <v>1</v>
      </c>
      <c r="L557" s="6" t="str">
        <f t="shared" si="58"/>
        <v/>
      </c>
      <c r="M557" s="21">
        <f t="shared" si="59"/>
        <v>1.9444444444444445E-2</v>
      </c>
      <c r="N557" s="6">
        <f t="shared" si="62"/>
        <v>20</v>
      </c>
      <c r="O557" s="21">
        <f t="shared" si="60"/>
        <v>1.9444444444444445E-2</v>
      </c>
      <c r="P557" s="33" t="str">
        <f t="shared" si="63"/>
        <v/>
      </c>
    </row>
    <row r="558" spans="1:16">
      <c r="A558" s="6" t="s">
        <v>831</v>
      </c>
      <c r="B558" s="8">
        <v>57801</v>
      </c>
      <c r="C558" s="4">
        <v>23</v>
      </c>
      <c r="D558" s="4">
        <v>21</v>
      </c>
      <c r="E558" s="4">
        <v>174</v>
      </c>
      <c r="F558" s="4">
        <v>154</v>
      </c>
      <c r="G558" s="5">
        <v>38716</v>
      </c>
      <c r="H558" s="7" t="s">
        <v>159</v>
      </c>
      <c r="I558" s="4">
        <v>62</v>
      </c>
      <c r="J558" s="6">
        <f t="shared" si="61"/>
        <v>42</v>
      </c>
      <c r="K558" s="6">
        <f t="shared" si="57"/>
        <v>2</v>
      </c>
      <c r="L558" s="6" t="str">
        <f t="shared" si="58"/>
        <v/>
      </c>
      <c r="M558" s="21">
        <f t="shared" si="59"/>
        <v>0.10208333333333333</v>
      </c>
      <c r="N558" s="6">
        <f t="shared" si="62"/>
        <v>20</v>
      </c>
      <c r="O558" s="21">
        <f t="shared" si="60"/>
        <v>0.10208333333333333</v>
      </c>
      <c r="P558" s="33" t="str">
        <f t="shared" si="63"/>
        <v/>
      </c>
    </row>
    <row r="559" spans="1:16">
      <c r="A559" s="6" t="s">
        <v>1134</v>
      </c>
      <c r="B559" s="8">
        <v>67023</v>
      </c>
      <c r="C559" s="4">
        <v>8</v>
      </c>
      <c r="D559" s="4">
        <v>8</v>
      </c>
      <c r="E559" s="4">
        <v>168</v>
      </c>
      <c r="F559" s="4">
        <v>148</v>
      </c>
      <c r="G559" s="5">
        <v>39892</v>
      </c>
      <c r="H559" s="7" t="s">
        <v>160</v>
      </c>
      <c r="I559" s="4">
        <v>324</v>
      </c>
      <c r="J559" s="6">
        <f t="shared" si="61"/>
        <v>304</v>
      </c>
      <c r="K559" s="6">
        <f t="shared" si="57"/>
        <v>0</v>
      </c>
      <c r="L559" s="6" t="str">
        <f t="shared" si="58"/>
        <v/>
      </c>
      <c r="M559" s="21">
        <f t="shared" si="59"/>
        <v>0.73888888888888893</v>
      </c>
      <c r="N559" s="6" t="str">
        <f t="shared" si="62"/>
        <v/>
      </c>
      <c r="O559" s="21" t="str">
        <f t="shared" si="60"/>
        <v/>
      </c>
      <c r="P559" s="33" t="str">
        <f t="shared" si="63"/>
        <v/>
      </c>
    </row>
    <row r="560" spans="1:16">
      <c r="A560" s="6" t="s">
        <v>768</v>
      </c>
      <c r="B560" s="8">
        <v>55885</v>
      </c>
      <c r="C560" s="4">
        <v>26</v>
      </c>
      <c r="D560" s="4">
        <v>26</v>
      </c>
      <c r="E560" s="4">
        <v>167</v>
      </c>
      <c r="F560" s="4">
        <v>147</v>
      </c>
      <c r="G560" s="5">
        <v>40022</v>
      </c>
      <c r="H560" s="7" t="s">
        <v>160</v>
      </c>
      <c r="I560" s="4">
        <v>13</v>
      </c>
      <c r="J560" s="6">
        <f t="shared" si="61"/>
        <v>-7</v>
      </c>
      <c r="K560" s="6">
        <f t="shared" si="57"/>
        <v>0</v>
      </c>
      <c r="L560" s="6" t="str">
        <f t="shared" si="58"/>
        <v>CONTRA VENTA</v>
      </c>
      <c r="M560" s="21">
        <f t="shared" si="59"/>
        <v>1.7013888888888887E-2</v>
      </c>
      <c r="N560" s="6" t="str">
        <f t="shared" si="62"/>
        <v/>
      </c>
      <c r="O560" s="21" t="str">
        <f t="shared" si="60"/>
        <v/>
      </c>
      <c r="P560" s="33" t="str">
        <f t="shared" si="63"/>
        <v>analisar fact</v>
      </c>
    </row>
    <row r="561" spans="1:16">
      <c r="A561" s="6" t="s">
        <v>801</v>
      </c>
      <c r="B561" s="8">
        <v>56888</v>
      </c>
      <c r="C561" s="4">
        <v>24</v>
      </c>
      <c r="D561" s="4">
        <v>23</v>
      </c>
      <c r="E561" s="4">
        <v>129</v>
      </c>
      <c r="F561" s="4">
        <v>109</v>
      </c>
      <c r="G561" s="5">
        <v>38716</v>
      </c>
      <c r="H561" s="7" t="s">
        <v>159</v>
      </c>
      <c r="I561" s="4">
        <v>0</v>
      </c>
      <c r="J561" s="6">
        <f t="shared" si="61"/>
        <v>-20</v>
      </c>
      <c r="K561" s="6">
        <f t="shared" si="57"/>
        <v>1</v>
      </c>
      <c r="L561" s="6" t="str">
        <f t="shared" si="58"/>
        <v>ACTIVOS</v>
      </c>
      <c r="M561" s="21">
        <f t="shared" si="59"/>
        <v>4.8611111111111112E-2</v>
      </c>
      <c r="N561" s="6" t="str">
        <f t="shared" si="62"/>
        <v/>
      </c>
      <c r="O561" s="21" t="str">
        <f t="shared" si="60"/>
        <v/>
      </c>
      <c r="P561" s="33" t="str">
        <f t="shared" si="63"/>
        <v/>
      </c>
    </row>
    <row r="562" spans="1:16">
      <c r="A562" s="6" t="s">
        <v>781</v>
      </c>
      <c r="B562" s="8">
        <v>56281</v>
      </c>
      <c r="C562" s="4">
        <v>26</v>
      </c>
      <c r="D562" s="4">
        <v>25</v>
      </c>
      <c r="E562" s="4">
        <v>123</v>
      </c>
      <c r="F562" s="4">
        <v>103</v>
      </c>
      <c r="G562" s="5">
        <v>40077</v>
      </c>
      <c r="H562" s="7" t="s">
        <v>159</v>
      </c>
      <c r="I562" s="4">
        <v>0</v>
      </c>
      <c r="J562" s="6">
        <f t="shared" si="61"/>
        <v>-20</v>
      </c>
      <c r="K562" s="6">
        <f t="shared" si="57"/>
        <v>1</v>
      </c>
      <c r="L562" s="6" t="str">
        <f t="shared" si="58"/>
        <v>ACTIVOS</v>
      </c>
      <c r="M562" s="21">
        <f t="shared" si="59"/>
        <v>4.8611111111111112E-2</v>
      </c>
      <c r="N562" s="6" t="str">
        <f t="shared" si="62"/>
        <v/>
      </c>
      <c r="O562" s="21" t="str">
        <f t="shared" si="60"/>
        <v/>
      </c>
      <c r="P562" s="33" t="str">
        <f t="shared" si="63"/>
        <v/>
      </c>
    </row>
    <row r="563" spans="1:16">
      <c r="A563" s="6" t="s">
        <v>1123</v>
      </c>
      <c r="B563" s="8">
        <v>66689</v>
      </c>
      <c r="C563" s="4">
        <v>9</v>
      </c>
      <c r="D563" s="4">
        <v>9</v>
      </c>
      <c r="E563" s="4">
        <v>122</v>
      </c>
      <c r="F563" s="4">
        <v>102</v>
      </c>
      <c r="G563" s="5">
        <v>38790</v>
      </c>
      <c r="H563" s="7" t="s">
        <v>160</v>
      </c>
      <c r="I563" s="4">
        <v>50</v>
      </c>
      <c r="J563" s="6">
        <f t="shared" si="61"/>
        <v>30</v>
      </c>
      <c r="K563" s="6">
        <f t="shared" si="57"/>
        <v>0</v>
      </c>
      <c r="L563" s="6" t="str">
        <f t="shared" si="58"/>
        <v/>
      </c>
      <c r="M563" s="21">
        <f t="shared" si="59"/>
        <v>7.2916666666666671E-2</v>
      </c>
      <c r="N563" s="6" t="str">
        <f t="shared" si="62"/>
        <v/>
      </c>
      <c r="O563" s="21" t="str">
        <f t="shared" si="60"/>
        <v/>
      </c>
      <c r="P563" s="33" t="str">
        <f t="shared" si="63"/>
        <v/>
      </c>
    </row>
    <row r="564" spans="1:16">
      <c r="A564" s="6" t="s">
        <v>1146</v>
      </c>
      <c r="B564" s="8">
        <v>67389</v>
      </c>
      <c r="C564" s="4">
        <v>8</v>
      </c>
      <c r="D564" s="4">
        <v>8</v>
      </c>
      <c r="E564" s="4">
        <v>121</v>
      </c>
      <c r="F564" s="4">
        <v>101</v>
      </c>
      <c r="G564" s="5">
        <v>38716</v>
      </c>
      <c r="H564" s="7" t="s">
        <v>160</v>
      </c>
      <c r="I564" s="4">
        <v>0</v>
      </c>
      <c r="J564" s="6">
        <f t="shared" si="61"/>
        <v>-20</v>
      </c>
      <c r="K564" s="6">
        <f t="shared" si="57"/>
        <v>0</v>
      </c>
      <c r="L564" s="6" t="str">
        <f t="shared" si="58"/>
        <v>CONTRA VENTA</v>
      </c>
      <c r="M564" s="21">
        <f t="shared" si="59"/>
        <v>4.8611111111111112E-2</v>
      </c>
      <c r="N564" s="6" t="str">
        <f t="shared" si="62"/>
        <v/>
      </c>
      <c r="O564" s="21" t="str">
        <f t="shared" si="60"/>
        <v/>
      </c>
      <c r="P564" s="33" t="str">
        <f t="shared" si="63"/>
        <v>analisar fact</v>
      </c>
    </row>
    <row r="565" spans="1:16">
      <c r="A565" s="6" t="s">
        <v>1250</v>
      </c>
      <c r="B565" s="8">
        <v>70554</v>
      </c>
      <c r="C565" s="4">
        <v>6</v>
      </c>
      <c r="D565" s="4">
        <v>5</v>
      </c>
      <c r="E565" s="4">
        <v>120</v>
      </c>
      <c r="F565" s="4">
        <v>100</v>
      </c>
      <c r="G565" s="5">
        <v>38831</v>
      </c>
      <c r="H565" s="7" t="s">
        <v>160</v>
      </c>
      <c r="I565" s="4">
        <v>0</v>
      </c>
      <c r="J565" s="6">
        <f t="shared" si="61"/>
        <v>-20</v>
      </c>
      <c r="K565" s="6">
        <f t="shared" si="57"/>
        <v>1</v>
      </c>
      <c r="L565" s="6" t="str">
        <f t="shared" si="58"/>
        <v>CONTRA VENTA</v>
      </c>
      <c r="M565" s="21">
        <f t="shared" si="59"/>
        <v>4.8611111111111112E-2</v>
      </c>
      <c r="N565" s="6" t="str">
        <f t="shared" si="62"/>
        <v/>
      </c>
      <c r="O565" s="21" t="str">
        <f t="shared" si="60"/>
        <v/>
      </c>
      <c r="P565" s="33" t="str">
        <f t="shared" si="63"/>
        <v/>
      </c>
    </row>
    <row r="566" spans="1:16">
      <c r="A566" s="6" t="s">
        <v>1508</v>
      </c>
      <c r="B566" s="8">
        <v>78407</v>
      </c>
      <c r="C566" s="4">
        <v>3</v>
      </c>
      <c r="D566" s="4">
        <v>2</v>
      </c>
      <c r="E566" s="4">
        <v>70</v>
      </c>
      <c r="F566" s="4">
        <v>50</v>
      </c>
      <c r="G566" s="5">
        <v>38716</v>
      </c>
      <c r="H566" s="7" t="s">
        <v>160</v>
      </c>
      <c r="I566" s="4">
        <v>2</v>
      </c>
      <c r="J566" s="6">
        <f t="shared" si="61"/>
        <v>-18</v>
      </c>
      <c r="K566" s="6">
        <f t="shared" si="57"/>
        <v>1</v>
      </c>
      <c r="L566" s="6" t="str">
        <f t="shared" si="58"/>
        <v>CONTRA VENTA</v>
      </c>
      <c r="M566" s="21">
        <f t="shared" si="59"/>
        <v>0.05</v>
      </c>
      <c r="N566" s="6" t="str">
        <f t="shared" si="62"/>
        <v/>
      </c>
      <c r="O566" s="21" t="str">
        <f t="shared" si="60"/>
        <v/>
      </c>
      <c r="P566" s="33" t="str">
        <f t="shared" si="63"/>
        <v/>
      </c>
    </row>
    <row r="567" spans="1:16">
      <c r="A567" s="6" t="s">
        <v>1029</v>
      </c>
      <c r="B567" s="8">
        <v>63828</v>
      </c>
      <c r="C567" s="4">
        <v>12</v>
      </c>
      <c r="D567" s="4">
        <v>11</v>
      </c>
      <c r="E567" s="4">
        <v>58</v>
      </c>
      <c r="F567" s="4">
        <v>38</v>
      </c>
      <c r="G567" s="5">
        <v>38951</v>
      </c>
      <c r="H567" s="7" t="s">
        <v>160</v>
      </c>
      <c r="I567" s="4">
        <v>0</v>
      </c>
      <c r="J567" s="6">
        <f t="shared" si="61"/>
        <v>-20</v>
      </c>
      <c r="K567" s="6">
        <f t="shared" si="57"/>
        <v>1</v>
      </c>
      <c r="L567" s="6" t="str">
        <f t="shared" si="58"/>
        <v>CONTRA VENTA</v>
      </c>
      <c r="M567" s="21">
        <f t="shared" si="59"/>
        <v>5.5555555555555559E-2</v>
      </c>
      <c r="N567" s="6" t="str">
        <f t="shared" si="62"/>
        <v/>
      </c>
      <c r="O567" s="21" t="str">
        <f t="shared" si="60"/>
        <v/>
      </c>
      <c r="P567" s="33" t="str">
        <f t="shared" si="63"/>
        <v/>
      </c>
    </row>
    <row r="568" spans="1:16">
      <c r="A568" s="6" t="s">
        <v>1386</v>
      </c>
      <c r="B568" s="8">
        <v>74693</v>
      </c>
      <c r="C568" s="4">
        <v>5</v>
      </c>
      <c r="D568" s="4">
        <v>3</v>
      </c>
      <c r="E568" s="4">
        <v>46</v>
      </c>
      <c r="F568" s="4">
        <v>26</v>
      </c>
      <c r="G568" s="5">
        <v>38831</v>
      </c>
      <c r="H568" s="7" t="s">
        <v>160</v>
      </c>
      <c r="I568" s="4">
        <v>9</v>
      </c>
      <c r="J568" s="6">
        <f t="shared" si="61"/>
        <v>-11</v>
      </c>
      <c r="K568" s="6">
        <f t="shared" si="57"/>
        <v>2</v>
      </c>
      <c r="L568" s="6" t="str">
        <f t="shared" si="58"/>
        <v>CONTRA VENTA</v>
      </c>
      <c r="M568" s="21">
        <f t="shared" si="59"/>
        <v>3.0555555555555555E-2</v>
      </c>
      <c r="N568" s="6" t="str">
        <f t="shared" si="62"/>
        <v/>
      </c>
      <c r="O568" s="21" t="str">
        <f t="shared" si="60"/>
        <v/>
      </c>
      <c r="P568" s="33" t="str">
        <f t="shared" si="63"/>
        <v/>
      </c>
    </row>
    <row r="569" spans="1:16">
      <c r="A569" s="6" t="s">
        <v>418</v>
      </c>
      <c r="B569" s="8">
        <v>45505</v>
      </c>
      <c r="C569" s="4">
        <v>90</v>
      </c>
      <c r="D569" s="4">
        <v>84</v>
      </c>
      <c r="E569" s="4">
        <v>280</v>
      </c>
      <c r="F569" s="4">
        <v>260</v>
      </c>
      <c r="G569" s="5">
        <v>39199</v>
      </c>
      <c r="H569" s="7" t="s">
        <v>162</v>
      </c>
      <c r="I569" s="4">
        <v>84</v>
      </c>
      <c r="J569" s="6">
        <f t="shared" si="61"/>
        <v>64</v>
      </c>
      <c r="K569" s="6">
        <f t="shared" si="57"/>
        <v>6</v>
      </c>
      <c r="L569" s="6" t="str">
        <f t="shared" si="58"/>
        <v/>
      </c>
      <c r="M569" s="21">
        <f t="shared" si="59"/>
        <v>0.22222222222222224</v>
      </c>
      <c r="N569" s="6">
        <f t="shared" si="62"/>
        <v>20</v>
      </c>
      <c r="O569" s="21">
        <f t="shared" si="60"/>
        <v>0.22222222222222224</v>
      </c>
      <c r="P569" s="33" t="str">
        <f t="shared" si="63"/>
        <v/>
      </c>
    </row>
    <row r="570" spans="1:16">
      <c r="A570" s="6" t="s">
        <v>1355</v>
      </c>
      <c r="B570" s="8">
        <v>73750</v>
      </c>
      <c r="C570" s="4">
        <v>4</v>
      </c>
      <c r="D570" s="4">
        <v>4</v>
      </c>
      <c r="E570" s="4">
        <v>80</v>
      </c>
      <c r="F570" s="4">
        <v>60</v>
      </c>
      <c r="G570" s="5">
        <v>38716</v>
      </c>
      <c r="H570" s="7" t="s">
        <v>162</v>
      </c>
      <c r="I570" s="4">
        <v>141</v>
      </c>
      <c r="J570" s="6">
        <f t="shared" si="61"/>
        <v>121</v>
      </c>
      <c r="K570" s="6">
        <f t="shared" si="57"/>
        <v>0</v>
      </c>
      <c r="L570" s="6" t="str">
        <f t="shared" si="58"/>
        <v/>
      </c>
      <c r="M570" s="21">
        <f t="shared" si="59"/>
        <v>0.4621527777777778</v>
      </c>
      <c r="N570" s="6" t="str">
        <f t="shared" si="62"/>
        <v/>
      </c>
      <c r="O570" s="21" t="str">
        <f t="shared" si="60"/>
        <v/>
      </c>
      <c r="P570" s="33" t="str">
        <f t="shared" si="63"/>
        <v/>
      </c>
    </row>
    <row r="571" spans="1:16">
      <c r="A571" s="6" t="s">
        <v>1576</v>
      </c>
      <c r="B571" s="8">
        <v>80476</v>
      </c>
      <c r="C571" s="4">
        <v>3</v>
      </c>
      <c r="D571" s="4">
        <v>1</v>
      </c>
      <c r="E571" s="4">
        <v>30</v>
      </c>
      <c r="F571" s="4">
        <v>10</v>
      </c>
      <c r="G571" s="5">
        <v>38831</v>
      </c>
      <c r="H571" s="7" t="s">
        <v>162</v>
      </c>
      <c r="I571" s="4">
        <v>10</v>
      </c>
      <c r="J571" s="6">
        <f t="shared" si="61"/>
        <v>-10</v>
      </c>
      <c r="K571" s="6">
        <f t="shared" si="57"/>
        <v>2</v>
      </c>
      <c r="L571" s="6" t="str">
        <f t="shared" si="58"/>
        <v>OBSOLETOS</v>
      </c>
      <c r="M571" s="21">
        <f t="shared" si="59"/>
        <v>4.1666666666666664E-2</v>
      </c>
      <c r="N571" s="6" t="str">
        <f t="shared" si="62"/>
        <v/>
      </c>
      <c r="O571" s="21" t="str">
        <f t="shared" si="60"/>
        <v/>
      </c>
      <c r="P571" s="33" t="str">
        <f t="shared" si="63"/>
        <v/>
      </c>
    </row>
    <row r="572" spans="1:16">
      <c r="A572" s="6" t="s">
        <v>775</v>
      </c>
      <c r="B572" s="8">
        <v>56097</v>
      </c>
      <c r="C572" s="4">
        <v>26</v>
      </c>
      <c r="D572" s="4">
        <v>26</v>
      </c>
      <c r="E572" s="4">
        <v>334</v>
      </c>
      <c r="F572" s="4">
        <v>315</v>
      </c>
      <c r="G572" s="5">
        <v>39217</v>
      </c>
      <c r="H572" s="7" t="s">
        <v>160</v>
      </c>
      <c r="I572" s="4">
        <v>142</v>
      </c>
      <c r="J572" s="6">
        <f t="shared" si="61"/>
        <v>123</v>
      </c>
      <c r="K572" s="6">
        <f t="shared" si="57"/>
        <v>0</v>
      </c>
      <c r="L572" s="6" t="str">
        <f t="shared" si="58"/>
        <v/>
      </c>
      <c r="M572" s="21">
        <f t="shared" si="59"/>
        <v>0.25624999999999998</v>
      </c>
      <c r="N572" s="6" t="str">
        <f t="shared" si="62"/>
        <v/>
      </c>
      <c r="O572" s="21" t="str">
        <f t="shared" si="60"/>
        <v/>
      </c>
      <c r="P572" s="33" t="str">
        <f t="shared" si="63"/>
        <v/>
      </c>
    </row>
    <row r="573" spans="1:16">
      <c r="A573" s="6" t="s">
        <v>514</v>
      </c>
      <c r="B573" s="8">
        <v>48153</v>
      </c>
      <c r="C573" s="4">
        <v>63</v>
      </c>
      <c r="D573" s="4">
        <v>59</v>
      </c>
      <c r="E573" s="4">
        <v>275</v>
      </c>
      <c r="F573" s="4">
        <v>256</v>
      </c>
      <c r="G573" s="5">
        <v>38716</v>
      </c>
      <c r="H573" s="7" t="s">
        <v>159</v>
      </c>
      <c r="I573" s="4">
        <v>57</v>
      </c>
      <c r="J573" s="6">
        <f t="shared" si="61"/>
        <v>38</v>
      </c>
      <c r="K573" s="6">
        <f t="shared" si="57"/>
        <v>4</v>
      </c>
      <c r="L573" s="6" t="str">
        <f t="shared" si="58"/>
        <v/>
      </c>
      <c r="M573" s="21">
        <f t="shared" si="59"/>
        <v>7.9166666666666663E-2</v>
      </c>
      <c r="N573" s="6">
        <f t="shared" si="62"/>
        <v>19</v>
      </c>
      <c r="O573" s="21">
        <f t="shared" si="60"/>
        <v>7.9166666666666663E-2</v>
      </c>
      <c r="P573" s="33" t="str">
        <f t="shared" si="63"/>
        <v/>
      </c>
    </row>
    <row r="574" spans="1:16">
      <c r="A574" s="6" t="s">
        <v>450</v>
      </c>
      <c r="B574" s="8">
        <v>46478</v>
      </c>
      <c r="C574" s="4">
        <v>77</v>
      </c>
      <c r="D574" s="4">
        <v>73</v>
      </c>
      <c r="E574" s="4">
        <v>237</v>
      </c>
      <c r="F574" s="4">
        <v>218</v>
      </c>
      <c r="G574" s="5">
        <v>38716</v>
      </c>
      <c r="H574" s="7" t="s">
        <v>159</v>
      </c>
      <c r="I574" s="4">
        <v>0</v>
      </c>
      <c r="J574" s="6">
        <f t="shared" si="61"/>
        <v>-19</v>
      </c>
      <c r="K574" s="6">
        <f t="shared" si="57"/>
        <v>4</v>
      </c>
      <c r="L574" s="6" t="str">
        <f t="shared" si="58"/>
        <v>ACTIVOS</v>
      </c>
      <c r="M574" s="21">
        <f t="shared" si="59"/>
        <v>3.9583333333333331E-2</v>
      </c>
      <c r="N574" s="6" t="str">
        <f t="shared" si="62"/>
        <v/>
      </c>
      <c r="O574" s="21" t="str">
        <f t="shared" si="60"/>
        <v/>
      </c>
      <c r="P574" s="33" t="str">
        <f t="shared" si="63"/>
        <v/>
      </c>
    </row>
    <row r="575" spans="1:16">
      <c r="A575" s="6" t="s">
        <v>643</v>
      </c>
      <c r="B575" s="8">
        <v>52079</v>
      </c>
      <c r="C575" s="4">
        <v>42</v>
      </c>
      <c r="D575" s="4">
        <v>38</v>
      </c>
      <c r="E575" s="4">
        <v>234</v>
      </c>
      <c r="F575" s="4">
        <v>215</v>
      </c>
      <c r="G575" s="5">
        <v>38716</v>
      </c>
      <c r="H575" s="7" t="s">
        <v>159</v>
      </c>
      <c r="I575" s="4">
        <v>26</v>
      </c>
      <c r="J575" s="6">
        <f t="shared" si="61"/>
        <v>7</v>
      </c>
      <c r="K575" s="6">
        <f t="shared" si="57"/>
        <v>4</v>
      </c>
      <c r="L575" s="6" t="str">
        <f t="shared" si="58"/>
        <v/>
      </c>
      <c r="M575" s="21">
        <f t="shared" si="59"/>
        <v>1.4583333333333334E-2</v>
      </c>
      <c r="N575" s="6">
        <f t="shared" si="62"/>
        <v>19</v>
      </c>
      <c r="O575" s="21">
        <f t="shared" si="60"/>
        <v>1.4583333333333334E-2</v>
      </c>
      <c r="P575" s="33" t="str">
        <f t="shared" si="63"/>
        <v/>
      </c>
    </row>
    <row r="576" spans="1:16">
      <c r="A576" s="6" t="s">
        <v>524</v>
      </c>
      <c r="B576" s="8">
        <v>48458</v>
      </c>
      <c r="C576" s="4">
        <v>63</v>
      </c>
      <c r="D576" s="4">
        <v>56</v>
      </c>
      <c r="E576" s="4">
        <v>217</v>
      </c>
      <c r="F576" s="4">
        <v>198</v>
      </c>
      <c r="G576" s="5">
        <v>38716</v>
      </c>
      <c r="H576" s="7" t="s">
        <v>159</v>
      </c>
      <c r="I576" s="4">
        <v>6</v>
      </c>
      <c r="J576" s="6">
        <f t="shared" si="61"/>
        <v>-13</v>
      </c>
      <c r="K576" s="6">
        <f t="shared" si="57"/>
        <v>7</v>
      </c>
      <c r="L576" s="6" t="str">
        <f t="shared" si="58"/>
        <v>ACTIVOS</v>
      </c>
      <c r="M576" s="21">
        <f t="shared" si="59"/>
        <v>3.1597222222222221E-2</v>
      </c>
      <c r="N576" s="6" t="str">
        <f t="shared" si="62"/>
        <v/>
      </c>
      <c r="O576" s="21" t="str">
        <f t="shared" si="60"/>
        <v/>
      </c>
      <c r="P576" s="33" t="str">
        <f t="shared" si="63"/>
        <v/>
      </c>
    </row>
    <row r="577" spans="1:16">
      <c r="A577" s="6" t="s">
        <v>696</v>
      </c>
      <c r="B577" s="8">
        <v>53693</v>
      </c>
      <c r="C577" s="4">
        <v>36</v>
      </c>
      <c r="D577" s="4">
        <v>33</v>
      </c>
      <c r="E577" s="4">
        <v>174</v>
      </c>
      <c r="F577" s="4">
        <v>155</v>
      </c>
      <c r="G577" s="5">
        <v>38716</v>
      </c>
      <c r="H577" s="7" t="s">
        <v>160</v>
      </c>
      <c r="I577" s="4">
        <v>0</v>
      </c>
      <c r="J577" s="6">
        <f t="shared" si="61"/>
        <v>-19</v>
      </c>
      <c r="K577" s="6">
        <f t="shared" si="57"/>
        <v>3</v>
      </c>
      <c r="L577" s="6" t="str">
        <f t="shared" si="58"/>
        <v>CONTRA VENTA</v>
      </c>
      <c r="M577" s="21">
        <f t="shared" si="59"/>
        <v>4.6180555555555558E-2</v>
      </c>
      <c r="N577" s="6" t="str">
        <f t="shared" si="62"/>
        <v/>
      </c>
      <c r="O577" s="21" t="str">
        <f t="shared" si="60"/>
        <v/>
      </c>
      <c r="P577" s="33" t="str">
        <f t="shared" si="63"/>
        <v/>
      </c>
    </row>
    <row r="578" spans="1:16">
      <c r="A578" s="6" t="s">
        <v>959</v>
      </c>
      <c r="B578" s="8">
        <v>61698</v>
      </c>
      <c r="C578" s="4">
        <v>14</v>
      </c>
      <c r="D578" s="4">
        <v>14</v>
      </c>
      <c r="E578" s="4">
        <v>162</v>
      </c>
      <c r="F578" s="4">
        <v>143</v>
      </c>
      <c r="G578" s="5">
        <v>38716</v>
      </c>
      <c r="H578" s="7" t="s">
        <v>160</v>
      </c>
      <c r="I578" s="4">
        <v>15</v>
      </c>
      <c r="J578" s="6">
        <f t="shared" si="61"/>
        <v>-4</v>
      </c>
      <c r="K578" s="6">
        <f t="shared" si="57"/>
        <v>0</v>
      </c>
      <c r="L578" s="6" t="str">
        <f t="shared" si="58"/>
        <v>CONTRA VENTA</v>
      </c>
      <c r="M578" s="21">
        <f t="shared" si="59"/>
        <v>9.7222222222222224E-3</v>
      </c>
      <c r="N578" s="6" t="str">
        <f t="shared" si="62"/>
        <v/>
      </c>
      <c r="O578" s="21" t="str">
        <f t="shared" si="60"/>
        <v/>
      </c>
      <c r="P578" s="33" t="str">
        <f t="shared" si="63"/>
        <v>analisar fact</v>
      </c>
    </row>
    <row r="579" spans="1:16">
      <c r="A579" s="6" t="s">
        <v>250</v>
      </c>
      <c r="B579" s="8">
        <v>40391</v>
      </c>
      <c r="C579" s="4">
        <v>314</v>
      </c>
      <c r="D579" s="4">
        <v>314</v>
      </c>
      <c r="E579" s="4">
        <v>1852</v>
      </c>
      <c r="F579" s="4">
        <v>1834</v>
      </c>
      <c r="G579" s="5">
        <v>38869</v>
      </c>
      <c r="H579" s="7" t="s">
        <v>159</v>
      </c>
      <c r="I579" s="4">
        <v>37</v>
      </c>
      <c r="J579" s="6">
        <f t="shared" si="61"/>
        <v>19</v>
      </c>
      <c r="K579" s="6">
        <f t="shared" si="57"/>
        <v>0</v>
      </c>
      <c r="L579" s="6" t="str">
        <f t="shared" si="58"/>
        <v/>
      </c>
      <c r="M579" s="21">
        <f t="shared" si="59"/>
        <v>2.6388888888888889E-2</v>
      </c>
      <c r="N579" s="6" t="str">
        <f t="shared" si="62"/>
        <v/>
      </c>
      <c r="O579" s="21" t="str">
        <f t="shared" si="60"/>
        <v/>
      </c>
      <c r="P579" s="33" t="str">
        <f t="shared" si="63"/>
        <v/>
      </c>
    </row>
    <row r="580" spans="1:16">
      <c r="A580" s="6" t="s">
        <v>317</v>
      </c>
      <c r="B580" s="8">
        <v>42430</v>
      </c>
      <c r="C580" s="4">
        <v>152</v>
      </c>
      <c r="D580" s="4">
        <v>146</v>
      </c>
      <c r="E580" s="4">
        <v>474</v>
      </c>
      <c r="F580" s="4">
        <v>456</v>
      </c>
      <c r="G580" s="5">
        <v>39721</v>
      </c>
      <c r="H580" s="7" t="s">
        <v>159</v>
      </c>
      <c r="I580" s="4">
        <v>87</v>
      </c>
      <c r="J580" s="6">
        <f t="shared" si="61"/>
        <v>69</v>
      </c>
      <c r="K580" s="6">
        <f t="shared" si="57"/>
        <v>6</v>
      </c>
      <c r="L580" s="6" t="str">
        <f t="shared" si="58"/>
        <v/>
      </c>
      <c r="M580" s="21">
        <f t="shared" si="59"/>
        <v>0.14374999999999999</v>
      </c>
      <c r="N580" s="6">
        <f t="shared" si="62"/>
        <v>18</v>
      </c>
      <c r="O580" s="21">
        <f t="shared" si="60"/>
        <v>0.14374999999999999</v>
      </c>
      <c r="P580" s="33" t="str">
        <f t="shared" si="63"/>
        <v/>
      </c>
    </row>
    <row r="581" spans="1:16">
      <c r="A581" s="6" t="s">
        <v>589</v>
      </c>
      <c r="B581" s="8">
        <v>50437</v>
      </c>
      <c r="C581" s="4">
        <v>45</v>
      </c>
      <c r="D581" s="4">
        <v>45</v>
      </c>
      <c r="E581" s="4">
        <v>473</v>
      </c>
      <c r="F581" s="4">
        <v>455</v>
      </c>
      <c r="G581" s="5">
        <v>38716</v>
      </c>
      <c r="H581" s="7" t="s">
        <v>159</v>
      </c>
      <c r="I581" s="4">
        <v>120</v>
      </c>
      <c r="J581" s="6">
        <f t="shared" si="61"/>
        <v>102</v>
      </c>
      <c r="K581" s="6">
        <f t="shared" si="57"/>
        <v>0</v>
      </c>
      <c r="L581" s="6" t="str">
        <f t="shared" si="58"/>
        <v/>
      </c>
      <c r="M581" s="21">
        <f t="shared" si="59"/>
        <v>0.21249999999999999</v>
      </c>
      <c r="N581" s="6" t="str">
        <f t="shared" si="62"/>
        <v/>
      </c>
      <c r="O581" s="21" t="str">
        <f t="shared" si="60"/>
        <v/>
      </c>
      <c r="P581" s="33" t="str">
        <f t="shared" si="63"/>
        <v/>
      </c>
    </row>
    <row r="582" spans="1:16">
      <c r="A582" s="6" t="s">
        <v>1629</v>
      </c>
      <c r="B582" s="8">
        <v>82090</v>
      </c>
      <c r="C582" s="4">
        <v>2</v>
      </c>
      <c r="D582" s="4">
        <v>1</v>
      </c>
      <c r="E582" s="4">
        <v>36</v>
      </c>
      <c r="F582" s="4">
        <v>18</v>
      </c>
      <c r="G582" s="5">
        <v>40346</v>
      </c>
      <c r="H582" s="7" t="s">
        <v>159</v>
      </c>
      <c r="I582" s="4">
        <v>18</v>
      </c>
      <c r="J582" s="6">
        <f t="shared" si="61"/>
        <v>0</v>
      </c>
      <c r="K582" s="6">
        <f t="shared" si="57"/>
        <v>1</v>
      </c>
      <c r="L582" s="6" t="str">
        <f t="shared" si="58"/>
        <v/>
      </c>
      <c r="M582" s="21">
        <f t="shared" si="59"/>
        <v>0</v>
      </c>
      <c r="N582" s="6" t="str">
        <f t="shared" si="62"/>
        <v/>
      </c>
      <c r="O582" s="21" t="str">
        <f t="shared" si="60"/>
        <v/>
      </c>
      <c r="P582" s="33" t="str">
        <f t="shared" si="63"/>
        <v/>
      </c>
    </row>
    <row r="583" spans="1:16">
      <c r="A583" s="6" t="s">
        <v>1743</v>
      </c>
      <c r="B583" s="8">
        <v>85559</v>
      </c>
      <c r="C583" s="4">
        <v>2</v>
      </c>
      <c r="D583" s="4">
        <v>1</v>
      </c>
      <c r="E583" s="4">
        <v>36</v>
      </c>
      <c r="F583" s="4">
        <v>18</v>
      </c>
      <c r="G583" s="5">
        <v>40351</v>
      </c>
      <c r="H583" s="7" t="s">
        <v>159</v>
      </c>
      <c r="I583" s="4">
        <v>0</v>
      </c>
      <c r="J583" s="6">
        <f t="shared" si="61"/>
        <v>-18</v>
      </c>
      <c r="K583" s="6">
        <f t="shared" ref="K583:K646" si="64">IF(C583&gt;D583,C583-D583,0)</f>
        <v>1</v>
      </c>
      <c r="L583" s="6" t="str">
        <f t="shared" ref="L583:L646" si="65">IF(E583-F583&gt;I583,H583,"")</f>
        <v>ACTIVOS</v>
      </c>
      <c r="M583" s="21">
        <f t="shared" ref="M583:M646" si="66">IF((VLOOKUP(A583,TemposRef,5,0)*J583)/60/60/8&lt;0,(VLOOKUP(A583,TemposRef,5,0)*J583)/60/60/8*-1,(VLOOKUP(A583,TemposRef,5,0)*J583)/60/60/8)</f>
        <v>5.6250000000000001E-2</v>
      </c>
      <c r="N583" s="6" t="str">
        <f t="shared" si="62"/>
        <v/>
      </c>
      <c r="O583" s="21" t="str">
        <f t="shared" ref="O583:O646" si="67">IF(AND(K583&gt;0,I583&gt;E583-F583),(VLOOKUP(A583,TemposRef,5,0)*J583)/60/60/8,"")</f>
        <v/>
      </c>
      <c r="P583" s="33" t="str">
        <f t="shared" si="63"/>
        <v/>
      </c>
    </row>
    <row r="584" spans="1:16">
      <c r="A584" s="6" t="s">
        <v>1243</v>
      </c>
      <c r="B584" s="8">
        <v>70342</v>
      </c>
      <c r="C584" s="4">
        <v>7</v>
      </c>
      <c r="D584" s="4">
        <v>6</v>
      </c>
      <c r="E584" s="4">
        <v>40</v>
      </c>
      <c r="F584" s="4">
        <v>22</v>
      </c>
      <c r="G584" s="5">
        <v>39274</v>
      </c>
      <c r="H584" s="7" t="s">
        <v>162</v>
      </c>
      <c r="I584" s="4">
        <v>51</v>
      </c>
      <c r="J584" s="6">
        <f t="shared" ref="J584:J647" si="68">F584-E584+I584</f>
        <v>33</v>
      </c>
      <c r="K584" s="6">
        <f t="shared" si="64"/>
        <v>1</v>
      </c>
      <c r="L584" s="6" t="str">
        <f t="shared" si="65"/>
        <v/>
      </c>
      <c r="M584" s="21">
        <f t="shared" si="66"/>
        <v>0.12604166666666666</v>
      </c>
      <c r="N584" s="6">
        <f t="shared" ref="N584:N647" si="69">IF(AND(K584&gt;0,I584&gt;E584-F584),E584-F584,"")</f>
        <v>18</v>
      </c>
      <c r="O584" s="21">
        <f t="shared" si="67"/>
        <v>0.12604166666666666</v>
      </c>
      <c r="P584" s="33" t="str">
        <f t="shared" ref="P584:P647" si="70">IF(AND(VALUE(K584)&lt;=0,VALUE(J584)&lt;0),"analisar fact","")</f>
        <v/>
      </c>
    </row>
    <row r="585" spans="1:16">
      <c r="A585" s="6" t="s">
        <v>1270</v>
      </c>
      <c r="B585" s="8">
        <v>71164</v>
      </c>
      <c r="C585" s="4">
        <v>7</v>
      </c>
      <c r="D585" s="4">
        <v>5</v>
      </c>
      <c r="E585" s="4">
        <v>33</v>
      </c>
      <c r="F585" s="4">
        <v>15</v>
      </c>
      <c r="G585" s="5">
        <v>39101</v>
      </c>
      <c r="H585" s="7" t="s">
        <v>162</v>
      </c>
      <c r="I585" s="4">
        <v>0</v>
      </c>
      <c r="J585" s="6">
        <f t="shared" si="68"/>
        <v>-18</v>
      </c>
      <c r="K585" s="6">
        <f t="shared" si="64"/>
        <v>2</v>
      </c>
      <c r="L585" s="6" t="str">
        <f t="shared" si="65"/>
        <v>OBSOLETOS</v>
      </c>
      <c r="M585" s="21">
        <f t="shared" si="66"/>
        <v>6.8750000000000006E-2</v>
      </c>
      <c r="N585" s="6" t="str">
        <f t="shared" si="69"/>
        <v/>
      </c>
      <c r="O585" s="21" t="str">
        <f t="shared" si="67"/>
        <v/>
      </c>
      <c r="P585" s="33" t="str">
        <f t="shared" si="70"/>
        <v/>
      </c>
    </row>
    <row r="586" spans="1:16">
      <c r="A586" s="6" t="s">
        <v>415</v>
      </c>
      <c r="B586" s="8">
        <v>45413</v>
      </c>
      <c r="C586" s="4">
        <v>84</v>
      </c>
      <c r="D586" s="4">
        <v>84</v>
      </c>
      <c r="E586" s="4">
        <v>1246</v>
      </c>
      <c r="F586" s="4">
        <v>1229</v>
      </c>
      <c r="G586" s="5">
        <v>40150</v>
      </c>
      <c r="H586" s="7" t="s">
        <v>159</v>
      </c>
      <c r="I586" s="4">
        <v>321</v>
      </c>
      <c r="J586" s="6">
        <f t="shared" si="68"/>
        <v>304</v>
      </c>
      <c r="K586" s="6">
        <f t="shared" si="64"/>
        <v>0</v>
      </c>
      <c r="L586" s="6" t="str">
        <f t="shared" si="65"/>
        <v/>
      </c>
      <c r="M586" s="21">
        <f t="shared" si="66"/>
        <v>0.52777777777777779</v>
      </c>
      <c r="N586" s="6" t="str">
        <f t="shared" si="69"/>
        <v/>
      </c>
      <c r="O586" s="21" t="str">
        <f t="shared" si="67"/>
        <v/>
      </c>
      <c r="P586" s="33" t="str">
        <f t="shared" si="70"/>
        <v/>
      </c>
    </row>
    <row r="587" spans="1:16">
      <c r="A587" s="6" t="s">
        <v>355</v>
      </c>
      <c r="B587" s="8">
        <v>43586</v>
      </c>
      <c r="C587" s="4">
        <v>121</v>
      </c>
      <c r="D587" s="4">
        <v>119</v>
      </c>
      <c r="E587" s="4">
        <v>666</v>
      </c>
      <c r="F587" s="4">
        <v>649</v>
      </c>
      <c r="G587" s="5">
        <v>39412</v>
      </c>
      <c r="H587" s="7" t="s">
        <v>159</v>
      </c>
      <c r="I587" s="4">
        <v>29</v>
      </c>
      <c r="J587" s="6">
        <f t="shared" si="68"/>
        <v>12</v>
      </c>
      <c r="K587" s="6">
        <f t="shared" si="64"/>
        <v>2</v>
      </c>
      <c r="L587" s="6" t="str">
        <f t="shared" si="65"/>
        <v/>
      </c>
      <c r="M587" s="21">
        <f t="shared" si="66"/>
        <v>2.0833333333333332E-2</v>
      </c>
      <c r="N587" s="6">
        <f t="shared" si="69"/>
        <v>17</v>
      </c>
      <c r="O587" s="21">
        <f t="shared" si="67"/>
        <v>2.0833333333333332E-2</v>
      </c>
      <c r="P587" s="33" t="str">
        <f t="shared" si="70"/>
        <v/>
      </c>
    </row>
    <row r="588" spans="1:16">
      <c r="A588" s="6" t="s">
        <v>949</v>
      </c>
      <c r="B588" s="8">
        <v>61394</v>
      </c>
      <c r="C588" s="4">
        <v>15</v>
      </c>
      <c r="D588" s="4">
        <v>15</v>
      </c>
      <c r="E588" s="4">
        <v>346</v>
      </c>
      <c r="F588" s="4">
        <v>329</v>
      </c>
      <c r="G588" s="5">
        <v>40129</v>
      </c>
      <c r="H588" s="7" t="s">
        <v>160</v>
      </c>
      <c r="I588" s="4">
        <v>0</v>
      </c>
      <c r="J588" s="6">
        <f t="shared" si="68"/>
        <v>-17</v>
      </c>
      <c r="K588" s="6">
        <f t="shared" si="64"/>
        <v>0</v>
      </c>
      <c r="L588" s="6" t="str">
        <f t="shared" si="65"/>
        <v>CONTRA VENTA</v>
      </c>
      <c r="M588" s="21">
        <f t="shared" si="66"/>
        <v>3.5416666666666666E-2</v>
      </c>
      <c r="N588" s="6" t="str">
        <f t="shared" si="69"/>
        <v/>
      </c>
      <c r="O588" s="21" t="str">
        <f t="shared" si="67"/>
        <v/>
      </c>
      <c r="P588" s="33" t="str">
        <f t="shared" si="70"/>
        <v>analisar fact</v>
      </c>
    </row>
    <row r="589" spans="1:16">
      <c r="A589" s="6" t="s">
        <v>455</v>
      </c>
      <c r="B589" s="8">
        <v>46631</v>
      </c>
      <c r="C589" s="4">
        <v>72</v>
      </c>
      <c r="D589" s="4">
        <v>71</v>
      </c>
      <c r="E589" s="4">
        <v>195</v>
      </c>
      <c r="F589" s="4">
        <v>178</v>
      </c>
      <c r="G589" s="5">
        <v>38716</v>
      </c>
      <c r="H589" s="7" t="s">
        <v>160</v>
      </c>
      <c r="I589" s="4">
        <v>82</v>
      </c>
      <c r="J589" s="6">
        <f t="shared" si="68"/>
        <v>65</v>
      </c>
      <c r="K589" s="6">
        <f t="shared" si="64"/>
        <v>1</v>
      </c>
      <c r="L589" s="6" t="str">
        <f t="shared" si="65"/>
        <v/>
      </c>
      <c r="M589" s="21">
        <f t="shared" si="66"/>
        <v>0.1579861111111111</v>
      </c>
      <c r="N589" s="6">
        <f t="shared" si="69"/>
        <v>17</v>
      </c>
      <c r="O589" s="21">
        <f t="shared" si="67"/>
        <v>0.1579861111111111</v>
      </c>
      <c r="P589" s="33" t="str">
        <f t="shared" si="70"/>
        <v/>
      </c>
    </row>
    <row r="590" spans="1:16">
      <c r="A590" s="6" t="s">
        <v>961</v>
      </c>
      <c r="B590" s="8">
        <v>61760</v>
      </c>
      <c r="C590" s="4">
        <v>18</v>
      </c>
      <c r="D590" s="4">
        <v>14</v>
      </c>
      <c r="E590" s="4">
        <v>45</v>
      </c>
      <c r="F590" s="4">
        <v>28</v>
      </c>
      <c r="G590" s="5">
        <v>38716</v>
      </c>
      <c r="H590" s="7" t="s">
        <v>162</v>
      </c>
      <c r="I590" s="4">
        <v>8</v>
      </c>
      <c r="J590" s="6">
        <f t="shared" si="68"/>
        <v>-9</v>
      </c>
      <c r="K590" s="6">
        <f t="shared" si="64"/>
        <v>4</v>
      </c>
      <c r="L590" s="6" t="str">
        <f t="shared" si="65"/>
        <v>OBSOLETOS</v>
      </c>
      <c r="M590" s="21">
        <f t="shared" si="66"/>
        <v>3.4375000000000003E-2</v>
      </c>
      <c r="N590" s="6" t="str">
        <f t="shared" si="69"/>
        <v/>
      </c>
      <c r="O590" s="21" t="str">
        <f t="shared" si="67"/>
        <v/>
      </c>
      <c r="P590" s="33" t="str">
        <f t="shared" si="70"/>
        <v/>
      </c>
    </row>
    <row r="591" spans="1:16">
      <c r="A591" s="6" t="s">
        <v>1692</v>
      </c>
      <c r="B591" s="8">
        <v>84008</v>
      </c>
      <c r="C591" s="4">
        <v>2</v>
      </c>
      <c r="D591" s="4">
        <v>1</v>
      </c>
      <c r="E591" s="4">
        <v>19</v>
      </c>
      <c r="F591" s="4">
        <v>2</v>
      </c>
      <c r="G591" s="5">
        <v>38716</v>
      </c>
      <c r="H591" s="7" t="s">
        <v>162</v>
      </c>
      <c r="I591" s="4">
        <v>181</v>
      </c>
      <c r="J591" s="6">
        <f t="shared" si="68"/>
        <v>164</v>
      </c>
      <c r="K591" s="6">
        <f t="shared" si="64"/>
        <v>1</v>
      </c>
      <c r="L591" s="6" t="str">
        <f t="shared" si="65"/>
        <v/>
      </c>
      <c r="M591" s="21">
        <f t="shared" si="66"/>
        <v>0.7402777777777777</v>
      </c>
      <c r="N591" s="6">
        <f t="shared" si="69"/>
        <v>17</v>
      </c>
      <c r="O591" s="21">
        <f t="shared" si="67"/>
        <v>0.7402777777777777</v>
      </c>
      <c r="P591" s="33" t="str">
        <f t="shared" si="70"/>
        <v/>
      </c>
    </row>
    <row r="592" spans="1:16">
      <c r="A592" s="6" t="s">
        <v>1747</v>
      </c>
      <c r="B592" s="8">
        <v>85681</v>
      </c>
      <c r="C592" s="4">
        <v>1</v>
      </c>
      <c r="D592" s="4">
        <v>0</v>
      </c>
      <c r="E592" s="4">
        <v>17</v>
      </c>
      <c r="F592" s="4">
        <v>0</v>
      </c>
      <c r="G592" s="5">
        <v>38716</v>
      </c>
      <c r="H592" s="7" t="s">
        <v>162</v>
      </c>
      <c r="I592" s="4">
        <v>13</v>
      </c>
      <c r="J592" s="6">
        <f t="shared" si="68"/>
        <v>-4</v>
      </c>
      <c r="K592" s="6">
        <f t="shared" si="64"/>
        <v>1</v>
      </c>
      <c r="L592" s="6" t="str">
        <f t="shared" si="65"/>
        <v>OBSOLETOS</v>
      </c>
      <c r="M592" s="21">
        <f t="shared" si="66"/>
        <v>1.9444444444444445E-2</v>
      </c>
      <c r="N592" s="6" t="str">
        <f t="shared" si="69"/>
        <v/>
      </c>
      <c r="O592" s="21" t="str">
        <f t="shared" si="67"/>
        <v/>
      </c>
      <c r="P592" s="33" t="str">
        <f t="shared" si="70"/>
        <v/>
      </c>
    </row>
    <row r="593" spans="1:16">
      <c r="A593" s="6" t="s">
        <v>1759</v>
      </c>
      <c r="B593" s="8">
        <v>86046</v>
      </c>
      <c r="C593" s="4">
        <v>1</v>
      </c>
      <c r="D593" s="4">
        <v>0</v>
      </c>
      <c r="E593" s="4">
        <v>17</v>
      </c>
      <c r="F593" s="4">
        <v>0</v>
      </c>
      <c r="G593" s="5">
        <v>38716</v>
      </c>
      <c r="H593" s="7" t="s">
        <v>162</v>
      </c>
      <c r="I593" s="4">
        <v>114</v>
      </c>
      <c r="J593" s="6">
        <f t="shared" si="68"/>
        <v>97</v>
      </c>
      <c r="K593" s="6">
        <f t="shared" si="64"/>
        <v>1</v>
      </c>
      <c r="L593" s="6" t="str">
        <f t="shared" si="65"/>
        <v/>
      </c>
      <c r="M593" s="21">
        <f t="shared" si="66"/>
        <v>0.47152777777777782</v>
      </c>
      <c r="N593" s="6">
        <f t="shared" si="69"/>
        <v>17</v>
      </c>
      <c r="O593" s="21">
        <f t="shared" si="67"/>
        <v>0.47152777777777782</v>
      </c>
      <c r="P593" s="33" t="str">
        <f t="shared" si="70"/>
        <v/>
      </c>
    </row>
    <row r="594" spans="1:16">
      <c r="A594" s="6" t="s">
        <v>258</v>
      </c>
      <c r="B594" s="8">
        <v>40634</v>
      </c>
      <c r="C594" s="4">
        <v>286</v>
      </c>
      <c r="D594" s="4">
        <v>265</v>
      </c>
      <c r="E594" s="4">
        <v>2867</v>
      </c>
      <c r="F594" s="4">
        <v>2851</v>
      </c>
      <c r="G594" s="5">
        <v>39742</v>
      </c>
      <c r="H594" s="7" t="s">
        <v>159</v>
      </c>
      <c r="I594" s="4">
        <v>314</v>
      </c>
      <c r="J594" s="6">
        <f t="shared" si="68"/>
        <v>298</v>
      </c>
      <c r="K594" s="6">
        <f t="shared" si="64"/>
        <v>21</v>
      </c>
      <c r="L594" s="6" t="str">
        <f t="shared" si="65"/>
        <v/>
      </c>
      <c r="M594" s="21">
        <f t="shared" si="66"/>
        <v>0.41388888888888886</v>
      </c>
      <c r="N594" s="6">
        <f t="shared" si="69"/>
        <v>16</v>
      </c>
      <c r="O594" s="21">
        <f t="shared" si="67"/>
        <v>0.41388888888888886</v>
      </c>
      <c r="P594" s="33" t="str">
        <f t="shared" si="70"/>
        <v/>
      </c>
    </row>
    <row r="595" spans="1:16">
      <c r="A595" s="6" t="s">
        <v>361</v>
      </c>
      <c r="B595" s="8">
        <v>43770</v>
      </c>
      <c r="C595" s="4">
        <v>116</v>
      </c>
      <c r="D595" s="4">
        <v>115</v>
      </c>
      <c r="E595" s="4">
        <v>580</v>
      </c>
      <c r="F595" s="4">
        <v>564</v>
      </c>
      <c r="G595" s="5">
        <v>38716</v>
      </c>
      <c r="H595" s="7" t="s">
        <v>159</v>
      </c>
      <c r="I595" s="4">
        <v>33</v>
      </c>
      <c r="J595" s="6">
        <f t="shared" si="68"/>
        <v>17</v>
      </c>
      <c r="K595" s="6">
        <f t="shared" si="64"/>
        <v>1</v>
      </c>
      <c r="L595" s="6" t="str">
        <f t="shared" si="65"/>
        <v/>
      </c>
      <c r="M595" s="21">
        <f t="shared" si="66"/>
        <v>2.9513888888888888E-2</v>
      </c>
      <c r="N595" s="6">
        <f t="shared" si="69"/>
        <v>16</v>
      </c>
      <c r="O595" s="21">
        <f t="shared" si="67"/>
        <v>2.9513888888888888E-2</v>
      </c>
      <c r="P595" s="33" t="str">
        <f t="shared" si="70"/>
        <v/>
      </c>
    </row>
    <row r="596" spans="1:16">
      <c r="A596" s="6" t="s">
        <v>903</v>
      </c>
      <c r="B596" s="8">
        <v>59993</v>
      </c>
      <c r="C596" s="4">
        <v>17</v>
      </c>
      <c r="D596" s="4">
        <v>17</v>
      </c>
      <c r="E596" s="4">
        <v>285</v>
      </c>
      <c r="F596" s="4">
        <v>269</v>
      </c>
      <c r="G596" s="5">
        <v>39857</v>
      </c>
      <c r="H596" s="7" t="s">
        <v>160</v>
      </c>
      <c r="I596" s="4">
        <v>39</v>
      </c>
      <c r="J596" s="6">
        <f t="shared" si="68"/>
        <v>23</v>
      </c>
      <c r="K596" s="6">
        <f t="shared" si="64"/>
        <v>0</v>
      </c>
      <c r="L596" s="6" t="str">
        <f t="shared" si="65"/>
        <v/>
      </c>
      <c r="M596" s="21">
        <f t="shared" si="66"/>
        <v>4.791666666666667E-2</v>
      </c>
      <c r="N596" s="6" t="str">
        <f t="shared" si="69"/>
        <v/>
      </c>
      <c r="O596" s="21" t="str">
        <f t="shared" si="67"/>
        <v/>
      </c>
      <c r="P596" s="33" t="str">
        <f t="shared" si="70"/>
        <v/>
      </c>
    </row>
    <row r="597" spans="1:16">
      <c r="A597" s="6" t="s">
        <v>1406</v>
      </c>
      <c r="B597" s="8">
        <v>75301</v>
      </c>
      <c r="C597" s="4">
        <v>4</v>
      </c>
      <c r="D597" s="4">
        <v>3</v>
      </c>
      <c r="E597" s="4">
        <v>279</v>
      </c>
      <c r="F597" s="4">
        <v>263</v>
      </c>
      <c r="G597" s="5">
        <v>39708</v>
      </c>
      <c r="H597" s="7" t="s">
        <v>159</v>
      </c>
      <c r="I597" s="4">
        <v>24</v>
      </c>
      <c r="J597" s="6">
        <f t="shared" si="68"/>
        <v>8</v>
      </c>
      <c r="K597" s="6">
        <f t="shared" si="64"/>
        <v>1</v>
      </c>
      <c r="L597" s="6" t="str">
        <f t="shared" si="65"/>
        <v/>
      </c>
      <c r="M597" s="21">
        <f t="shared" si="66"/>
        <v>1.6666666666666666E-2</v>
      </c>
      <c r="N597" s="6">
        <f t="shared" si="69"/>
        <v>16</v>
      </c>
      <c r="O597" s="21">
        <f t="shared" si="67"/>
        <v>1.6666666666666666E-2</v>
      </c>
      <c r="P597" s="33" t="str">
        <f t="shared" si="70"/>
        <v/>
      </c>
    </row>
    <row r="598" spans="1:16">
      <c r="A598" s="6" t="s">
        <v>1167</v>
      </c>
      <c r="B598" s="8">
        <v>68028</v>
      </c>
      <c r="C598" s="4">
        <v>8</v>
      </c>
      <c r="D598" s="4">
        <v>7</v>
      </c>
      <c r="E598" s="4">
        <v>136</v>
      </c>
      <c r="F598" s="4">
        <v>120</v>
      </c>
      <c r="G598" s="5">
        <v>39863</v>
      </c>
      <c r="H598" s="7" t="s">
        <v>159</v>
      </c>
      <c r="I598" s="4">
        <v>2</v>
      </c>
      <c r="J598" s="6">
        <f t="shared" si="68"/>
        <v>-14</v>
      </c>
      <c r="K598" s="6">
        <f t="shared" si="64"/>
        <v>1</v>
      </c>
      <c r="L598" s="6" t="str">
        <f t="shared" si="65"/>
        <v>ACTIVOS</v>
      </c>
      <c r="M598" s="21">
        <f t="shared" si="66"/>
        <v>3.4027777777777775E-2</v>
      </c>
      <c r="N598" s="6" t="str">
        <f t="shared" si="69"/>
        <v/>
      </c>
      <c r="O598" s="21" t="str">
        <f t="shared" si="67"/>
        <v/>
      </c>
      <c r="P598" s="33" t="str">
        <f t="shared" si="70"/>
        <v/>
      </c>
    </row>
    <row r="599" spans="1:16">
      <c r="A599" s="6" t="s">
        <v>441</v>
      </c>
      <c r="B599" s="8">
        <v>46204</v>
      </c>
      <c r="C599" s="4">
        <v>79</v>
      </c>
      <c r="D599" s="4">
        <v>75</v>
      </c>
      <c r="E599" s="4">
        <v>227</v>
      </c>
      <c r="F599" s="4">
        <v>211</v>
      </c>
      <c r="G599" s="5">
        <v>38966</v>
      </c>
      <c r="H599" s="7" t="s">
        <v>162</v>
      </c>
      <c r="I599" s="4">
        <v>1</v>
      </c>
      <c r="J599" s="6">
        <f t="shared" si="68"/>
        <v>-15</v>
      </c>
      <c r="K599" s="6">
        <f t="shared" si="64"/>
        <v>4</v>
      </c>
      <c r="L599" s="6" t="str">
        <f t="shared" si="65"/>
        <v>OBSOLETOS</v>
      </c>
      <c r="M599" s="21">
        <f t="shared" si="66"/>
        <v>5.2083333333333336E-2</v>
      </c>
      <c r="N599" s="6" t="str">
        <f t="shared" si="69"/>
        <v/>
      </c>
      <c r="O599" s="21" t="str">
        <f t="shared" si="67"/>
        <v/>
      </c>
      <c r="P599" s="33" t="str">
        <f t="shared" si="70"/>
        <v/>
      </c>
    </row>
    <row r="600" spans="1:16">
      <c r="A600" s="6" t="s">
        <v>263</v>
      </c>
      <c r="B600" s="8">
        <v>40787</v>
      </c>
      <c r="C600" s="4">
        <v>251</v>
      </c>
      <c r="D600" s="4">
        <v>250</v>
      </c>
      <c r="E600" s="4">
        <v>2975</v>
      </c>
      <c r="F600" s="4">
        <v>2960</v>
      </c>
      <c r="G600" s="5">
        <v>38716</v>
      </c>
      <c r="H600" s="7" t="s">
        <v>159</v>
      </c>
      <c r="I600" s="4">
        <v>229</v>
      </c>
      <c r="J600" s="6">
        <f t="shared" si="68"/>
        <v>214</v>
      </c>
      <c r="K600" s="6">
        <f t="shared" si="64"/>
        <v>1</v>
      </c>
      <c r="L600" s="6" t="str">
        <f t="shared" si="65"/>
        <v/>
      </c>
      <c r="M600" s="21">
        <f t="shared" si="66"/>
        <v>0.29722222222222222</v>
      </c>
      <c r="N600" s="6">
        <f t="shared" si="69"/>
        <v>15</v>
      </c>
      <c r="O600" s="21">
        <f t="shared" si="67"/>
        <v>0.29722222222222222</v>
      </c>
      <c r="P600" s="33" t="str">
        <f t="shared" si="70"/>
        <v/>
      </c>
    </row>
    <row r="601" spans="1:16">
      <c r="A601" s="6" t="s">
        <v>373</v>
      </c>
      <c r="B601" s="8">
        <v>44136</v>
      </c>
      <c r="C601" s="4">
        <v>108</v>
      </c>
      <c r="D601" s="4">
        <v>106</v>
      </c>
      <c r="E601" s="4">
        <v>759</v>
      </c>
      <c r="F601" s="4">
        <v>744</v>
      </c>
      <c r="G601" s="5">
        <v>39504</v>
      </c>
      <c r="H601" s="7" t="s">
        <v>159</v>
      </c>
      <c r="I601" s="4">
        <v>17</v>
      </c>
      <c r="J601" s="6">
        <f t="shared" si="68"/>
        <v>2</v>
      </c>
      <c r="K601" s="6">
        <f t="shared" si="64"/>
        <v>2</v>
      </c>
      <c r="L601" s="6" t="str">
        <f t="shared" si="65"/>
        <v/>
      </c>
      <c r="M601" s="21">
        <f t="shared" si="66"/>
        <v>3.4722222222222225E-3</v>
      </c>
      <c r="N601" s="6">
        <f t="shared" si="69"/>
        <v>15</v>
      </c>
      <c r="O601" s="21">
        <f t="shared" si="67"/>
        <v>3.4722222222222225E-3</v>
      </c>
      <c r="P601" s="33" t="str">
        <f t="shared" si="70"/>
        <v/>
      </c>
    </row>
    <row r="602" spans="1:16">
      <c r="A602" s="6" t="s">
        <v>436</v>
      </c>
      <c r="B602" s="8">
        <v>46054</v>
      </c>
      <c r="C602" s="4">
        <v>80</v>
      </c>
      <c r="D602" s="4">
        <v>78</v>
      </c>
      <c r="E602" s="4">
        <v>391</v>
      </c>
      <c r="F602" s="4">
        <v>376</v>
      </c>
      <c r="G602" s="5">
        <v>38716</v>
      </c>
      <c r="H602" s="7" t="s">
        <v>159</v>
      </c>
      <c r="I602" s="4">
        <v>70</v>
      </c>
      <c r="J602" s="6">
        <f t="shared" si="68"/>
        <v>55</v>
      </c>
      <c r="K602" s="6">
        <f t="shared" si="64"/>
        <v>2</v>
      </c>
      <c r="L602" s="6" t="str">
        <f t="shared" si="65"/>
        <v/>
      </c>
      <c r="M602" s="21">
        <f t="shared" si="66"/>
        <v>0.11458333333333333</v>
      </c>
      <c r="N602" s="6">
        <f t="shared" si="69"/>
        <v>15</v>
      </c>
      <c r="O602" s="21">
        <f t="shared" si="67"/>
        <v>0.11458333333333333</v>
      </c>
      <c r="P602" s="33" t="str">
        <f t="shared" si="70"/>
        <v/>
      </c>
    </row>
    <row r="603" spans="1:16">
      <c r="A603" s="6" t="s">
        <v>385</v>
      </c>
      <c r="B603" s="8">
        <v>44501</v>
      </c>
      <c r="C603" s="4">
        <v>101</v>
      </c>
      <c r="D603" s="4">
        <v>100</v>
      </c>
      <c r="E603" s="4">
        <v>244</v>
      </c>
      <c r="F603" s="4">
        <v>229</v>
      </c>
      <c r="G603" s="5">
        <v>38716</v>
      </c>
      <c r="H603" s="7" t="s">
        <v>159</v>
      </c>
      <c r="I603" s="4">
        <v>63</v>
      </c>
      <c r="J603" s="6">
        <f t="shared" si="68"/>
        <v>48</v>
      </c>
      <c r="K603" s="6">
        <f t="shared" si="64"/>
        <v>1</v>
      </c>
      <c r="L603" s="6" t="str">
        <f t="shared" si="65"/>
        <v/>
      </c>
      <c r="M603" s="21">
        <f t="shared" si="66"/>
        <v>0.1</v>
      </c>
      <c r="N603" s="6">
        <f t="shared" si="69"/>
        <v>15</v>
      </c>
      <c r="O603" s="21">
        <f t="shared" si="67"/>
        <v>0.1</v>
      </c>
      <c r="P603" s="33" t="str">
        <f t="shared" si="70"/>
        <v/>
      </c>
    </row>
    <row r="604" spans="1:16">
      <c r="A604" s="6" t="s">
        <v>639</v>
      </c>
      <c r="B604" s="8">
        <v>51957</v>
      </c>
      <c r="C604" s="4">
        <v>40</v>
      </c>
      <c r="D604" s="4">
        <v>39</v>
      </c>
      <c r="E604" s="4">
        <v>185</v>
      </c>
      <c r="F604" s="4">
        <v>170</v>
      </c>
      <c r="G604" s="5">
        <v>38716</v>
      </c>
      <c r="H604" s="7" t="s">
        <v>159</v>
      </c>
      <c r="I604" s="4">
        <v>20</v>
      </c>
      <c r="J604" s="6">
        <f t="shared" si="68"/>
        <v>5</v>
      </c>
      <c r="K604" s="6">
        <f t="shared" si="64"/>
        <v>1</v>
      </c>
      <c r="L604" s="6" t="str">
        <f t="shared" si="65"/>
        <v/>
      </c>
      <c r="M604" s="21">
        <f t="shared" si="66"/>
        <v>1.2152777777777778E-2</v>
      </c>
      <c r="N604" s="6">
        <f t="shared" si="69"/>
        <v>15</v>
      </c>
      <c r="O604" s="21">
        <f t="shared" si="67"/>
        <v>1.2152777777777778E-2</v>
      </c>
      <c r="P604" s="33" t="str">
        <f t="shared" si="70"/>
        <v/>
      </c>
    </row>
    <row r="605" spans="1:16">
      <c r="A605" s="6" t="s">
        <v>1150</v>
      </c>
      <c r="B605" s="8">
        <v>67512</v>
      </c>
      <c r="C605" s="4">
        <v>8</v>
      </c>
      <c r="D605" s="4">
        <v>8</v>
      </c>
      <c r="E605" s="4">
        <v>115</v>
      </c>
      <c r="F605" s="4">
        <v>100</v>
      </c>
      <c r="G605" s="5">
        <v>39723</v>
      </c>
      <c r="H605" s="7" t="s">
        <v>160</v>
      </c>
      <c r="I605" s="4">
        <v>0</v>
      </c>
      <c r="J605" s="6">
        <f t="shared" si="68"/>
        <v>-15</v>
      </c>
      <c r="K605" s="6">
        <f t="shared" si="64"/>
        <v>0</v>
      </c>
      <c r="L605" s="6" t="str">
        <f t="shared" si="65"/>
        <v>CONTRA VENTA</v>
      </c>
      <c r="M605" s="21">
        <f t="shared" si="66"/>
        <v>3.6458333333333336E-2</v>
      </c>
      <c r="N605" s="6" t="str">
        <f t="shared" si="69"/>
        <v/>
      </c>
      <c r="O605" s="21" t="str">
        <f t="shared" si="67"/>
        <v/>
      </c>
      <c r="P605" s="33" t="str">
        <f t="shared" si="70"/>
        <v>analisar fact</v>
      </c>
    </row>
    <row r="606" spans="1:16">
      <c r="A606" s="6" t="s">
        <v>1006</v>
      </c>
      <c r="B606" s="8">
        <v>63129</v>
      </c>
      <c r="C606" s="4">
        <v>13</v>
      </c>
      <c r="D606" s="4">
        <v>12</v>
      </c>
      <c r="E606" s="4">
        <v>84</v>
      </c>
      <c r="F606" s="4">
        <v>69</v>
      </c>
      <c r="G606" s="5">
        <v>38758</v>
      </c>
      <c r="H606" s="7" t="s">
        <v>160</v>
      </c>
      <c r="I606" s="4">
        <v>15</v>
      </c>
      <c r="J606" s="6">
        <f t="shared" si="68"/>
        <v>0</v>
      </c>
      <c r="K606" s="6">
        <f t="shared" si="64"/>
        <v>1</v>
      </c>
      <c r="L606" s="6" t="str">
        <f t="shared" si="65"/>
        <v/>
      </c>
      <c r="M606" s="21">
        <f t="shared" si="66"/>
        <v>0</v>
      </c>
      <c r="N606" s="6" t="str">
        <f t="shared" si="69"/>
        <v/>
      </c>
      <c r="O606" s="21" t="str">
        <f t="shared" si="67"/>
        <v/>
      </c>
      <c r="P606" s="33" t="str">
        <f t="shared" si="70"/>
        <v/>
      </c>
    </row>
    <row r="607" spans="1:16">
      <c r="A607" s="6" t="s">
        <v>1219</v>
      </c>
      <c r="B607" s="8">
        <v>69611</v>
      </c>
      <c r="C607" s="4">
        <v>7</v>
      </c>
      <c r="D607" s="4">
        <v>6</v>
      </c>
      <c r="E607" s="4">
        <v>46</v>
      </c>
      <c r="F607" s="4">
        <v>31</v>
      </c>
      <c r="G607" s="5">
        <v>39598</v>
      </c>
      <c r="H607" s="7" t="s">
        <v>159</v>
      </c>
      <c r="I607" s="4">
        <v>0</v>
      </c>
      <c r="J607" s="6">
        <f t="shared" si="68"/>
        <v>-15</v>
      </c>
      <c r="K607" s="6">
        <f t="shared" si="64"/>
        <v>1</v>
      </c>
      <c r="L607" s="6" t="str">
        <f t="shared" si="65"/>
        <v>ACTIVOS</v>
      </c>
      <c r="M607" s="21">
        <f t="shared" si="66"/>
        <v>4.1666666666666664E-2</v>
      </c>
      <c r="N607" s="6" t="str">
        <f t="shared" si="69"/>
        <v/>
      </c>
      <c r="O607" s="21" t="str">
        <f t="shared" si="67"/>
        <v/>
      </c>
      <c r="P607" s="33" t="str">
        <f t="shared" si="70"/>
        <v/>
      </c>
    </row>
    <row r="608" spans="1:16">
      <c r="A608" s="6" t="s">
        <v>788</v>
      </c>
      <c r="B608" s="8">
        <v>56493</v>
      </c>
      <c r="C608" s="4">
        <v>26</v>
      </c>
      <c r="D608" s="4">
        <v>24</v>
      </c>
      <c r="E608" s="4">
        <v>431</v>
      </c>
      <c r="F608" s="4">
        <v>417</v>
      </c>
      <c r="G608" s="5">
        <v>40165</v>
      </c>
      <c r="H608" s="7" t="s">
        <v>160</v>
      </c>
      <c r="I608" s="4">
        <v>217</v>
      </c>
      <c r="J608" s="6">
        <f t="shared" si="68"/>
        <v>203</v>
      </c>
      <c r="K608" s="6">
        <f t="shared" si="64"/>
        <v>2</v>
      </c>
      <c r="L608" s="6" t="str">
        <f t="shared" si="65"/>
        <v/>
      </c>
      <c r="M608" s="21">
        <f t="shared" si="66"/>
        <v>0.42291666666666666</v>
      </c>
      <c r="N608" s="6">
        <f t="shared" si="69"/>
        <v>14</v>
      </c>
      <c r="O608" s="21">
        <f t="shared" si="67"/>
        <v>0.42291666666666666</v>
      </c>
      <c r="P608" s="33" t="str">
        <f t="shared" si="70"/>
        <v/>
      </c>
    </row>
    <row r="609" spans="1:16">
      <c r="A609" s="6" t="s">
        <v>714</v>
      </c>
      <c r="B609" s="8">
        <v>54240</v>
      </c>
      <c r="C609" s="4">
        <v>33</v>
      </c>
      <c r="D609" s="4">
        <v>31</v>
      </c>
      <c r="E609" s="4">
        <v>383</v>
      </c>
      <c r="F609" s="4">
        <v>369</v>
      </c>
      <c r="G609" s="5">
        <v>38716</v>
      </c>
      <c r="H609" s="7" t="s">
        <v>159</v>
      </c>
      <c r="I609" s="4">
        <v>233</v>
      </c>
      <c r="J609" s="6">
        <f t="shared" si="68"/>
        <v>219</v>
      </c>
      <c r="K609" s="6">
        <f t="shared" si="64"/>
        <v>2</v>
      </c>
      <c r="L609" s="6" t="str">
        <f t="shared" si="65"/>
        <v/>
      </c>
      <c r="M609" s="21">
        <f t="shared" si="66"/>
        <v>0.45624999999999999</v>
      </c>
      <c r="N609" s="6">
        <f t="shared" si="69"/>
        <v>14</v>
      </c>
      <c r="O609" s="21">
        <f t="shared" si="67"/>
        <v>0.45624999999999999</v>
      </c>
      <c r="P609" s="33" t="str">
        <f t="shared" si="70"/>
        <v/>
      </c>
    </row>
    <row r="610" spans="1:16">
      <c r="A610" s="6" t="s">
        <v>586</v>
      </c>
      <c r="B610" s="8">
        <v>50345</v>
      </c>
      <c r="C610" s="4">
        <v>52</v>
      </c>
      <c r="D610" s="4">
        <v>47</v>
      </c>
      <c r="E610" s="4">
        <v>239</v>
      </c>
      <c r="F610" s="4">
        <v>225</v>
      </c>
      <c r="G610" s="5">
        <v>38716</v>
      </c>
      <c r="H610" s="7" t="s">
        <v>159</v>
      </c>
      <c r="I610" s="4">
        <v>1</v>
      </c>
      <c r="J610" s="6">
        <f t="shared" si="68"/>
        <v>-13</v>
      </c>
      <c r="K610" s="6">
        <f t="shared" si="64"/>
        <v>5</v>
      </c>
      <c r="L610" s="6" t="str">
        <f t="shared" si="65"/>
        <v>ACTIVOS</v>
      </c>
      <c r="M610" s="21">
        <f t="shared" si="66"/>
        <v>2.7083333333333334E-2</v>
      </c>
      <c r="N610" s="6" t="str">
        <f t="shared" si="69"/>
        <v/>
      </c>
      <c r="O610" s="21" t="str">
        <f t="shared" si="67"/>
        <v/>
      </c>
      <c r="P610" s="33" t="str">
        <f t="shared" si="70"/>
        <v/>
      </c>
    </row>
    <row r="611" spans="1:16">
      <c r="A611" s="6" t="s">
        <v>737</v>
      </c>
      <c r="B611" s="8">
        <v>54940</v>
      </c>
      <c r="C611" s="4">
        <v>36</v>
      </c>
      <c r="D611" s="4">
        <v>29</v>
      </c>
      <c r="E611" s="4">
        <v>144</v>
      </c>
      <c r="F611" s="4">
        <v>130</v>
      </c>
      <c r="G611" s="5">
        <v>38716</v>
      </c>
      <c r="H611" s="7" t="s">
        <v>160</v>
      </c>
      <c r="I611" s="4">
        <v>8</v>
      </c>
      <c r="J611" s="6">
        <f t="shared" si="68"/>
        <v>-6</v>
      </c>
      <c r="K611" s="6">
        <f t="shared" si="64"/>
        <v>7</v>
      </c>
      <c r="L611" s="6" t="str">
        <f t="shared" si="65"/>
        <v>CONTRA VENTA</v>
      </c>
      <c r="M611" s="21">
        <f t="shared" si="66"/>
        <v>1.4583333333333334E-2</v>
      </c>
      <c r="N611" s="6" t="str">
        <f t="shared" si="69"/>
        <v/>
      </c>
      <c r="O611" s="21" t="str">
        <f t="shared" si="67"/>
        <v/>
      </c>
      <c r="P611" s="33" t="str">
        <f t="shared" si="70"/>
        <v/>
      </c>
    </row>
    <row r="612" spans="1:16">
      <c r="A612" s="6" t="s">
        <v>1744</v>
      </c>
      <c r="B612" s="8">
        <v>85589</v>
      </c>
      <c r="C612" s="4">
        <v>2</v>
      </c>
      <c r="D612" s="4">
        <v>1</v>
      </c>
      <c r="E612" s="4">
        <v>28</v>
      </c>
      <c r="F612" s="4">
        <v>14</v>
      </c>
      <c r="G612" s="5">
        <v>40200</v>
      </c>
      <c r="H612" s="7" t="s">
        <v>159</v>
      </c>
      <c r="I612" s="4">
        <v>0</v>
      </c>
      <c r="J612" s="6">
        <f t="shared" si="68"/>
        <v>-14</v>
      </c>
      <c r="K612" s="6">
        <f t="shared" si="64"/>
        <v>1</v>
      </c>
      <c r="L612" s="6" t="str">
        <f t="shared" si="65"/>
        <v>ACTIVOS</v>
      </c>
      <c r="M612" s="21">
        <f t="shared" si="66"/>
        <v>4.3749999999999997E-2</v>
      </c>
      <c r="N612" s="6" t="str">
        <f t="shared" si="69"/>
        <v/>
      </c>
      <c r="O612" s="21" t="str">
        <f t="shared" si="67"/>
        <v/>
      </c>
      <c r="P612" s="33" t="str">
        <f t="shared" si="70"/>
        <v/>
      </c>
    </row>
    <row r="613" spans="1:16">
      <c r="A613" s="6" t="s">
        <v>1753</v>
      </c>
      <c r="B613" s="8">
        <v>85865</v>
      </c>
      <c r="C613" s="4">
        <v>2</v>
      </c>
      <c r="D613" s="4">
        <v>0</v>
      </c>
      <c r="E613" s="4">
        <v>14</v>
      </c>
      <c r="F613" s="4">
        <v>0</v>
      </c>
      <c r="G613" s="5">
        <v>40326</v>
      </c>
      <c r="H613" s="7" t="s">
        <v>159</v>
      </c>
      <c r="I613" s="4">
        <v>28</v>
      </c>
      <c r="J613" s="6">
        <f t="shared" si="68"/>
        <v>14</v>
      </c>
      <c r="K613" s="6">
        <f t="shared" si="64"/>
        <v>2</v>
      </c>
      <c r="L613" s="6" t="str">
        <f t="shared" si="65"/>
        <v/>
      </c>
      <c r="M613" s="21">
        <f t="shared" si="66"/>
        <v>4.3749999999999997E-2</v>
      </c>
      <c r="N613" s="6">
        <f t="shared" si="69"/>
        <v>14</v>
      </c>
      <c r="O613" s="21">
        <f t="shared" si="67"/>
        <v>4.3749999999999997E-2</v>
      </c>
      <c r="P613" s="33" t="str">
        <f t="shared" si="70"/>
        <v/>
      </c>
    </row>
    <row r="614" spans="1:16">
      <c r="A614" s="6" t="s">
        <v>270</v>
      </c>
      <c r="B614" s="8">
        <v>41000</v>
      </c>
      <c r="C614" s="4">
        <v>234</v>
      </c>
      <c r="D614" s="4">
        <v>232</v>
      </c>
      <c r="E614" s="4">
        <v>1310</v>
      </c>
      <c r="F614" s="4">
        <v>1297</v>
      </c>
      <c r="G614" s="5">
        <v>38924</v>
      </c>
      <c r="H614" s="7" t="s">
        <v>159</v>
      </c>
      <c r="I614" s="4">
        <v>359</v>
      </c>
      <c r="J614" s="6">
        <f t="shared" si="68"/>
        <v>346</v>
      </c>
      <c r="K614" s="6">
        <f t="shared" si="64"/>
        <v>2</v>
      </c>
      <c r="L614" s="6" t="str">
        <f t="shared" si="65"/>
        <v/>
      </c>
      <c r="M614" s="21">
        <f t="shared" si="66"/>
        <v>0.48055555555555551</v>
      </c>
      <c r="N614" s="6">
        <f t="shared" si="69"/>
        <v>13</v>
      </c>
      <c r="O614" s="21">
        <f t="shared" si="67"/>
        <v>0.48055555555555551</v>
      </c>
      <c r="P614" s="33" t="str">
        <f t="shared" si="70"/>
        <v/>
      </c>
    </row>
    <row r="615" spans="1:16">
      <c r="A615" s="6" t="s">
        <v>325</v>
      </c>
      <c r="B615" s="8">
        <v>42675</v>
      </c>
      <c r="C615" s="4">
        <v>144</v>
      </c>
      <c r="D615" s="4">
        <v>139</v>
      </c>
      <c r="E615" s="4">
        <v>321</v>
      </c>
      <c r="F615" s="4">
        <v>308</v>
      </c>
      <c r="G615" s="5">
        <v>38716</v>
      </c>
      <c r="H615" s="7" t="s">
        <v>159</v>
      </c>
      <c r="I615" s="4">
        <v>51</v>
      </c>
      <c r="J615" s="6">
        <f t="shared" si="68"/>
        <v>38</v>
      </c>
      <c r="K615" s="6">
        <f t="shared" si="64"/>
        <v>5</v>
      </c>
      <c r="L615" s="6" t="str">
        <f t="shared" si="65"/>
        <v/>
      </c>
      <c r="M615" s="21">
        <f t="shared" si="66"/>
        <v>7.9166666666666663E-2</v>
      </c>
      <c r="N615" s="6">
        <f t="shared" si="69"/>
        <v>13</v>
      </c>
      <c r="O615" s="21">
        <f t="shared" si="67"/>
        <v>7.9166666666666663E-2</v>
      </c>
      <c r="P615" s="33" t="str">
        <f t="shared" si="70"/>
        <v/>
      </c>
    </row>
    <row r="616" spans="1:16">
      <c r="A616" s="6" t="s">
        <v>409</v>
      </c>
      <c r="B616" s="8">
        <v>45231</v>
      </c>
      <c r="C616" s="4">
        <v>88</v>
      </c>
      <c r="D616" s="4">
        <v>86</v>
      </c>
      <c r="E616" s="4">
        <v>291</v>
      </c>
      <c r="F616" s="4">
        <v>278</v>
      </c>
      <c r="G616" s="5">
        <v>39357</v>
      </c>
      <c r="H616" s="7" t="s">
        <v>159</v>
      </c>
      <c r="I616" s="4">
        <v>71</v>
      </c>
      <c r="J616" s="6">
        <f t="shared" si="68"/>
        <v>58</v>
      </c>
      <c r="K616" s="6">
        <f t="shared" si="64"/>
        <v>2</v>
      </c>
      <c r="L616" s="6" t="str">
        <f t="shared" si="65"/>
        <v/>
      </c>
      <c r="M616" s="21">
        <f t="shared" si="66"/>
        <v>0.12083333333333333</v>
      </c>
      <c r="N616" s="6">
        <f t="shared" si="69"/>
        <v>13</v>
      </c>
      <c r="O616" s="21">
        <f t="shared" si="67"/>
        <v>0.12083333333333333</v>
      </c>
      <c r="P616" s="33" t="str">
        <f t="shared" si="70"/>
        <v/>
      </c>
    </row>
    <row r="617" spans="1:16">
      <c r="A617" s="6" t="s">
        <v>786</v>
      </c>
      <c r="B617" s="8">
        <v>56431</v>
      </c>
      <c r="C617" s="4">
        <v>24</v>
      </c>
      <c r="D617" s="4">
        <v>24</v>
      </c>
      <c r="E617" s="4">
        <v>286</v>
      </c>
      <c r="F617" s="4">
        <v>273</v>
      </c>
      <c r="G617" s="5">
        <v>39988</v>
      </c>
      <c r="H617" s="7" t="s">
        <v>160</v>
      </c>
      <c r="I617" s="4">
        <v>0</v>
      </c>
      <c r="J617" s="6">
        <f t="shared" si="68"/>
        <v>-13</v>
      </c>
      <c r="K617" s="6">
        <f t="shared" si="64"/>
        <v>0</v>
      </c>
      <c r="L617" s="6" t="str">
        <f t="shared" si="65"/>
        <v>CONTRA VENTA</v>
      </c>
      <c r="M617" s="21">
        <f t="shared" si="66"/>
        <v>2.7083333333333334E-2</v>
      </c>
      <c r="N617" s="6" t="str">
        <f t="shared" si="69"/>
        <v/>
      </c>
      <c r="O617" s="21" t="str">
        <f t="shared" si="67"/>
        <v/>
      </c>
      <c r="P617" s="33" t="str">
        <f t="shared" si="70"/>
        <v>analisar fact</v>
      </c>
    </row>
    <row r="618" spans="1:16">
      <c r="A618" s="6" t="s">
        <v>755</v>
      </c>
      <c r="B618" s="8">
        <v>55488</v>
      </c>
      <c r="C618" s="4">
        <v>33</v>
      </c>
      <c r="D618" s="4">
        <v>27</v>
      </c>
      <c r="E618" s="4">
        <v>67</v>
      </c>
      <c r="F618" s="4">
        <v>54</v>
      </c>
      <c r="G618" s="5">
        <v>39835</v>
      </c>
      <c r="H618" s="7" t="s">
        <v>159</v>
      </c>
      <c r="I618" s="4">
        <v>37</v>
      </c>
      <c r="J618" s="6">
        <f t="shared" si="68"/>
        <v>24</v>
      </c>
      <c r="K618" s="6">
        <f t="shared" si="64"/>
        <v>6</v>
      </c>
      <c r="L618" s="6" t="str">
        <f t="shared" si="65"/>
        <v/>
      </c>
      <c r="M618" s="21">
        <f t="shared" si="66"/>
        <v>6.6666666666666666E-2</v>
      </c>
      <c r="N618" s="6">
        <f t="shared" si="69"/>
        <v>13</v>
      </c>
      <c r="O618" s="21">
        <f t="shared" si="67"/>
        <v>6.6666666666666666E-2</v>
      </c>
      <c r="P618" s="33" t="str">
        <f t="shared" si="70"/>
        <v/>
      </c>
    </row>
    <row r="619" spans="1:16">
      <c r="A619" s="6" t="s">
        <v>427</v>
      </c>
      <c r="B619" s="8">
        <v>45778</v>
      </c>
      <c r="C619" s="4">
        <v>83</v>
      </c>
      <c r="D619" s="4">
        <v>81</v>
      </c>
      <c r="E619" s="4">
        <v>313</v>
      </c>
      <c r="F619" s="4">
        <v>300</v>
      </c>
      <c r="G619" s="5">
        <v>39199</v>
      </c>
      <c r="H619" s="7" t="s">
        <v>162</v>
      </c>
      <c r="I619" s="4">
        <v>146</v>
      </c>
      <c r="J619" s="6">
        <f t="shared" si="68"/>
        <v>133</v>
      </c>
      <c r="K619" s="6">
        <f t="shared" si="64"/>
        <v>2</v>
      </c>
      <c r="L619" s="6" t="str">
        <f t="shared" si="65"/>
        <v/>
      </c>
      <c r="M619" s="21">
        <f t="shared" si="66"/>
        <v>0.46180555555555552</v>
      </c>
      <c r="N619" s="6">
        <f t="shared" si="69"/>
        <v>13</v>
      </c>
      <c r="O619" s="21">
        <f t="shared" si="67"/>
        <v>0.46180555555555552</v>
      </c>
      <c r="P619" s="33" t="str">
        <f t="shared" si="70"/>
        <v/>
      </c>
    </row>
    <row r="620" spans="1:16">
      <c r="A620" s="6" t="s">
        <v>991</v>
      </c>
      <c r="B620" s="8">
        <v>62671</v>
      </c>
      <c r="C620" s="4">
        <v>15</v>
      </c>
      <c r="D620" s="4">
        <v>13</v>
      </c>
      <c r="E620" s="4">
        <v>183</v>
      </c>
      <c r="F620" s="4">
        <v>170</v>
      </c>
      <c r="G620" s="5">
        <v>38897</v>
      </c>
      <c r="H620" s="7" t="s">
        <v>162</v>
      </c>
      <c r="I620" s="4">
        <v>14</v>
      </c>
      <c r="J620" s="6">
        <f t="shared" si="68"/>
        <v>1</v>
      </c>
      <c r="K620" s="6">
        <f t="shared" si="64"/>
        <v>2</v>
      </c>
      <c r="L620" s="6" t="str">
        <f t="shared" si="65"/>
        <v/>
      </c>
      <c r="M620" s="21">
        <f t="shared" si="66"/>
        <v>3.4722222222222225E-3</v>
      </c>
      <c r="N620" s="6">
        <f t="shared" si="69"/>
        <v>13</v>
      </c>
      <c r="O620" s="21">
        <f t="shared" si="67"/>
        <v>3.4722222222222225E-3</v>
      </c>
      <c r="P620" s="33" t="str">
        <f t="shared" si="70"/>
        <v/>
      </c>
    </row>
    <row r="621" spans="1:16">
      <c r="A621" s="6" t="s">
        <v>979</v>
      </c>
      <c r="B621" s="8">
        <v>62306</v>
      </c>
      <c r="C621" s="4">
        <v>14</v>
      </c>
      <c r="D621" s="4">
        <v>13</v>
      </c>
      <c r="E621" s="4">
        <v>92</v>
      </c>
      <c r="F621" s="4">
        <v>79</v>
      </c>
      <c r="G621" s="5">
        <v>38716</v>
      </c>
      <c r="H621" s="7" t="s">
        <v>162</v>
      </c>
      <c r="I621" s="4">
        <v>351</v>
      </c>
      <c r="J621" s="6">
        <f t="shared" si="68"/>
        <v>338</v>
      </c>
      <c r="K621" s="6">
        <f t="shared" si="64"/>
        <v>1</v>
      </c>
      <c r="L621" s="6" t="str">
        <f t="shared" si="65"/>
        <v/>
      </c>
      <c r="M621" s="21">
        <f t="shared" si="66"/>
        <v>1.1736111111111112</v>
      </c>
      <c r="N621" s="6">
        <f t="shared" si="69"/>
        <v>13</v>
      </c>
      <c r="O621" s="21">
        <f t="shared" si="67"/>
        <v>1.1736111111111112</v>
      </c>
      <c r="P621" s="33" t="str">
        <f t="shared" si="70"/>
        <v/>
      </c>
    </row>
    <row r="622" spans="1:16">
      <c r="A622" s="6" t="s">
        <v>1346</v>
      </c>
      <c r="B622" s="8">
        <v>73475</v>
      </c>
      <c r="C622" s="4">
        <v>4</v>
      </c>
      <c r="D622" s="4">
        <v>4</v>
      </c>
      <c r="E622" s="4">
        <v>73</v>
      </c>
      <c r="F622" s="4">
        <v>60</v>
      </c>
      <c r="G622" s="5">
        <v>38716</v>
      </c>
      <c r="H622" s="7" t="s">
        <v>162</v>
      </c>
      <c r="I622" s="4">
        <v>19</v>
      </c>
      <c r="J622" s="6">
        <f t="shared" si="68"/>
        <v>6</v>
      </c>
      <c r="K622" s="6">
        <f t="shared" si="64"/>
        <v>0</v>
      </c>
      <c r="L622" s="6" t="str">
        <f t="shared" si="65"/>
        <v/>
      </c>
      <c r="M622" s="21">
        <f t="shared" si="66"/>
        <v>2.2916666666666665E-2</v>
      </c>
      <c r="N622" s="6" t="str">
        <f t="shared" si="69"/>
        <v/>
      </c>
      <c r="O622" s="21" t="str">
        <f t="shared" si="67"/>
        <v/>
      </c>
      <c r="P622" s="33" t="str">
        <f t="shared" si="70"/>
        <v/>
      </c>
    </row>
    <row r="623" spans="1:16">
      <c r="A623" s="6" t="s">
        <v>947</v>
      </c>
      <c r="B623" s="8">
        <v>61332</v>
      </c>
      <c r="C623" s="4">
        <v>15</v>
      </c>
      <c r="D623" s="4">
        <v>15</v>
      </c>
      <c r="E623" s="4">
        <v>2292</v>
      </c>
      <c r="F623" s="4">
        <v>2280</v>
      </c>
      <c r="G623" s="5">
        <v>39864</v>
      </c>
      <c r="H623" s="7" t="s">
        <v>160</v>
      </c>
      <c r="I623" s="4">
        <v>288</v>
      </c>
      <c r="J623" s="6">
        <f t="shared" si="68"/>
        <v>276</v>
      </c>
      <c r="K623" s="6">
        <f t="shared" si="64"/>
        <v>0</v>
      </c>
      <c r="L623" s="6" t="str">
        <f t="shared" si="65"/>
        <v/>
      </c>
      <c r="M623" s="21">
        <f t="shared" si="66"/>
        <v>0.38333333333333336</v>
      </c>
      <c r="N623" s="6" t="str">
        <f t="shared" si="69"/>
        <v/>
      </c>
      <c r="O623" s="21" t="str">
        <f t="shared" si="67"/>
        <v/>
      </c>
      <c r="P623" s="33" t="str">
        <f t="shared" si="70"/>
        <v/>
      </c>
    </row>
    <row r="624" spans="1:16">
      <c r="A624" s="6" t="s">
        <v>530</v>
      </c>
      <c r="B624" s="8">
        <v>48639</v>
      </c>
      <c r="C624" s="4">
        <v>55</v>
      </c>
      <c r="D624" s="4">
        <v>54</v>
      </c>
      <c r="E624" s="4">
        <v>211</v>
      </c>
      <c r="F624" s="4">
        <v>199</v>
      </c>
      <c r="G624" s="5">
        <v>38716</v>
      </c>
      <c r="H624" s="7" t="s">
        <v>159</v>
      </c>
      <c r="I624" s="4">
        <v>0</v>
      </c>
      <c r="J624" s="6">
        <f t="shared" si="68"/>
        <v>-12</v>
      </c>
      <c r="K624" s="6">
        <f t="shared" si="64"/>
        <v>1</v>
      </c>
      <c r="L624" s="6" t="str">
        <f t="shared" si="65"/>
        <v>ACTIVOS</v>
      </c>
      <c r="M624" s="21">
        <f t="shared" si="66"/>
        <v>2.9166666666666667E-2</v>
      </c>
      <c r="N624" s="6" t="str">
        <f t="shared" si="69"/>
        <v/>
      </c>
      <c r="O624" s="21" t="str">
        <f t="shared" si="67"/>
        <v/>
      </c>
      <c r="P624" s="33" t="str">
        <f t="shared" si="70"/>
        <v/>
      </c>
    </row>
    <row r="625" spans="1:16">
      <c r="A625" s="6" t="s">
        <v>895</v>
      </c>
      <c r="B625" s="8">
        <v>59749</v>
      </c>
      <c r="C625" s="4">
        <v>18</v>
      </c>
      <c r="D625" s="4">
        <v>18</v>
      </c>
      <c r="E625" s="4">
        <v>201</v>
      </c>
      <c r="F625" s="4">
        <v>189</v>
      </c>
      <c r="G625" s="5">
        <v>38716</v>
      </c>
      <c r="H625" s="7" t="s">
        <v>159</v>
      </c>
      <c r="I625" s="4">
        <v>66</v>
      </c>
      <c r="J625" s="6">
        <f t="shared" si="68"/>
        <v>54</v>
      </c>
      <c r="K625" s="6">
        <f t="shared" si="64"/>
        <v>0</v>
      </c>
      <c r="L625" s="6" t="str">
        <f t="shared" si="65"/>
        <v/>
      </c>
      <c r="M625" s="21">
        <f t="shared" si="66"/>
        <v>0.13125000000000001</v>
      </c>
      <c r="N625" s="6" t="str">
        <f t="shared" si="69"/>
        <v/>
      </c>
      <c r="O625" s="21" t="str">
        <f t="shared" si="67"/>
        <v/>
      </c>
      <c r="P625" s="33" t="str">
        <f t="shared" si="70"/>
        <v/>
      </c>
    </row>
    <row r="626" spans="1:16">
      <c r="A626" s="6" t="s">
        <v>1127</v>
      </c>
      <c r="B626" s="8">
        <v>66811</v>
      </c>
      <c r="C626" s="4">
        <v>9</v>
      </c>
      <c r="D626" s="4">
        <v>9</v>
      </c>
      <c r="E626" s="4">
        <v>157</v>
      </c>
      <c r="F626" s="4">
        <v>145</v>
      </c>
      <c r="G626" s="5">
        <v>38716</v>
      </c>
      <c r="H626" s="7" t="s">
        <v>160</v>
      </c>
      <c r="I626" s="4">
        <v>3</v>
      </c>
      <c r="J626" s="6">
        <f t="shared" si="68"/>
        <v>-9</v>
      </c>
      <c r="K626" s="6">
        <f t="shared" si="64"/>
        <v>0</v>
      </c>
      <c r="L626" s="6" t="str">
        <f t="shared" si="65"/>
        <v>CONTRA VENTA</v>
      </c>
      <c r="M626" s="21">
        <f t="shared" si="66"/>
        <v>2.1874999999999999E-2</v>
      </c>
      <c r="N626" s="6" t="str">
        <f t="shared" si="69"/>
        <v/>
      </c>
      <c r="O626" s="21" t="str">
        <f t="shared" si="67"/>
        <v/>
      </c>
      <c r="P626" s="33" t="str">
        <f t="shared" si="70"/>
        <v>analisar fact</v>
      </c>
    </row>
    <row r="627" spans="1:16">
      <c r="A627" s="6" t="s">
        <v>562</v>
      </c>
      <c r="B627" s="8">
        <v>49614</v>
      </c>
      <c r="C627" s="4">
        <v>52</v>
      </c>
      <c r="D627" s="4">
        <v>49</v>
      </c>
      <c r="E627" s="4">
        <v>131</v>
      </c>
      <c r="F627" s="4">
        <v>119</v>
      </c>
      <c r="G627" s="5">
        <v>39723</v>
      </c>
      <c r="H627" s="7" t="s">
        <v>159</v>
      </c>
      <c r="I627" s="4">
        <v>0</v>
      </c>
      <c r="J627" s="6">
        <f t="shared" si="68"/>
        <v>-12</v>
      </c>
      <c r="K627" s="6">
        <f t="shared" si="64"/>
        <v>3</v>
      </c>
      <c r="L627" s="6" t="str">
        <f t="shared" si="65"/>
        <v>ACTIVOS</v>
      </c>
      <c r="M627" s="21">
        <f t="shared" si="66"/>
        <v>2.9166666666666667E-2</v>
      </c>
      <c r="N627" s="6" t="str">
        <f t="shared" si="69"/>
        <v/>
      </c>
      <c r="O627" s="21" t="str">
        <f t="shared" si="67"/>
        <v/>
      </c>
      <c r="P627" s="33" t="str">
        <f t="shared" si="70"/>
        <v/>
      </c>
    </row>
    <row r="628" spans="1:16">
      <c r="A628" s="6" t="s">
        <v>787</v>
      </c>
      <c r="B628" s="8">
        <v>56462</v>
      </c>
      <c r="C628" s="4">
        <v>30</v>
      </c>
      <c r="D628" s="4">
        <v>24</v>
      </c>
      <c r="E628" s="4">
        <v>60</v>
      </c>
      <c r="F628" s="4">
        <v>48</v>
      </c>
      <c r="G628" s="5">
        <v>39800</v>
      </c>
      <c r="H628" s="7" t="s">
        <v>159</v>
      </c>
      <c r="I628" s="4">
        <v>33</v>
      </c>
      <c r="J628" s="6">
        <f t="shared" si="68"/>
        <v>21</v>
      </c>
      <c r="K628" s="6">
        <f t="shared" si="64"/>
        <v>6</v>
      </c>
      <c r="L628" s="6" t="str">
        <f t="shared" si="65"/>
        <v/>
      </c>
      <c r="M628" s="21">
        <f t="shared" si="66"/>
        <v>5.8333333333333334E-2</v>
      </c>
      <c r="N628" s="6">
        <f t="shared" si="69"/>
        <v>12</v>
      </c>
      <c r="O628" s="21">
        <f t="shared" si="67"/>
        <v>5.8333333333333334E-2</v>
      </c>
      <c r="P628" s="33" t="str">
        <f t="shared" si="70"/>
        <v/>
      </c>
    </row>
    <row r="629" spans="1:16">
      <c r="A629" s="6" t="s">
        <v>1404</v>
      </c>
      <c r="B629" s="8">
        <v>75242</v>
      </c>
      <c r="C629" s="4">
        <v>4</v>
      </c>
      <c r="D629" s="4">
        <v>3</v>
      </c>
      <c r="E629" s="4">
        <v>38</v>
      </c>
      <c r="F629" s="4">
        <v>26</v>
      </c>
      <c r="G629" s="5">
        <v>40216</v>
      </c>
      <c r="H629" s="7" t="s">
        <v>159</v>
      </c>
      <c r="I629" s="4">
        <v>633</v>
      </c>
      <c r="J629" s="6">
        <f t="shared" si="68"/>
        <v>621</v>
      </c>
      <c r="K629" s="6">
        <f t="shared" si="64"/>
        <v>1</v>
      </c>
      <c r="L629" s="6" t="str">
        <f t="shared" si="65"/>
        <v/>
      </c>
      <c r="M629" s="21">
        <f t="shared" si="66"/>
        <v>1.940625</v>
      </c>
      <c r="N629" s="6">
        <f t="shared" si="69"/>
        <v>12</v>
      </c>
      <c r="O629" s="21">
        <f t="shared" si="67"/>
        <v>1.940625</v>
      </c>
      <c r="P629" s="33" t="str">
        <f t="shared" si="70"/>
        <v/>
      </c>
    </row>
    <row r="630" spans="1:16">
      <c r="A630" s="6" t="s">
        <v>1084</v>
      </c>
      <c r="B630" s="8">
        <v>65501</v>
      </c>
      <c r="C630" s="4">
        <v>10</v>
      </c>
      <c r="D630" s="4">
        <v>10</v>
      </c>
      <c r="E630" s="4">
        <v>37</v>
      </c>
      <c r="F630" s="4">
        <v>25</v>
      </c>
      <c r="G630" s="5">
        <v>38716</v>
      </c>
      <c r="H630" s="7" t="s">
        <v>160</v>
      </c>
      <c r="I630" s="4">
        <v>0</v>
      </c>
      <c r="J630" s="6">
        <f t="shared" si="68"/>
        <v>-12</v>
      </c>
      <c r="K630" s="6">
        <f t="shared" si="64"/>
        <v>0</v>
      </c>
      <c r="L630" s="6" t="str">
        <f t="shared" si="65"/>
        <v>CONTRA VENTA</v>
      </c>
      <c r="M630" s="21">
        <f t="shared" si="66"/>
        <v>3.7499999999999999E-2</v>
      </c>
      <c r="N630" s="6" t="str">
        <f t="shared" si="69"/>
        <v/>
      </c>
      <c r="O630" s="21" t="str">
        <f t="shared" si="67"/>
        <v/>
      </c>
      <c r="P630" s="33" t="str">
        <f t="shared" si="70"/>
        <v>analisar fact</v>
      </c>
    </row>
    <row r="631" spans="1:16">
      <c r="A631" s="6" t="s">
        <v>1431</v>
      </c>
      <c r="B631" s="8">
        <v>76063</v>
      </c>
      <c r="C631" s="4">
        <v>4</v>
      </c>
      <c r="D631" s="4">
        <v>3</v>
      </c>
      <c r="E631" s="4">
        <v>33</v>
      </c>
      <c r="F631" s="4">
        <v>21</v>
      </c>
      <c r="G631" s="5">
        <v>40216</v>
      </c>
      <c r="H631" s="7" t="s">
        <v>159</v>
      </c>
      <c r="I631" s="4">
        <v>108</v>
      </c>
      <c r="J631" s="6">
        <f t="shared" si="68"/>
        <v>96</v>
      </c>
      <c r="K631" s="6">
        <f t="shared" si="64"/>
        <v>1</v>
      </c>
      <c r="L631" s="6" t="str">
        <f t="shared" si="65"/>
        <v/>
      </c>
      <c r="M631" s="21">
        <f t="shared" si="66"/>
        <v>0.3</v>
      </c>
      <c r="N631" s="6">
        <f t="shared" si="69"/>
        <v>12</v>
      </c>
      <c r="O631" s="21">
        <f t="shared" si="67"/>
        <v>0.3</v>
      </c>
      <c r="P631" s="33" t="str">
        <f t="shared" si="70"/>
        <v/>
      </c>
    </row>
    <row r="632" spans="1:16">
      <c r="A632" s="6" t="s">
        <v>1761</v>
      </c>
      <c r="B632" s="8">
        <v>86107</v>
      </c>
      <c r="C632" s="4">
        <v>1</v>
      </c>
      <c r="D632" s="4">
        <v>0</v>
      </c>
      <c r="E632" s="4">
        <v>12</v>
      </c>
      <c r="F632" s="4">
        <v>0</v>
      </c>
      <c r="G632" s="5">
        <v>40216</v>
      </c>
      <c r="H632" s="7" t="s">
        <v>159</v>
      </c>
      <c r="I632" s="4">
        <v>128</v>
      </c>
      <c r="J632" s="6">
        <f t="shared" si="68"/>
        <v>116</v>
      </c>
      <c r="K632" s="6">
        <f t="shared" si="64"/>
        <v>1</v>
      </c>
      <c r="L632" s="6" t="str">
        <f t="shared" si="65"/>
        <v/>
      </c>
      <c r="M632" s="21">
        <f t="shared" si="66"/>
        <v>0.36249999999999999</v>
      </c>
      <c r="N632" s="6">
        <f t="shared" si="69"/>
        <v>12</v>
      </c>
      <c r="O632" s="21">
        <f t="shared" si="67"/>
        <v>0.36249999999999999</v>
      </c>
      <c r="P632" s="33" t="str">
        <f t="shared" si="70"/>
        <v/>
      </c>
    </row>
    <row r="633" spans="1:16">
      <c r="A633" s="6" t="s">
        <v>1037</v>
      </c>
      <c r="B633" s="8">
        <v>64071</v>
      </c>
      <c r="C633" s="4">
        <v>11</v>
      </c>
      <c r="D633" s="4">
        <v>11</v>
      </c>
      <c r="E633" s="4">
        <v>43</v>
      </c>
      <c r="F633" s="4">
        <v>31</v>
      </c>
      <c r="G633" s="5">
        <v>39612</v>
      </c>
      <c r="H633" s="7" t="s">
        <v>162</v>
      </c>
      <c r="I633" s="4">
        <v>4</v>
      </c>
      <c r="J633" s="6">
        <f t="shared" si="68"/>
        <v>-8</v>
      </c>
      <c r="K633" s="6">
        <f t="shared" si="64"/>
        <v>0</v>
      </c>
      <c r="L633" s="6" t="str">
        <f t="shared" si="65"/>
        <v>OBSOLETOS</v>
      </c>
      <c r="M633" s="21">
        <f t="shared" si="66"/>
        <v>3.0555555555555555E-2</v>
      </c>
      <c r="N633" s="6" t="str">
        <f t="shared" si="69"/>
        <v/>
      </c>
      <c r="O633" s="21" t="str">
        <f t="shared" si="67"/>
        <v/>
      </c>
      <c r="P633" s="33" t="str">
        <f t="shared" si="70"/>
        <v>analisar fact</v>
      </c>
    </row>
    <row r="634" spans="1:16">
      <c r="A634" s="6" t="s">
        <v>245</v>
      </c>
      <c r="B634" s="8">
        <v>40238</v>
      </c>
      <c r="C634" s="4">
        <v>329</v>
      </c>
      <c r="D634" s="4">
        <v>327</v>
      </c>
      <c r="E634" s="4">
        <v>1416</v>
      </c>
      <c r="F634" s="4">
        <v>1405</v>
      </c>
      <c r="G634" s="5">
        <v>38716</v>
      </c>
      <c r="H634" s="7" t="s">
        <v>159</v>
      </c>
      <c r="I634" s="4">
        <v>112</v>
      </c>
      <c r="J634" s="6">
        <f t="shared" si="68"/>
        <v>101</v>
      </c>
      <c r="K634" s="6">
        <f t="shared" si="64"/>
        <v>2</v>
      </c>
      <c r="L634" s="6" t="str">
        <f t="shared" si="65"/>
        <v/>
      </c>
      <c r="M634" s="21">
        <f t="shared" si="66"/>
        <v>0.14027777777777778</v>
      </c>
      <c r="N634" s="6">
        <f t="shared" si="69"/>
        <v>11</v>
      </c>
      <c r="O634" s="21">
        <f t="shared" si="67"/>
        <v>0.14027777777777778</v>
      </c>
      <c r="P634" s="33" t="str">
        <f t="shared" si="70"/>
        <v/>
      </c>
    </row>
    <row r="635" spans="1:16">
      <c r="A635" s="6" t="s">
        <v>575</v>
      </c>
      <c r="B635" s="8">
        <v>50010</v>
      </c>
      <c r="C635" s="4">
        <v>48</v>
      </c>
      <c r="D635" s="4">
        <v>48</v>
      </c>
      <c r="E635" s="4">
        <v>431</v>
      </c>
      <c r="F635" s="4">
        <v>420</v>
      </c>
      <c r="G635" s="5">
        <v>39589</v>
      </c>
      <c r="H635" s="7" t="s">
        <v>159</v>
      </c>
      <c r="I635" s="4">
        <v>36</v>
      </c>
      <c r="J635" s="6">
        <f t="shared" si="68"/>
        <v>25</v>
      </c>
      <c r="K635" s="6">
        <f t="shared" si="64"/>
        <v>0</v>
      </c>
      <c r="L635" s="6" t="str">
        <f t="shared" si="65"/>
        <v/>
      </c>
      <c r="M635" s="21">
        <f t="shared" si="66"/>
        <v>5.2083333333333336E-2</v>
      </c>
      <c r="N635" s="6" t="str">
        <f t="shared" si="69"/>
        <v/>
      </c>
      <c r="O635" s="21" t="str">
        <f t="shared" si="67"/>
        <v/>
      </c>
      <c r="P635" s="33" t="str">
        <f t="shared" si="70"/>
        <v/>
      </c>
    </row>
    <row r="636" spans="1:16">
      <c r="A636" s="6" t="s">
        <v>823</v>
      </c>
      <c r="B636" s="8">
        <v>57558</v>
      </c>
      <c r="C636" s="4">
        <v>24</v>
      </c>
      <c r="D636" s="4">
        <v>22</v>
      </c>
      <c r="E636" s="4">
        <v>217</v>
      </c>
      <c r="F636" s="4">
        <v>206</v>
      </c>
      <c r="G636" s="5">
        <v>39778</v>
      </c>
      <c r="H636" s="7" t="s">
        <v>159</v>
      </c>
      <c r="I636" s="4">
        <v>402</v>
      </c>
      <c r="J636" s="6">
        <f t="shared" si="68"/>
        <v>391</v>
      </c>
      <c r="K636" s="6">
        <f t="shared" si="64"/>
        <v>2</v>
      </c>
      <c r="L636" s="6" t="str">
        <f t="shared" si="65"/>
        <v/>
      </c>
      <c r="M636" s="21">
        <f t="shared" si="66"/>
        <v>0.95034722222222223</v>
      </c>
      <c r="N636" s="6">
        <f t="shared" si="69"/>
        <v>11</v>
      </c>
      <c r="O636" s="21">
        <f t="shared" si="67"/>
        <v>0.95034722222222223</v>
      </c>
      <c r="P636" s="33" t="str">
        <f t="shared" si="70"/>
        <v/>
      </c>
    </row>
    <row r="637" spans="1:16">
      <c r="A637" s="6" t="s">
        <v>700</v>
      </c>
      <c r="B637" s="8">
        <v>53813</v>
      </c>
      <c r="C637" s="4">
        <v>33</v>
      </c>
      <c r="D637" s="4">
        <v>33</v>
      </c>
      <c r="E637" s="4">
        <v>95</v>
      </c>
      <c r="F637" s="4">
        <v>84</v>
      </c>
      <c r="G637" s="5">
        <v>38758</v>
      </c>
      <c r="H637" s="7" t="s">
        <v>160</v>
      </c>
      <c r="I637" s="4">
        <v>5</v>
      </c>
      <c r="J637" s="6">
        <f t="shared" si="68"/>
        <v>-6</v>
      </c>
      <c r="K637" s="6">
        <f t="shared" si="64"/>
        <v>0</v>
      </c>
      <c r="L637" s="6" t="str">
        <f t="shared" si="65"/>
        <v>CONTRA VENTA</v>
      </c>
      <c r="M637" s="21">
        <f t="shared" si="66"/>
        <v>1.6666666666666666E-2</v>
      </c>
      <c r="N637" s="6" t="str">
        <f t="shared" si="69"/>
        <v/>
      </c>
      <c r="O637" s="21" t="str">
        <f t="shared" si="67"/>
        <v/>
      </c>
      <c r="P637" s="33" t="str">
        <f t="shared" si="70"/>
        <v>analisar fact</v>
      </c>
    </row>
    <row r="638" spans="1:16">
      <c r="A638" s="6" t="s">
        <v>813</v>
      </c>
      <c r="B638" s="8">
        <v>57254</v>
      </c>
      <c r="C638" s="4">
        <v>26</v>
      </c>
      <c r="D638" s="4">
        <v>22</v>
      </c>
      <c r="E638" s="4">
        <v>66</v>
      </c>
      <c r="F638" s="4">
        <v>55</v>
      </c>
      <c r="G638" s="5">
        <v>38779</v>
      </c>
      <c r="H638" s="7" t="s">
        <v>160</v>
      </c>
      <c r="I638" s="4">
        <v>0</v>
      </c>
      <c r="J638" s="6">
        <f t="shared" si="68"/>
        <v>-11</v>
      </c>
      <c r="K638" s="6">
        <f t="shared" si="64"/>
        <v>4</v>
      </c>
      <c r="L638" s="6" t="str">
        <f t="shared" si="65"/>
        <v>CONTRA VENTA</v>
      </c>
      <c r="M638" s="21">
        <f t="shared" si="66"/>
        <v>3.0555555555555555E-2</v>
      </c>
      <c r="N638" s="6" t="str">
        <f t="shared" si="69"/>
        <v/>
      </c>
      <c r="O638" s="21" t="str">
        <f t="shared" si="67"/>
        <v/>
      </c>
      <c r="P638" s="33" t="str">
        <f t="shared" si="70"/>
        <v/>
      </c>
    </row>
    <row r="639" spans="1:16">
      <c r="A639" s="6" t="s">
        <v>1129</v>
      </c>
      <c r="B639" s="8">
        <v>66873</v>
      </c>
      <c r="C639" s="4">
        <v>10</v>
      </c>
      <c r="D639" s="4">
        <v>9</v>
      </c>
      <c r="E639" s="4">
        <v>51</v>
      </c>
      <c r="F639" s="4">
        <v>40</v>
      </c>
      <c r="G639" s="5">
        <v>39988</v>
      </c>
      <c r="H639" s="7" t="s">
        <v>162</v>
      </c>
      <c r="I639" s="4">
        <v>23</v>
      </c>
      <c r="J639" s="6">
        <f t="shared" si="68"/>
        <v>12</v>
      </c>
      <c r="K639" s="6">
        <f t="shared" si="64"/>
        <v>1</v>
      </c>
      <c r="L639" s="6" t="str">
        <f t="shared" si="65"/>
        <v/>
      </c>
      <c r="M639" s="21">
        <f t="shared" si="66"/>
        <v>4.583333333333333E-2</v>
      </c>
      <c r="N639" s="6">
        <f t="shared" si="69"/>
        <v>11</v>
      </c>
      <c r="O639" s="21">
        <f t="shared" si="67"/>
        <v>4.583333333333333E-2</v>
      </c>
      <c r="P639" s="33" t="str">
        <f t="shared" si="70"/>
        <v/>
      </c>
    </row>
    <row r="640" spans="1:16">
      <c r="A640" s="6" t="s">
        <v>212</v>
      </c>
      <c r="B640" s="8">
        <v>39234</v>
      </c>
      <c r="C640" s="4">
        <v>639</v>
      </c>
      <c r="D640" s="4">
        <v>636</v>
      </c>
      <c r="E640" s="4">
        <v>25780</v>
      </c>
      <c r="F640" s="4">
        <v>25770</v>
      </c>
      <c r="G640" s="5">
        <v>38716</v>
      </c>
      <c r="H640" s="7" t="s">
        <v>159</v>
      </c>
      <c r="I640" s="4">
        <v>2822</v>
      </c>
      <c r="J640" s="6">
        <f t="shared" si="68"/>
        <v>2812</v>
      </c>
      <c r="K640" s="6">
        <f t="shared" si="64"/>
        <v>3</v>
      </c>
      <c r="L640" s="6" t="str">
        <f t="shared" si="65"/>
        <v/>
      </c>
      <c r="M640" s="21">
        <f t="shared" si="66"/>
        <v>1.9527777777777779</v>
      </c>
      <c r="N640" s="6">
        <f t="shared" si="69"/>
        <v>10</v>
      </c>
      <c r="O640" s="21">
        <f t="shared" si="67"/>
        <v>1.9527777777777779</v>
      </c>
      <c r="P640" s="33" t="str">
        <f t="shared" si="70"/>
        <v/>
      </c>
    </row>
    <row r="641" spans="1:16">
      <c r="A641" s="6" t="s">
        <v>211</v>
      </c>
      <c r="B641" s="8">
        <v>39203</v>
      </c>
      <c r="C641" s="4">
        <v>645</v>
      </c>
      <c r="D641" s="4">
        <v>642</v>
      </c>
      <c r="E641" s="4">
        <v>2284</v>
      </c>
      <c r="F641" s="4">
        <v>2274</v>
      </c>
      <c r="G641" s="5">
        <v>38716</v>
      </c>
      <c r="H641" s="7" t="s">
        <v>159</v>
      </c>
      <c r="I641" s="4">
        <v>241</v>
      </c>
      <c r="J641" s="6">
        <f t="shared" si="68"/>
        <v>231</v>
      </c>
      <c r="K641" s="6">
        <f t="shared" si="64"/>
        <v>3</v>
      </c>
      <c r="L641" s="6" t="str">
        <f t="shared" si="65"/>
        <v/>
      </c>
      <c r="M641" s="21">
        <f t="shared" si="66"/>
        <v>0.32083333333333336</v>
      </c>
      <c r="N641" s="6">
        <f t="shared" si="69"/>
        <v>10</v>
      </c>
      <c r="O641" s="21">
        <f t="shared" si="67"/>
        <v>0.32083333333333336</v>
      </c>
      <c r="P641" s="33" t="str">
        <f t="shared" si="70"/>
        <v/>
      </c>
    </row>
    <row r="642" spans="1:16">
      <c r="A642" s="6" t="s">
        <v>471</v>
      </c>
      <c r="B642" s="8">
        <v>47119</v>
      </c>
      <c r="C642" s="4">
        <v>69</v>
      </c>
      <c r="D642" s="4">
        <v>68</v>
      </c>
      <c r="E642" s="4">
        <v>680</v>
      </c>
      <c r="F642" s="4">
        <v>670</v>
      </c>
      <c r="G642" s="5">
        <v>38716</v>
      </c>
      <c r="H642" s="7" t="s">
        <v>159</v>
      </c>
      <c r="I642" s="4">
        <v>217</v>
      </c>
      <c r="J642" s="6">
        <f t="shared" si="68"/>
        <v>207</v>
      </c>
      <c r="K642" s="6">
        <f t="shared" si="64"/>
        <v>1</v>
      </c>
      <c r="L642" s="6" t="str">
        <f t="shared" si="65"/>
        <v/>
      </c>
      <c r="M642" s="21">
        <f t="shared" si="66"/>
        <v>0.359375</v>
      </c>
      <c r="N642" s="6">
        <f t="shared" si="69"/>
        <v>10</v>
      </c>
      <c r="O642" s="21">
        <f t="shared" si="67"/>
        <v>0.359375</v>
      </c>
      <c r="P642" s="33" t="str">
        <f t="shared" si="70"/>
        <v/>
      </c>
    </row>
    <row r="643" spans="1:16">
      <c r="A643" s="6" t="s">
        <v>327</v>
      </c>
      <c r="B643" s="8">
        <v>42736</v>
      </c>
      <c r="C643" s="4">
        <v>138</v>
      </c>
      <c r="D643" s="4">
        <v>137</v>
      </c>
      <c r="E643" s="4">
        <v>446</v>
      </c>
      <c r="F643" s="4">
        <v>436</v>
      </c>
      <c r="G643" s="5">
        <v>38716</v>
      </c>
      <c r="H643" s="7" t="s">
        <v>159</v>
      </c>
      <c r="I643" s="4">
        <v>23</v>
      </c>
      <c r="J643" s="6">
        <f t="shared" si="68"/>
        <v>13</v>
      </c>
      <c r="K643" s="6">
        <f t="shared" si="64"/>
        <v>1</v>
      </c>
      <c r="L643" s="6" t="str">
        <f t="shared" si="65"/>
        <v/>
      </c>
      <c r="M643" s="21">
        <f t="shared" si="66"/>
        <v>2.7083333333333334E-2</v>
      </c>
      <c r="N643" s="6">
        <f t="shared" si="69"/>
        <v>10</v>
      </c>
      <c r="O643" s="21">
        <f t="shared" si="67"/>
        <v>2.7083333333333334E-2</v>
      </c>
      <c r="P643" s="33" t="str">
        <f t="shared" si="70"/>
        <v/>
      </c>
    </row>
    <row r="644" spans="1:16">
      <c r="A644" s="6" t="s">
        <v>559</v>
      </c>
      <c r="B644" s="8">
        <v>49522</v>
      </c>
      <c r="C644" s="4">
        <v>51</v>
      </c>
      <c r="D644" s="4">
        <v>49</v>
      </c>
      <c r="E644" s="4">
        <v>183</v>
      </c>
      <c r="F644" s="4">
        <v>173</v>
      </c>
      <c r="G644" s="5">
        <v>38716</v>
      </c>
      <c r="H644" s="7" t="s">
        <v>159</v>
      </c>
      <c r="I644" s="4">
        <v>5</v>
      </c>
      <c r="J644" s="6">
        <f t="shared" si="68"/>
        <v>-5</v>
      </c>
      <c r="K644" s="6">
        <f t="shared" si="64"/>
        <v>2</v>
      </c>
      <c r="L644" s="6" t="str">
        <f t="shared" si="65"/>
        <v>ACTIVOS</v>
      </c>
      <c r="M644" s="21">
        <f t="shared" si="66"/>
        <v>1.2152777777777778E-2</v>
      </c>
      <c r="N644" s="6" t="str">
        <f t="shared" si="69"/>
        <v/>
      </c>
      <c r="O644" s="21" t="str">
        <f t="shared" si="67"/>
        <v/>
      </c>
      <c r="P644" s="33" t="str">
        <f t="shared" si="70"/>
        <v/>
      </c>
    </row>
    <row r="645" spans="1:16">
      <c r="A645" s="6" t="s">
        <v>629</v>
      </c>
      <c r="B645" s="8">
        <v>51653</v>
      </c>
      <c r="C645" s="4">
        <v>40</v>
      </c>
      <c r="D645" s="4">
        <v>40</v>
      </c>
      <c r="E645" s="4">
        <v>140</v>
      </c>
      <c r="F645" s="4">
        <v>130</v>
      </c>
      <c r="G645" s="5">
        <v>38716</v>
      </c>
      <c r="H645" s="7" t="s">
        <v>159</v>
      </c>
      <c r="I645" s="4">
        <v>11</v>
      </c>
      <c r="J645" s="6">
        <f t="shared" si="68"/>
        <v>1</v>
      </c>
      <c r="K645" s="6">
        <f t="shared" si="64"/>
        <v>0</v>
      </c>
      <c r="L645" s="6" t="str">
        <f t="shared" si="65"/>
        <v/>
      </c>
      <c r="M645" s="21">
        <f t="shared" si="66"/>
        <v>2.4305555555555556E-3</v>
      </c>
      <c r="N645" s="6" t="str">
        <f t="shared" si="69"/>
        <v/>
      </c>
      <c r="O645" s="21" t="str">
        <f t="shared" si="67"/>
        <v/>
      </c>
      <c r="P645" s="33" t="str">
        <f t="shared" si="70"/>
        <v/>
      </c>
    </row>
    <row r="646" spans="1:16">
      <c r="A646" s="6" t="s">
        <v>1003</v>
      </c>
      <c r="B646" s="8">
        <v>63037</v>
      </c>
      <c r="C646" s="4">
        <v>13</v>
      </c>
      <c r="D646" s="4">
        <v>12</v>
      </c>
      <c r="E646" s="4">
        <v>120</v>
      </c>
      <c r="F646" s="4">
        <v>110</v>
      </c>
      <c r="G646" s="5">
        <v>38716</v>
      </c>
      <c r="H646" s="7" t="s">
        <v>159</v>
      </c>
      <c r="I646" s="4">
        <v>33</v>
      </c>
      <c r="J646" s="6">
        <f t="shared" si="68"/>
        <v>23</v>
      </c>
      <c r="K646" s="6">
        <f t="shared" si="64"/>
        <v>1</v>
      </c>
      <c r="L646" s="6" t="str">
        <f t="shared" si="65"/>
        <v/>
      </c>
      <c r="M646" s="21">
        <f t="shared" si="66"/>
        <v>5.5902777777777773E-2</v>
      </c>
      <c r="N646" s="6">
        <f t="shared" si="69"/>
        <v>10</v>
      </c>
      <c r="O646" s="21">
        <f t="shared" si="67"/>
        <v>5.5902777777777773E-2</v>
      </c>
      <c r="P646" s="33" t="str">
        <f t="shared" si="70"/>
        <v/>
      </c>
    </row>
    <row r="647" spans="1:16">
      <c r="A647" s="6" t="s">
        <v>1069</v>
      </c>
      <c r="B647" s="8">
        <v>65047</v>
      </c>
      <c r="C647" s="4">
        <v>10</v>
      </c>
      <c r="D647" s="4">
        <v>10</v>
      </c>
      <c r="E647" s="4">
        <v>98</v>
      </c>
      <c r="F647" s="4">
        <v>88</v>
      </c>
      <c r="G647" s="5">
        <v>38716</v>
      </c>
      <c r="H647" s="7" t="s">
        <v>160</v>
      </c>
      <c r="I647" s="4">
        <v>36</v>
      </c>
      <c r="J647" s="6">
        <f t="shared" si="68"/>
        <v>26</v>
      </c>
      <c r="K647" s="6">
        <f t="shared" ref="K647:K710" si="71">IF(C647&gt;D647,C647-D647,0)</f>
        <v>0</v>
      </c>
      <c r="L647" s="6" t="str">
        <f t="shared" ref="L647:L710" si="72">IF(E647-F647&gt;I647,H647,"")</f>
        <v/>
      </c>
      <c r="M647" s="21">
        <f t="shared" ref="M647:M710" si="73">IF((VLOOKUP(A647,TemposRef,5,0)*J647)/60/60/8&lt;0,(VLOOKUP(A647,TemposRef,5,0)*J647)/60/60/8*-1,(VLOOKUP(A647,TemposRef,5,0)*J647)/60/60/8)</f>
        <v>7.2222222222222215E-2</v>
      </c>
      <c r="N647" s="6" t="str">
        <f t="shared" si="69"/>
        <v/>
      </c>
      <c r="O647" s="21" t="str">
        <f t="shared" ref="O647:O710" si="74">IF(AND(K647&gt;0,I647&gt;E647-F647),(VLOOKUP(A647,TemposRef,5,0)*J647)/60/60/8,"")</f>
        <v/>
      </c>
      <c r="P647" s="33" t="str">
        <f t="shared" si="70"/>
        <v/>
      </c>
    </row>
    <row r="648" spans="1:16">
      <c r="A648" s="6" t="s">
        <v>989</v>
      </c>
      <c r="B648" s="8">
        <v>62610</v>
      </c>
      <c r="C648" s="4">
        <v>14</v>
      </c>
      <c r="D648" s="4">
        <v>13</v>
      </c>
      <c r="E648" s="4">
        <v>76</v>
      </c>
      <c r="F648" s="4">
        <v>66</v>
      </c>
      <c r="G648" s="5">
        <v>38758</v>
      </c>
      <c r="H648" s="7" t="s">
        <v>160</v>
      </c>
      <c r="I648" s="4">
        <v>2</v>
      </c>
      <c r="J648" s="6">
        <f t="shared" ref="J648:J711" si="75">F648-E648+I648</f>
        <v>-8</v>
      </c>
      <c r="K648" s="6">
        <f t="shared" si="71"/>
        <v>1</v>
      </c>
      <c r="L648" s="6" t="str">
        <f t="shared" si="72"/>
        <v>CONTRA VENTA</v>
      </c>
      <c r="M648" s="21">
        <f t="shared" si="73"/>
        <v>2.222222222222222E-2</v>
      </c>
      <c r="N648" s="6" t="str">
        <f t="shared" ref="N648:N711" si="76">IF(AND(K648&gt;0,I648&gt;E648-F648),E648-F648,"")</f>
        <v/>
      </c>
      <c r="O648" s="21" t="str">
        <f t="shared" si="74"/>
        <v/>
      </c>
      <c r="P648" s="33" t="str">
        <f t="shared" ref="P648:P711" si="77">IF(AND(VALUE(K648)&lt;=0,VALUE(J648)&lt;0),"analisar fact","")</f>
        <v/>
      </c>
    </row>
    <row r="649" spans="1:16">
      <c r="A649" s="6" t="s">
        <v>863</v>
      </c>
      <c r="B649" s="8">
        <v>58776</v>
      </c>
      <c r="C649" s="4">
        <v>20</v>
      </c>
      <c r="D649" s="4">
        <v>20</v>
      </c>
      <c r="E649" s="4">
        <v>70</v>
      </c>
      <c r="F649" s="4">
        <v>60</v>
      </c>
      <c r="G649" s="5">
        <v>38716</v>
      </c>
      <c r="H649" s="7" t="s">
        <v>160</v>
      </c>
      <c r="I649" s="4">
        <v>32</v>
      </c>
      <c r="J649" s="6">
        <f t="shared" si="75"/>
        <v>22</v>
      </c>
      <c r="K649" s="6">
        <f t="shared" si="71"/>
        <v>0</v>
      </c>
      <c r="L649" s="6" t="str">
        <f t="shared" si="72"/>
        <v/>
      </c>
      <c r="M649" s="21">
        <f t="shared" si="73"/>
        <v>6.1111111111111109E-2</v>
      </c>
      <c r="N649" s="6" t="str">
        <f t="shared" si="76"/>
        <v/>
      </c>
      <c r="O649" s="21" t="str">
        <f t="shared" si="74"/>
        <v/>
      </c>
      <c r="P649" s="33" t="str">
        <f t="shared" si="77"/>
        <v/>
      </c>
    </row>
    <row r="650" spans="1:16">
      <c r="A650" s="6" t="s">
        <v>1172</v>
      </c>
      <c r="B650" s="8">
        <v>68181</v>
      </c>
      <c r="C650" s="4">
        <v>8</v>
      </c>
      <c r="D650" s="4">
        <v>7</v>
      </c>
      <c r="E650" s="4">
        <v>43</v>
      </c>
      <c r="F650" s="4">
        <v>33</v>
      </c>
      <c r="G650" s="5">
        <v>39042</v>
      </c>
      <c r="H650" s="7" t="s">
        <v>160</v>
      </c>
      <c r="I650" s="4">
        <v>0</v>
      </c>
      <c r="J650" s="6">
        <f t="shared" si="75"/>
        <v>-10</v>
      </c>
      <c r="K650" s="6">
        <f t="shared" si="71"/>
        <v>1</v>
      </c>
      <c r="L650" s="6" t="str">
        <f t="shared" si="72"/>
        <v>CONTRA VENTA</v>
      </c>
      <c r="M650" s="21">
        <f t="shared" si="73"/>
        <v>2.777777777777778E-2</v>
      </c>
      <c r="N650" s="6" t="str">
        <f t="shared" si="76"/>
        <v/>
      </c>
      <c r="O650" s="21" t="str">
        <f t="shared" si="74"/>
        <v/>
      </c>
      <c r="P650" s="33" t="str">
        <f t="shared" si="77"/>
        <v/>
      </c>
    </row>
    <row r="651" spans="1:16">
      <c r="A651" s="6" t="s">
        <v>1602</v>
      </c>
      <c r="B651" s="8">
        <v>81267</v>
      </c>
      <c r="C651" s="4">
        <v>2</v>
      </c>
      <c r="D651" s="4">
        <v>1</v>
      </c>
      <c r="E651" s="4">
        <v>20</v>
      </c>
      <c r="F651" s="4">
        <v>10</v>
      </c>
      <c r="G651" s="5">
        <v>38831</v>
      </c>
      <c r="H651" s="7" t="s">
        <v>160</v>
      </c>
      <c r="I651" s="4">
        <v>0</v>
      </c>
      <c r="J651" s="6">
        <f t="shared" si="75"/>
        <v>-10</v>
      </c>
      <c r="K651" s="6">
        <f t="shared" si="71"/>
        <v>1</v>
      </c>
      <c r="L651" s="6" t="str">
        <f t="shared" si="72"/>
        <v>CONTRA VENTA</v>
      </c>
      <c r="M651" s="21">
        <f t="shared" si="73"/>
        <v>3.125E-2</v>
      </c>
      <c r="N651" s="6" t="str">
        <f t="shared" si="76"/>
        <v/>
      </c>
      <c r="O651" s="21" t="str">
        <f t="shared" si="74"/>
        <v/>
      </c>
      <c r="P651" s="33" t="str">
        <f t="shared" si="77"/>
        <v/>
      </c>
    </row>
    <row r="652" spans="1:16">
      <c r="A652" s="6" t="s">
        <v>1610</v>
      </c>
      <c r="B652" s="8">
        <v>81510</v>
      </c>
      <c r="C652" s="4">
        <v>2</v>
      </c>
      <c r="D652" s="4">
        <v>1</v>
      </c>
      <c r="E652" s="4">
        <v>20</v>
      </c>
      <c r="F652" s="4">
        <v>10</v>
      </c>
      <c r="G652" s="5">
        <v>38831</v>
      </c>
      <c r="H652" s="7" t="s">
        <v>160</v>
      </c>
      <c r="I652" s="4">
        <v>0</v>
      </c>
      <c r="J652" s="6">
        <f t="shared" si="75"/>
        <v>-10</v>
      </c>
      <c r="K652" s="6">
        <f t="shared" si="71"/>
        <v>1</v>
      </c>
      <c r="L652" s="6" t="str">
        <f t="shared" si="72"/>
        <v>CONTRA VENTA</v>
      </c>
      <c r="M652" s="21">
        <f t="shared" si="73"/>
        <v>3.125E-2</v>
      </c>
      <c r="N652" s="6" t="str">
        <f t="shared" si="76"/>
        <v/>
      </c>
      <c r="O652" s="21" t="str">
        <f t="shared" si="74"/>
        <v/>
      </c>
      <c r="P652" s="33" t="str">
        <f t="shared" si="77"/>
        <v/>
      </c>
    </row>
    <row r="653" spans="1:16">
      <c r="A653" s="6" t="s">
        <v>749</v>
      </c>
      <c r="B653" s="8">
        <v>55305</v>
      </c>
      <c r="C653" s="4">
        <v>28</v>
      </c>
      <c r="D653" s="4">
        <v>28</v>
      </c>
      <c r="E653" s="4">
        <v>69</v>
      </c>
      <c r="F653" s="4">
        <v>59</v>
      </c>
      <c r="G653" s="5">
        <v>38716</v>
      </c>
      <c r="H653" s="7" t="s">
        <v>162</v>
      </c>
      <c r="I653" s="4">
        <v>29</v>
      </c>
      <c r="J653" s="6">
        <f t="shared" si="75"/>
        <v>19</v>
      </c>
      <c r="K653" s="6">
        <f t="shared" si="71"/>
        <v>0</v>
      </c>
      <c r="L653" s="6" t="str">
        <f t="shared" si="72"/>
        <v/>
      </c>
      <c r="M653" s="21">
        <f t="shared" si="73"/>
        <v>7.256944444444445E-2</v>
      </c>
      <c r="N653" s="6" t="str">
        <f t="shared" si="76"/>
        <v/>
      </c>
      <c r="O653" s="21" t="str">
        <f t="shared" si="74"/>
        <v/>
      </c>
      <c r="P653" s="33" t="str">
        <f t="shared" si="77"/>
        <v/>
      </c>
    </row>
    <row r="654" spans="1:16">
      <c r="A654" s="6" t="s">
        <v>1225</v>
      </c>
      <c r="B654" s="8">
        <v>69795</v>
      </c>
      <c r="C654" s="4">
        <v>6</v>
      </c>
      <c r="D654" s="4">
        <v>6</v>
      </c>
      <c r="E654" s="4">
        <v>54</v>
      </c>
      <c r="F654" s="4">
        <v>44</v>
      </c>
      <c r="G654" s="5">
        <v>40043</v>
      </c>
      <c r="H654" s="7" t="s">
        <v>162</v>
      </c>
      <c r="I654" s="4">
        <v>195</v>
      </c>
      <c r="J654" s="6">
        <f t="shared" si="75"/>
        <v>185</v>
      </c>
      <c r="K654" s="6">
        <f t="shared" si="71"/>
        <v>0</v>
      </c>
      <c r="L654" s="6" t="str">
        <f t="shared" si="72"/>
        <v/>
      </c>
      <c r="M654" s="21">
        <f t="shared" si="73"/>
        <v>0.70659722222222221</v>
      </c>
      <c r="N654" s="6" t="str">
        <f t="shared" si="76"/>
        <v/>
      </c>
      <c r="O654" s="21" t="str">
        <f t="shared" si="74"/>
        <v/>
      </c>
      <c r="P654" s="33" t="str">
        <f t="shared" si="77"/>
        <v/>
      </c>
    </row>
    <row r="655" spans="1:16">
      <c r="A655" s="6" t="s">
        <v>1397</v>
      </c>
      <c r="B655" s="8">
        <v>75028</v>
      </c>
      <c r="C655" s="4">
        <v>3</v>
      </c>
      <c r="D655" s="4">
        <v>3</v>
      </c>
      <c r="E655" s="4">
        <v>18</v>
      </c>
      <c r="F655" s="4">
        <v>8</v>
      </c>
      <c r="G655" s="5">
        <v>40077</v>
      </c>
      <c r="H655" s="7" t="s">
        <v>162</v>
      </c>
      <c r="I655" s="4">
        <v>5</v>
      </c>
      <c r="J655" s="6">
        <f t="shared" si="75"/>
        <v>-5</v>
      </c>
      <c r="K655" s="6">
        <f t="shared" si="71"/>
        <v>0</v>
      </c>
      <c r="L655" s="6" t="str">
        <f t="shared" si="72"/>
        <v>OBSOLETOS</v>
      </c>
      <c r="M655" s="21">
        <f t="shared" si="73"/>
        <v>2.0833333333333332E-2</v>
      </c>
      <c r="N655" s="6" t="str">
        <f t="shared" si="76"/>
        <v/>
      </c>
      <c r="O655" s="21" t="str">
        <f t="shared" si="74"/>
        <v/>
      </c>
      <c r="P655" s="33" t="str">
        <f t="shared" si="77"/>
        <v>analisar fact</v>
      </c>
    </row>
    <row r="656" spans="1:16">
      <c r="A656" s="6" t="s">
        <v>1756</v>
      </c>
      <c r="B656" s="8">
        <v>85954</v>
      </c>
      <c r="C656" s="4">
        <v>1</v>
      </c>
      <c r="D656" s="4">
        <v>0</v>
      </c>
      <c r="E656" s="4">
        <v>10</v>
      </c>
      <c r="F656" s="4">
        <v>0</v>
      </c>
      <c r="G656" s="5">
        <v>38716</v>
      </c>
      <c r="H656" s="7" t="s">
        <v>162</v>
      </c>
      <c r="I656" s="4">
        <v>1</v>
      </c>
      <c r="J656" s="6">
        <f t="shared" si="75"/>
        <v>-9</v>
      </c>
      <c r="K656" s="6">
        <f t="shared" si="71"/>
        <v>1</v>
      </c>
      <c r="L656" s="6" t="str">
        <f t="shared" si="72"/>
        <v>OBSOLETOS</v>
      </c>
      <c r="M656" s="21">
        <f t="shared" si="73"/>
        <v>4.3749999999999997E-2</v>
      </c>
      <c r="N656" s="6" t="str">
        <f t="shared" si="76"/>
        <v/>
      </c>
      <c r="O656" s="21" t="str">
        <f t="shared" si="74"/>
        <v/>
      </c>
      <c r="P656" s="33" t="str">
        <f t="shared" si="77"/>
        <v/>
      </c>
    </row>
    <row r="657" spans="1:16">
      <c r="A657" s="6" t="s">
        <v>685</v>
      </c>
      <c r="B657" s="8">
        <v>53359</v>
      </c>
      <c r="C657" s="4">
        <v>34</v>
      </c>
      <c r="D657" s="4">
        <v>34</v>
      </c>
      <c r="E657" s="4">
        <v>382</v>
      </c>
      <c r="F657" s="4">
        <v>373</v>
      </c>
      <c r="G657" s="5">
        <v>39346</v>
      </c>
      <c r="H657" s="7" t="s">
        <v>159</v>
      </c>
      <c r="I657" s="4">
        <v>11</v>
      </c>
      <c r="J657" s="6">
        <f t="shared" si="75"/>
        <v>2</v>
      </c>
      <c r="K657" s="6">
        <f t="shared" si="71"/>
        <v>0</v>
      </c>
      <c r="L657" s="6" t="str">
        <f t="shared" si="72"/>
        <v/>
      </c>
      <c r="M657" s="21">
        <f t="shared" si="73"/>
        <v>4.1666666666666666E-3</v>
      </c>
      <c r="N657" s="6" t="str">
        <f t="shared" si="76"/>
        <v/>
      </c>
      <c r="O657" s="21" t="str">
        <f t="shared" si="74"/>
        <v/>
      </c>
      <c r="P657" s="33" t="str">
        <f t="shared" si="77"/>
        <v/>
      </c>
    </row>
    <row r="658" spans="1:16">
      <c r="A658" s="6" t="s">
        <v>597</v>
      </c>
      <c r="B658" s="8">
        <v>50679</v>
      </c>
      <c r="C658" s="4">
        <v>46</v>
      </c>
      <c r="D658" s="4">
        <v>45</v>
      </c>
      <c r="E658" s="4">
        <v>222</v>
      </c>
      <c r="F658" s="4">
        <v>213</v>
      </c>
      <c r="G658" s="5">
        <v>38716</v>
      </c>
      <c r="H658" s="7" t="s">
        <v>159</v>
      </c>
      <c r="I658" s="4">
        <v>0</v>
      </c>
      <c r="J658" s="6">
        <f t="shared" si="75"/>
        <v>-9</v>
      </c>
      <c r="K658" s="6">
        <f t="shared" si="71"/>
        <v>1</v>
      </c>
      <c r="L658" s="6" t="str">
        <f t="shared" si="72"/>
        <v>ACTIVOS</v>
      </c>
      <c r="M658" s="21">
        <f t="shared" si="73"/>
        <v>2.1874999999999999E-2</v>
      </c>
      <c r="N658" s="6" t="str">
        <f t="shared" si="76"/>
        <v/>
      </c>
      <c r="O658" s="21" t="str">
        <f t="shared" si="74"/>
        <v/>
      </c>
      <c r="P658" s="33" t="str">
        <f t="shared" si="77"/>
        <v/>
      </c>
    </row>
    <row r="659" spans="1:16">
      <c r="A659" s="6" t="s">
        <v>672</v>
      </c>
      <c r="B659" s="8">
        <v>52963</v>
      </c>
      <c r="C659" s="4">
        <v>36</v>
      </c>
      <c r="D659" s="4">
        <v>35</v>
      </c>
      <c r="E659" s="4">
        <v>189</v>
      </c>
      <c r="F659" s="4">
        <v>180</v>
      </c>
      <c r="G659" s="5">
        <v>38716</v>
      </c>
      <c r="H659" s="7" t="s">
        <v>159</v>
      </c>
      <c r="I659" s="4">
        <v>0</v>
      </c>
      <c r="J659" s="6">
        <f t="shared" si="75"/>
        <v>-9</v>
      </c>
      <c r="K659" s="6">
        <f t="shared" si="71"/>
        <v>1</v>
      </c>
      <c r="L659" s="6" t="str">
        <f t="shared" si="72"/>
        <v>ACTIVOS</v>
      </c>
      <c r="M659" s="21">
        <f t="shared" si="73"/>
        <v>2.1874999999999999E-2</v>
      </c>
      <c r="N659" s="6" t="str">
        <f t="shared" si="76"/>
        <v/>
      </c>
      <c r="O659" s="21" t="str">
        <f t="shared" si="74"/>
        <v/>
      </c>
      <c r="P659" s="33" t="str">
        <f t="shared" si="77"/>
        <v/>
      </c>
    </row>
    <row r="660" spans="1:16">
      <c r="A660" s="6" t="s">
        <v>607</v>
      </c>
      <c r="B660" s="8">
        <v>50983</v>
      </c>
      <c r="C660" s="4">
        <v>43</v>
      </c>
      <c r="D660" s="4">
        <v>43</v>
      </c>
      <c r="E660" s="4">
        <v>97</v>
      </c>
      <c r="F660" s="4">
        <v>88</v>
      </c>
      <c r="G660" s="5">
        <v>38716</v>
      </c>
      <c r="H660" s="7" t="s">
        <v>159</v>
      </c>
      <c r="I660" s="4">
        <v>10</v>
      </c>
      <c r="J660" s="6">
        <f t="shared" si="75"/>
        <v>1</v>
      </c>
      <c r="K660" s="6">
        <f t="shared" si="71"/>
        <v>0</v>
      </c>
      <c r="L660" s="6" t="str">
        <f t="shared" si="72"/>
        <v/>
      </c>
      <c r="M660" s="21">
        <f t="shared" si="73"/>
        <v>2.7777777777777775E-3</v>
      </c>
      <c r="N660" s="6" t="str">
        <f t="shared" si="76"/>
        <v/>
      </c>
      <c r="O660" s="21" t="str">
        <f t="shared" si="74"/>
        <v/>
      </c>
      <c r="P660" s="33" t="str">
        <f t="shared" si="77"/>
        <v/>
      </c>
    </row>
    <row r="661" spans="1:16">
      <c r="A661" s="6" t="s">
        <v>1175</v>
      </c>
      <c r="B661" s="8">
        <v>68272</v>
      </c>
      <c r="C661" s="4">
        <v>9</v>
      </c>
      <c r="D661" s="4">
        <v>7</v>
      </c>
      <c r="E661" s="4">
        <v>74</v>
      </c>
      <c r="F661" s="4">
        <v>65</v>
      </c>
      <c r="G661" s="5">
        <v>38716</v>
      </c>
      <c r="H661" s="7" t="s">
        <v>160</v>
      </c>
      <c r="I661" s="4">
        <v>63</v>
      </c>
      <c r="J661" s="6">
        <f t="shared" si="75"/>
        <v>54</v>
      </c>
      <c r="K661" s="6">
        <f t="shared" si="71"/>
        <v>2</v>
      </c>
      <c r="L661" s="6" t="str">
        <f t="shared" si="72"/>
        <v/>
      </c>
      <c r="M661" s="21">
        <f t="shared" si="73"/>
        <v>0.15</v>
      </c>
      <c r="N661" s="6">
        <f t="shared" si="76"/>
        <v>9</v>
      </c>
      <c r="O661" s="21">
        <f t="shared" si="74"/>
        <v>0.15</v>
      </c>
      <c r="P661" s="33" t="str">
        <f t="shared" si="77"/>
        <v/>
      </c>
    </row>
    <row r="662" spans="1:16">
      <c r="A662" s="6" t="s">
        <v>1067</v>
      </c>
      <c r="B662" s="8">
        <v>64985</v>
      </c>
      <c r="C662" s="4">
        <v>15</v>
      </c>
      <c r="D662" s="4">
        <v>10</v>
      </c>
      <c r="E662" s="4">
        <v>30</v>
      </c>
      <c r="F662" s="4">
        <v>21</v>
      </c>
      <c r="G662" s="5">
        <v>39428</v>
      </c>
      <c r="H662" s="7" t="s">
        <v>160</v>
      </c>
      <c r="I662" s="4">
        <v>0</v>
      </c>
      <c r="J662" s="6">
        <f t="shared" si="75"/>
        <v>-9</v>
      </c>
      <c r="K662" s="6">
        <f t="shared" si="71"/>
        <v>5</v>
      </c>
      <c r="L662" s="6" t="str">
        <f t="shared" si="72"/>
        <v>CONTRA VENTA</v>
      </c>
      <c r="M662" s="21">
        <f t="shared" si="73"/>
        <v>2.8125000000000001E-2</v>
      </c>
      <c r="N662" s="6" t="str">
        <f t="shared" si="76"/>
        <v/>
      </c>
      <c r="O662" s="21" t="str">
        <f t="shared" si="74"/>
        <v/>
      </c>
      <c r="P662" s="33" t="str">
        <f t="shared" si="77"/>
        <v/>
      </c>
    </row>
    <row r="663" spans="1:16">
      <c r="A663" s="6" t="s">
        <v>1273</v>
      </c>
      <c r="B663" s="8">
        <v>71256</v>
      </c>
      <c r="C663" s="4">
        <v>9</v>
      </c>
      <c r="D663" s="4">
        <v>5</v>
      </c>
      <c r="E663" s="4">
        <v>26</v>
      </c>
      <c r="F663" s="4">
        <v>17</v>
      </c>
      <c r="G663" s="5">
        <v>38758</v>
      </c>
      <c r="H663" s="7" t="s">
        <v>160</v>
      </c>
      <c r="I663" s="4">
        <v>0</v>
      </c>
      <c r="J663" s="6">
        <f t="shared" si="75"/>
        <v>-9</v>
      </c>
      <c r="K663" s="6">
        <f t="shared" si="71"/>
        <v>4</v>
      </c>
      <c r="L663" s="6" t="str">
        <f t="shared" si="72"/>
        <v>CONTRA VENTA</v>
      </c>
      <c r="M663" s="21">
        <f t="shared" si="73"/>
        <v>2.8125000000000001E-2</v>
      </c>
      <c r="N663" s="6" t="str">
        <f t="shared" si="76"/>
        <v/>
      </c>
      <c r="O663" s="21" t="str">
        <f t="shared" si="74"/>
        <v/>
      </c>
      <c r="P663" s="33" t="str">
        <f t="shared" si="77"/>
        <v/>
      </c>
    </row>
    <row r="664" spans="1:16">
      <c r="A664" s="6" t="s">
        <v>1192</v>
      </c>
      <c r="B664" s="8">
        <v>68789</v>
      </c>
      <c r="C664" s="4">
        <v>7</v>
      </c>
      <c r="D664" s="4">
        <v>7</v>
      </c>
      <c r="E664" s="4">
        <v>26</v>
      </c>
      <c r="F664" s="4">
        <v>17</v>
      </c>
      <c r="G664" s="5">
        <v>38716</v>
      </c>
      <c r="H664" s="7" t="s">
        <v>159</v>
      </c>
      <c r="I664" s="4">
        <v>8</v>
      </c>
      <c r="J664" s="6">
        <f t="shared" si="75"/>
        <v>-1</v>
      </c>
      <c r="K664" s="6">
        <f t="shared" si="71"/>
        <v>0</v>
      </c>
      <c r="L664" s="6" t="str">
        <f t="shared" si="72"/>
        <v>ACTIVOS</v>
      </c>
      <c r="M664" s="21">
        <f t="shared" si="73"/>
        <v>3.1250000000000002E-3</v>
      </c>
      <c r="N664" s="6" t="str">
        <f t="shared" si="76"/>
        <v/>
      </c>
      <c r="O664" s="21" t="str">
        <f t="shared" si="74"/>
        <v/>
      </c>
      <c r="P664" s="33" t="str">
        <f t="shared" si="77"/>
        <v>analisar fact</v>
      </c>
    </row>
    <row r="665" spans="1:16">
      <c r="A665" s="6" t="s">
        <v>659</v>
      </c>
      <c r="B665" s="8">
        <v>52566</v>
      </c>
      <c r="C665" s="4">
        <v>37</v>
      </c>
      <c r="D665" s="4">
        <v>36</v>
      </c>
      <c r="E665" s="4">
        <v>225</v>
      </c>
      <c r="F665" s="4">
        <v>216</v>
      </c>
      <c r="G665" s="5">
        <v>40196</v>
      </c>
      <c r="H665" s="7" t="s">
        <v>162</v>
      </c>
      <c r="I665" s="4">
        <v>23</v>
      </c>
      <c r="J665" s="6">
        <f t="shared" si="75"/>
        <v>14</v>
      </c>
      <c r="K665" s="6">
        <f t="shared" si="71"/>
        <v>1</v>
      </c>
      <c r="L665" s="6" t="str">
        <f t="shared" si="72"/>
        <v/>
      </c>
      <c r="M665" s="21">
        <f t="shared" si="73"/>
        <v>4.8611111111111112E-2</v>
      </c>
      <c r="N665" s="6">
        <f t="shared" si="76"/>
        <v>9</v>
      </c>
      <c r="O665" s="21">
        <f t="shared" si="74"/>
        <v>4.8611111111111112E-2</v>
      </c>
      <c r="P665" s="33" t="str">
        <f t="shared" si="77"/>
        <v/>
      </c>
    </row>
    <row r="666" spans="1:16">
      <c r="A666" s="6" t="s">
        <v>1052</v>
      </c>
      <c r="B666" s="8">
        <v>64529</v>
      </c>
      <c r="C666" s="4">
        <v>10</v>
      </c>
      <c r="D666" s="4">
        <v>10</v>
      </c>
      <c r="E666" s="4">
        <v>156</v>
      </c>
      <c r="F666" s="4">
        <v>147</v>
      </c>
      <c r="G666" s="5">
        <v>38716</v>
      </c>
      <c r="H666" s="7" t="s">
        <v>162</v>
      </c>
      <c r="I666" s="4">
        <v>0</v>
      </c>
      <c r="J666" s="6">
        <f t="shared" si="75"/>
        <v>-9</v>
      </c>
      <c r="K666" s="6">
        <f t="shared" si="71"/>
        <v>0</v>
      </c>
      <c r="L666" s="6" t="str">
        <f t="shared" si="72"/>
        <v>OBSOLETOS</v>
      </c>
      <c r="M666" s="21">
        <f t="shared" si="73"/>
        <v>3.125E-2</v>
      </c>
      <c r="N666" s="6" t="str">
        <f t="shared" si="76"/>
        <v/>
      </c>
      <c r="O666" s="21" t="str">
        <f t="shared" si="74"/>
        <v/>
      </c>
      <c r="P666" s="33" t="str">
        <f t="shared" si="77"/>
        <v>analisar fact</v>
      </c>
    </row>
    <row r="667" spans="1:16">
      <c r="A667" s="6" t="s">
        <v>1738</v>
      </c>
      <c r="B667" s="8">
        <v>85408</v>
      </c>
      <c r="C667" s="4">
        <v>2</v>
      </c>
      <c r="D667" s="4">
        <v>1</v>
      </c>
      <c r="E667" s="4">
        <v>19</v>
      </c>
      <c r="F667" s="4">
        <v>10</v>
      </c>
      <c r="G667" s="5">
        <v>38716</v>
      </c>
      <c r="H667" s="7" t="s">
        <v>162</v>
      </c>
      <c r="I667" s="4">
        <v>21</v>
      </c>
      <c r="J667" s="6">
        <f t="shared" si="75"/>
        <v>12</v>
      </c>
      <c r="K667" s="6">
        <f t="shared" si="71"/>
        <v>1</v>
      </c>
      <c r="L667" s="6" t="str">
        <f t="shared" si="72"/>
        <v/>
      </c>
      <c r="M667" s="21">
        <f t="shared" si="73"/>
        <v>0.05</v>
      </c>
      <c r="N667" s="6">
        <f t="shared" si="76"/>
        <v>9</v>
      </c>
      <c r="O667" s="21">
        <f t="shared" si="74"/>
        <v>0.05</v>
      </c>
      <c r="P667" s="33" t="str">
        <f t="shared" si="77"/>
        <v/>
      </c>
    </row>
    <row r="668" spans="1:16">
      <c r="A668" s="6" t="s">
        <v>318</v>
      </c>
      <c r="B668" s="8">
        <v>42461</v>
      </c>
      <c r="C668" s="4">
        <v>146</v>
      </c>
      <c r="D668" s="4">
        <v>145</v>
      </c>
      <c r="E668" s="4">
        <v>780</v>
      </c>
      <c r="F668" s="4">
        <v>772</v>
      </c>
      <c r="G668" s="5">
        <v>38884</v>
      </c>
      <c r="H668" s="7" t="s">
        <v>159</v>
      </c>
      <c r="I668" s="4">
        <v>54</v>
      </c>
      <c r="J668" s="6">
        <f t="shared" si="75"/>
        <v>46</v>
      </c>
      <c r="K668" s="6">
        <f t="shared" si="71"/>
        <v>1</v>
      </c>
      <c r="L668" s="6" t="str">
        <f t="shared" si="72"/>
        <v/>
      </c>
      <c r="M668" s="21">
        <f t="shared" si="73"/>
        <v>7.9861111111111119E-2</v>
      </c>
      <c r="N668" s="6">
        <f t="shared" si="76"/>
        <v>8</v>
      </c>
      <c r="O668" s="21">
        <f t="shared" si="74"/>
        <v>7.9861111111111119E-2</v>
      </c>
      <c r="P668" s="33" t="str">
        <f t="shared" si="77"/>
        <v/>
      </c>
    </row>
    <row r="669" spans="1:16">
      <c r="A669" s="6" t="s">
        <v>497</v>
      </c>
      <c r="B669" s="8">
        <v>47635</v>
      </c>
      <c r="C669" s="4">
        <v>64</v>
      </c>
      <c r="D669" s="4">
        <v>63</v>
      </c>
      <c r="E669" s="4">
        <v>539</v>
      </c>
      <c r="F669" s="4">
        <v>531</v>
      </c>
      <c r="G669" s="5">
        <v>38716</v>
      </c>
      <c r="H669" s="7" t="s">
        <v>159</v>
      </c>
      <c r="I669" s="4">
        <v>474</v>
      </c>
      <c r="J669" s="6">
        <f t="shared" si="75"/>
        <v>466</v>
      </c>
      <c r="K669" s="6">
        <f t="shared" si="71"/>
        <v>1</v>
      </c>
      <c r="L669" s="6" t="str">
        <f t="shared" si="72"/>
        <v/>
      </c>
      <c r="M669" s="21">
        <f t="shared" si="73"/>
        <v>0.80902777777777779</v>
      </c>
      <c r="N669" s="6">
        <f t="shared" si="76"/>
        <v>8</v>
      </c>
      <c r="O669" s="21">
        <f t="shared" si="74"/>
        <v>0.80902777777777779</v>
      </c>
      <c r="P669" s="33" t="str">
        <f t="shared" si="77"/>
        <v/>
      </c>
    </row>
    <row r="670" spans="1:16">
      <c r="A670" s="6" t="s">
        <v>808</v>
      </c>
      <c r="B670" s="8">
        <v>57101</v>
      </c>
      <c r="C670" s="4">
        <v>24</v>
      </c>
      <c r="D670" s="4">
        <v>23</v>
      </c>
      <c r="E670" s="4">
        <v>337</v>
      </c>
      <c r="F670" s="4">
        <v>329</v>
      </c>
      <c r="G670" s="5">
        <v>40093</v>
      </c>
      <c r="H670" s="7" t="s">
        <v>159</v>
      </c>
      <c r="I670" s="4">
        <v>55</v>
      </c>
      <c r="J670" s="6">
        <f t="shared" si="75"/>
        <v>47</v>
      </c>
      <c r="K670" s="6">
        <f t="shared" si="71"/>
        <v>1</v>
      </c>
      <c r="L670" s="6" t="str">
        <f t="shared" si="72"/>
        <v/>
      </c>
      <c r="M670" s="21">
        <f t="shared" si="73"/>
        <v>9.7916666666666666E-2</v>
      </c>
      <c r="N670" s="6">
        <f t="shared" si="76"/>
        <v>8</v>
      </c>
      <c r="O670" s="21">
        <f t="shared" si="74"/>
        <v>9.7916666666666666E-2</v>
      </c>
      <c r="P670" s="33" t="str">
        <f t="shared" si="77"/>
        <v/>
      </c>
    </row>
    <row r="671" spans="1:16">
      <c r="A671" s="6" t="s">
        <v>877</v>
      </c>
      <c r="B671" s="8">
        <v>59203</v>
      </c>
      <c r="C671" s="4">
        <v>20</v>
      </c>
      <c r="D671" s="4">
        <v>19</v>
      </c>
      <c r="E671" s="4">
        <v>192</v>
      </c>
      <c r="F671" s="4">
        <v>184</v>
      </c>
      <c r="G671" s="5">
        <v>39421</v>
      </c>
      <c r="H671" s="7" t="s">
        <v>160</v>
      </c>
      <c r="I671" s="4">
        <v>0</v>
      </c>
      <c r="J671" s="6">
        <f t="shared" si="75"/>
        <v>-8</v>
      </c>
      <c r="K671" s="6">
        <f t="shared" si="71"/>
        <v>1</v>
      </c>
      <c r="L671" s="6" t="str">
        <f t="shared" si="72"/>
        <v>CONTRA VENTA</v>
      </c>
      <c r="M671" s="21">
        <f t="shared" si="73"/>
        <v>1.9444444444444445E-2</v>
      </c>
      <c r="N671" s="6" t="str">
        <f t="shared" si="76"/>
        <v/>
      </c>
      <c r="O671" s="21" t="str">
        <f t="shared" si="74"/>
        <v/>
      </c>
      <c r="P671" s="33" t="str">
        <f t="shared" si="77"/>
        <v/>
      </c>
    </row>
    <row r="672" spans="1:16">
      <c r="A672" s="6" t="s">
        <v>564</v>
      </c>
      <c r="B672" s="8">
        <v>49675</v>
      </c>
      <c r="C672" s="4">
        <v>50</v>
      </c>
      <c r="D672" s="4">
        <v>49</v>
      </c>
      <c r="E672" s="4">
        <v>141</v>
      </c>
      <c r="F672" s="4">
        <v>133</v>
      </c>
      <c r="G672" s="5">
        <v>38716</v>
      </c>
      <c r="H672" s="7" t="s">
        <v>159</v>
      </c>
      <c r="I672" s="4">
        <v>11</v>
      </c>
      <c r="J672" s="6">
        <f t="shared" si="75"/>
        <v>3</v>
      </c>
      <c r="K672" s="6">
        <f t="shared" si="71"/>
        <v>1</v>
      </c>
      <c r="L672" s="6" t="str">
        <f t="shared" si="72"/>
        <v/>
      </c>
      <c r="M672" s="21">
        <f t="shared" si="73"/>
        <v>7.2916666666666668E-3</v>
      </c>
      <c r="N672" s="6">
        <f t="shared" si="76"/>
        <v>8</v>
      </c>
      <c r="O672" s="21">
        <f t="shared" si="74"/>
        <v>7.2916666666666668E-3</v>
      </c>
      <c r="P672" s="33" t="str">
        <f t="shared" si="77"/>
        <v/>
      </c>
    </row>
    <row r="673" spans="1:16">
      <c r="A673" s="6" t="s">
        <v>941</v>
      </c>
      <c r="B673" s="8">
        <v>61149</v>
      </c>
      <c r="C673" s="4">
        <v>15</v>
      </c>
      <c r="D673" s="4">
        <v>15</v>
      </c>
      <c r="E673" s="4">
        <v>70</v>
      </c>
      <c r="F673" s="4">
        <v>62</v>
      </c>
      <c r="G673" s="5">
        <v>38716</v>
      </c>
      <c r="H673" s="7" t="s">
        <v>159</v>
      </c>
      <c r="I673" s="4">
        <v>4</v>
      </c>
      <c r="J673" s="6">
        <f t="shared" si="75"/>
        <v>-4</v>
      </c>
      <c r="K673" s="6">
        <f t="shared" si="71"/>
        <v>0</v>
      </c>
      <c r="L673" s="6" t="str">
        <f t="shared" si="72"/>
        <v>ACTIVOS</v>
      </c>
      <c r="M673" s="21">
        <f t="shared" si="73"/>
        <v>1.111111111111111E-2</v>
      </c>
      <c r="N673" s="6" t="str">
        <f t="shared" si="76"/>
        <v/>
      </c>
      <c r="O673" s="21" t="str">
        <f t="shared" si="74"/>
        <v/>
      </c>
      <c r="P673" s="33" t="str">
        <f t="shared" si="77"/>
        <v>analisar fact</v>
      </c>
    </row>
    <row r="674" spans="1:16">
      <c r="A674" s="6" t="s">
        <v>1104</v>
      </c>
      <c r="B674" s="8">
        <v>66112</v>
      </c>
      <c r="C674" s="4">
        <v>9</v>
      </c>
      <c r="D674" s="4">
        <v>9</v>
      </c>
      <c r="E674" s="4">
        <v>51</v>
      </c>
      <c r="F674" s="4">
        <v>43</v>
      </c>
      <c r="G674" s="5">
        <v>38716</v>
      </c>
      <c r="H674" s="7" t="s">
        <v>160</v>
      </c>
      <c r="I674" s="4">
        <v>14</v>
      </c>
      <c r="J674" s="6">
        <f t="shared" si="75"/>
        <v>6</v>
      </c>
      <c r="K674" s="6">
        <f t="shared" si="71"/>
        <v>0</v>
      </c>
      <c r="L674" s="6" t="str">
        <f t="shared" si="72"/>
        <v/>
      </c>
      <c r="M674" s="21">
        <f t="shared" si="73"/>
        <v>1.6666666666666666E-2</v>
      </c>
      <c r="N674" s="6" t="str">
        <f t="shared" si="76"/>
        <v/>
      </c>
      <c r="O674" s="21" t="str">
        <f t="shared" si="74"/>
        <v/>
      </c>
      <c r="P674" s="33" t="str">
        <f t="shared" si="77"/>
        <v/>
      </c>
    </row>
    <row r="675" spans="1:16">
      <c r="A675" s="6" t="s">
        <v>836</v>
      </c>
      <c r="B675" s="8">
        <v>57954</v>
      </c>
      <c r="C675" s="4">
        <v>24</v>
      </c>
      <c r="D675" s="4">
        <v>21</v>
      </c>
      <c r="E675" s="4">
        <v>42</v>
      </c>
      <c r="F675" s="4">
        <v>34</v>
      </c>
      <c r="G675" s="5">
        <v>38779</v>
      </c>
      <c r="H675" s="7" t="s">
        <v>160</v>
      </c>
      <c r="I675" s="4">
        <v>0</v>
      </c>
      <c r="J675" s="6">
        <f t="shared" si="75"/>
        <v>-8</v>
      </c>
      <c r="K675" s="6">
        <f t="shared" si="71"/>
        <v>3</v>
      </c>
      <c r="L675" s="6" t="str">
        <f t="shared" si="72"/>
        <v>CONTRA VENTA</v>
      </c>
      <c r="M675" s="21">
        <f t="shared" si="73"/>
        <v>2.5000000000000001E-2</v>
      </c>
      <c r="N675" s="6" t="str">
        <f t="shared" si="76"/>
        <v/>
      </c>
      <c r="O675" s="21" t="str">
        <f t="shared" si="74"/>
        <v/>
      </c>
      <c r="P675" s="33" t="str">
        <f t="shared" si="77"/>
        <v/>
      </c>
    </row>
    <row r="676" spans="1:16">
      <c r="A676" s="6" t="s">
        <v>977</v>
      </c>
      <c r="B676" s="8">
        <v>62245</v>
      </c>
      <c r="C676" s="4">
        <v>21</v>
      </c>
      <c r="D676" s="4">
        <v>13</v>
      </c>
      <c r="E676" s="4">
        <v>21</v>
      </c>
      <c r="F676" s="4">
        <v>13</v>
      </c>
      <c r="G676" s="5">
        <v>39762</v>
      </c>
      <c r="H676" s="7" t="s">
        <v>159</v>
      </c>
      <c r="I676" s="4">
        <v>0</v>
      </c>
      <c r="J676" s="6">
        <f t="shared" si="75"/>
        <v>-8</v>
      </c>
      <c r="K676" s="6">
        <f t="shared" si="71"/>
        <v>8</v>
      </c>
      <c r="L676" s="6" t="str">
        <f t="shared" si="72"/>
        <v>ACTIVOS</v>
      </c>
      <c r="M676" s="21">
        <f t="shared" si="73"/>
        <v>2.5000000000000001E-2</v>
      </c>
      <c r="N676" s="6" t="str">
        <f t="shared" si="76"/>
        <v/>
      </c>
      <c r="O676" s="21" t="str">
        <f t="shared" si="74"/>
        <v/>
      </c>
      <c r="P676" s="33" t="str">
        <f t="shared" si="77"/>
        <v/>
      </c>
    </row>
    <row r="677" spans="1:16">
      <c r="A677" s="6" t="s">
        <v>785</v>
      </c>
      <c r="B677" s="8">
        <v>56401</v>
      </c>
      <c r="C677" s="4">
        <v>26</v>
      </c>
      <c r="D677" s="4">
        <v>25</v>
      </c>
      <c r="E677" s="4">
        <v>65</v>
      </c>
      <c r="F677" s="4">
        <v>57</v>
      </c>
      <c r="G677" s="5">
        <v>39035</v>
      </c>
      <c r="H677" s="7" t="s">
        <v>162</v>
      </c>
      <c r="I677" s="4">
        <v>1</v>
      </c>
      <c r="J677" s="6">
        <f t="shared" si="75"/>
        <v>-7</v>
      </c>
      <c r="K677" s="6">
        <f t="shared" si="71"/>
        <v>1</v>
      </c>
      <c r="L677" s="6" t="str">
        <f t="shared" si="72"/>
        <v>OBSOLETOS</v>
      </c>
      <c r="M677" s="21">
        <f t="shared" si="73"/>
        <v>2.6736111111111113E-2</v>
      </c>
      <c r="N677" s="6" t="str">
        <f t="shared" si="76"/>
        <v/>
      </c>
      <c r="O677" s="21" t="str">
        <f t="shared" si="74"/>
        <v/>
      </c>
      <c r="P677" s="33" t="str">
        <f t="shared" si="77"/>
        <v/>
      </c>
    </row>
    <row r="678" spans="1:16">
      <c r="A678" s="6" t="s">
        <v>1223</v>
      </c>
      <c r="B678" s="8">
        <v>69733</v>
      </c>
      <c r="C678" s="4">
        <v>10</v>
      </c>
      <c r="D678" s="4">
        <v>6</v>
      </c>
      <c r="E678" s="4">
        <v>15</v>
      </c>
      <c r="F678" s="4">
        <v>7</v>
      </c>
      <c r="G678" s="5">
        <v>38917</v>
      </c>
      <c r="H678" s="7" t="s">
        <v>162</v>
      </c>
      <c r="I678" s="4">
        <v>12</v>
      </c>
      <c r="J678" s="6">
        <f t="shared" si="75"/>
        <v>4</v>
      </c>
      <c r="K678" s="6">
        <f t="shared" si="71"/>
        <v>4</v>
      </c>
      <c r="L678" s="6" t="str">
        <f t="shared" si="72"/>
        <v/>
      </c>
      <c r="M678" s="21">
        <f t="shared" si="73"/>
        <v>1.6666666666666666E-2</v>
      </c>
      <c r="N678" s="6">
        <f t="shared" si="76"/>
        <v>8</v>
      </c>
      <c r="O678" s="21">
        <f t="shared" si="74"/>
        <v>1.6666666666666666E-2</v>
      </c>
      <c r="P678" s="33" t="str">
        <f t="shared" si="77"/>
        <v/>
      </c>
    </row>
    <row r="679" spans="1:16">
      <c r="A679" s="6" t="s">
        <v>1713</v>
      </c>
      <c r="B679" s="8">
        <v>84646</v>
      </c>
      <c r="C679" s="4">
        <v>2</v>
      </c>
      <c r="D679" s="4">
        <v>1</v>
      </c>
      <c r="E679" s="4">
        <v>10</v>
      </c>
      <c r="F679" s="4">
        <v>2</v>
      </c>
      <c r="G679" s="5">
        <v>38716</v>
      </c>
      <c r="H679" s="7" t="s">
        <v>162</v>
      </c>
      <c r="I679" s="4">
        <v>4</v>
      </c>
      <c r="J679" s="6">
        <f t="shared" si="75"/>
        <v>-4</v>
      </c>
      <c r="K679" s="6">
        <f t="shared" si="71"/>
        <v>1</v>
      </c>
      <c r="L679" s="6" t="str">
        <f t="shared" si="72"/>
        <v>OBSOLETOS</v>
      </c>
      <c r="M679" s="21">
        <f t="shared" si="73"/>
        <v>1.9444444444444445E-2</v>
      </c>
      <c r="N679" s="6" t="str">
        <f t="shared" si="76"/>
        <v/>
      </c>
      <c r="O679" s="21" t="str">
        <f t="shared" si="74"/>
        <v/>
      </c>
      <c r="P679" s="33" t="str">
        <f t="shared" si="77"/>
        <v/>
      </c>
    </row>
    <row r="680" spans="1:16">
      <c r="A680" s="6" t="s">
        <v>1762</v>
      </c>
      <c r="B680" s="8">
        <v>86138</v>
      </c>
      <c r="C680" s="4">
        <v>1</v>
      </c>
      <c r="D680" s="4">
        <v>0</v>
      </c>
      <c r="E680" s="4">
        <v>8</v>
      </c>
      <c r="F680" s="4">
        <v>0</v>
      </c>
      <c r="G680" s="5">
        <v>38716</v>
      </c>
      <c r="H680" s="7" t="s">
        <v>162</v>
      </c>
      <c r="I680" s="4">
        <v>2</v>
      </c>
      <c r="J680" s="6">
        <f t="shared" si="75"/>
        <v>-6</v>
      </c>
      <c r="K680" s="6">
        <f t="shared" si="71"/>
        <v>1</v>
      </c>
      <c r="L680" s="6" t="str">
        <f t="shared" si="72"/>
        <v>OBSOLETOS</v>
      </c>
      <c r="M680" s="21">
        <f t="shared" si="73"/>
        <v>2.9166666666666667E-2</v>
      </c>
      <c r="N680" s="6" t="str">
        <f t="shared" si="76"/>
        <v/>
      </c>
      <c r="O680" s="21" t="str">
        <f t="shared" si="74"/>
        <v/>
      </c>
      <c r="P680" s="33" t="str">
        <f t="shared" si="77"/>
        <v/>
      </c>
    </row>
    <row r="681" spans="1:16">
      <c r="A681" s="6" t="s">
        <v>203</v>
      </c>
      <c r="B681" s="8">
        <v>38961</v>
      </c>
      <c r="C681" s="4">
        <v>764</v>
      </c>
      <c r="D681" s="4">
        <v>757</v>
      </c>
      <c r="E681" s="4">
        <v>6423</v>
      </c>
      <c r="F681" s="4">
        <v>6416</v>
      </c>
      <c r="G681" s="5">
        <v>39021</v>
      </c>
      <c r="H681" s="7" t="s">
        <v>159</v>
      </c>
      <c r="I681" s="4">
        <v>710</v>
      </c>
      <c r="J681" s="6">
        <f t="shared" si="75"/>
        <v>703</v>
      </c>
      <c r="K681" s="6">
        <f t="shared" si="71"/>
        <v>7</v>
      </c>
      <c r="L681" s="6" t="str">
        <f t="shared" si="72"/>
        <v/>
      </c>
      <c r="M681" s="21">
        <f t="shared" si="73"/>
        <v>0.73229166666666667</v>
      </c>
      <c r="N681" s="6">
        <f t="shared" si="76"/>
        <v>7</v>
      </c>
      <c r="O681" s="21">
        <f t="shared" si="74"/>
        <v>0.73229166666666667</v>
      </c>
      <c r="P681" s="33" t="str">
        <f t="shared" si="77"/>
        <v/>
      </c>
    </row>
    <row r="682" spans="1:16">
      <c r="A682" s="6" t="s">
        <v>234</v>
      </c>
      <c r="B682" s="8">
        <v>39904</v>
      </c>
      <c r="C682" s="4">
        <v>438</v>
      </c>
      <c r="D682" s="4">
        <v>438</v>
      </c>
      <c r="E682" s="4">
        <v>953</v>
      </c>
      <c r="F682" s="4">
        <v>946</v>
      </c>
      <c r="G682" s="5">
        <v>38716</v>
      </c>
      <c r="H682" s="7" t="s">
        <v>159</v>
      </c>
      <c r="I682" s="4">
        <v>54</v>
      </c>
      <c r="J682" s="6">
        <f t="shared" si="75"/>
        <v>47</v>
      </c>
      <c r="K682" s="6">
        <f t="shared" si="71"/>
        <v>0</v>
      </c>
      <c r="L682" s="6" t="str">
        <f t="shared" si="72"/>
        <v/>
      </c>
      <c r="M682" s="21">
        <f t="shared" si="73"/>
        <v>8.1597222222222224E-2</v>
      </c>
      <c r="N682" s="6" t="str">
        <f t="shared" si="76"/>
        <v/>
      </c>
      <c r="O682" s="21" t="str">
        <f t="shared" si="74"/>
        <v/>
      </c>
      <c r="P682" s="33" t="str">
        <f t="shared" si="77"/>
        <v/>
      </c>
    </row>
    <row r="683" spans="1:16">
      <c r="A683" s="6" t="s">
        <v>748</v>
      </c>
      <c r="B683" s="8">
        <v>55274</v>
      </c>
      <c r="C683" s="4">
        <v>32</v>
      </c>
      <c r="D683" s="4">
        <v>28</v>
      </c>
      <c r="E683" s="4">
        <v>156</v>
      </c>
      <c r="F683" s="4">
        <v>149</v>
      </c>
      <c r="G683" s="5">
        <v>38716</v>
      </c>
      <c r="H683" s="7" t="s">
        <v>160</v>
      </c>
      <c r="I683" s="4">
        <v>0</v>
      </c>
      <c r="J683" s="6">
        <f t="shared" si="75"/>
        <v>-7</v>
      </c>
      <c r="K683" s="6">
        <f t="shared" si="71"/>
        <v>4</v>
      </c>
      <c r="L683" s="6" t="str">
        <f t="shared" si="72"/>
        <v>CONTRA VENTA</v>
      </c>
      <c r="M683" s="21">
        <f t="shared" si="73"/>
        <v>1.7013888888888887E-2</v>
      </c>
      <c r="N683" s="6" t="str">
        <f t="shared" si="76"/>
        <v/>
      </c>
      <c r="O683" s="21" t="str">
        <f t="shared" si="74"/>
        <v/>
      </c>
      <c r="P683" s="33" t="str">
        <f t="shared" si="77"/>
        <v/>
      </c>
    </row>
    <row r="684" spans="1:16">
      <c r="A684" s="6" t="s">
        <v>847</v>
      </c>
      <c r="B684" s="8">
        <v>58288</v>
      </c>
      <c r="C684" s="4">
        <v>20</v>
      </c>
      <c r="D684" s="4">
        <v>20</v>
      </c>
      <c r="E684" s="4">
        <v>148</v>
      </c>
      <c r="F684" s="4">
        <v>141</v>
      </c>
      <c r="G684" s="5">
        <v>39034</v>
      </c>
      <c r="H684" s="7" t="s">
        <v>160</v>
      </c>
      <c r="I684" s="4">
        <v>78</v>
      </c>
      <c r="J684" s="6">
        <f t="shared" si="75"/>
        <v>71</v>
      </c>
      <c r="K684" s="6">
        <f t="shared" si="71"/>
        <v>0</v>
      </c>
      <c r="L684" s="6" t="str">
        <f t="shared" si="72"/>
        <v/>
      </c>
      <c r="M684" s="21">
        <f t="shared" si="73"/>
        <v>0.17256944444444444</v>
      </c>
      <c r="N684" s="6" t="str">
        <f t="shared" si="76"/>
        <v/>
      </c>
      <c r="O684" s="21" t="str">
        <f t="shared" si="74"/>
        <v/>
      </c>
      <c r="P684" s="33" t="str">
        <f t="shared" si="77"/>
        <v/>
      </c>
    </row>
    <row r="685" spans="1:16">
      <c r="A685" s="6" t="s">
        <v>733</v>
      </c>
      <c r="B685" s="8">
        <v>54820</v>
      </c>
      <c r="C685" s="4">
        <v>31</v>
      </c>
      <c r="D685" s="4">
        <v>29</v>
      </c>
      <c r="E685" s="4">
        <v>97</v>
      </c>
      <c r="F685" s="4">
        <v>90</v>
      </c>
      <c r="G685" s="5">
        <v>38716</v>
      </c>
      <c r="H685" s="7" t="s">
        <v>159</v>
      </c>
      <c r="I685" s="4">
        <v>40</v>
      </c>
      <c r="J685" s="6">
        <f t="shared" si="75"/>
        <v>33</v>
      </c>
      <c r="K685" s="6">
        <f t="shared" si="71"/>
        <v>2</v>
      </c>
      <c r="L685" s="6" t="str">
        <f t="shared" si="72"/>
        <v/>
      </c>
      <c r="M685" s="21">
        <f t="shared" si="73"/>
        <v>9.166666666666666E-2</v>
      </c>
      <c r="N685" s="6">
        <f t="shared" si="76"/>
        <v>7</v>
      </c>
      <c r="O685" s="21">
        <f t="shared" si="74"/>
        <v>9.166666666666666E-2</v>
      </c>
      <c r="P685" s="33" t="str">
        <f t="shared" si="77"/>
        <v/>
      </c>
    </row>
    <row r="686" spans="1:16">
      <c r="A686" s="6" t="s">
        <v>690</v>
      </c>
      <c r="B686" s="8">
        <v>53509</v>
      </c>
      <c r="C686" s="4">
        <v>35</v>
      </c>
      <c r="D686" s="4">
        <v>34</v>
      </c>
      <c r="E686" s="4">
        <v>67</v>
      </c>
      <c r="F686" s="4">
        <v>60</v>
      </c>
      <c r="G686" s="5">
        <v>38924</v>
      </c>
      <c r="H686" s="7" t="s">
        <v>159</v>
      </c>
      <c r="I686" s="4">
        <v>136</v>
      </c>
      <c r="J686" s="6">
        <f t="shared" si="75"/>
        <v>129</v>
      </c>
      <c r="K686" s="6">
        <f t="shared" si="71"/>
        <v>1</v>
      </c>
      <c r="L686" s="6" t="str">
        <f t="shared" si="72"/>
        <v/>
      </c>
      <c r="M686" s="21">
        <f t="shared" si="73"/>
        <v>0.35833333333333334</v>
      </c>
      <c r="N686" s="6">
        <f t="shared" si="76"/>
        <v>7</v>
      </c>
      <c r="O686" s="21">
        <f t="shared" si="74"/>
        <v>0.35833333333333334</v>
      </c>
      <c r="P686" s="33" t="str">
        <f t="shared" si="77"/>
        <v/>
      </c>
    </row>
    <row r="687" spans="1:16">
      <c r="A687" s="6" t="s">
        <v>1027</v>
      </c>
      <c r="B687" s="8">
        <v>63767</v>
      </c>
      <c r="C687" s="4">
        <v>11</v>
      </c>
      <c r="D687" s="4">
        <v>11</v>
      </c>
      <c r="E687" s="4">
        <v>49</v>
      </c>
      <c r="F687" s="4">
        <v>42</v>
      </c>
      <c r="G687" s="5">
        <v>38716</v>
      </c>
      <c r="H687" s="7" t="s">
        <v>160</v>
      </c>
      <c r="I687" s="4">
        <v>18</v>
      </c>
      <c r="J687" s="6">
        <f t="shared" si="75"/>
        <v>11</v>
      </c>
      <c r="K687" s="6">
        <f t="shared" si="71"/>
        <v>0</v>
      </c>
      <c r="L687" s="6" t="str">
        <f t="shared" si="72"/>
        <v/>
      </c>
      <c r="M687" s="21">
        <f t="shared" si="73"/>
        <v>3.0555555555555555E-2</v>
      </c>
      <c r="N687" s="6" t="str">
        <f t="shared" si="76"/>
        <v/>
      </c>
      <c r="O687" s="21" t="str">
        <f t="shared" si="74"/>
        <v/>
      </c>
      <c r="P687" s="33" t="str">
        <f t="shared" si="77"/>
        <v/>
      </c>
    </row>
    <row r="688" spans="1:16">
      <c r="A688" s="6" t="s">
        <v>669</v>
      </c>
      <c r="B688" s="8">
        <v>52871</v>
      </c>
      <c r="C688" s="4">
        <v>41</v>
      </c>
      <c r="D688" s="4">
        <v>36</v>
      </c>
      <c r="E688" s="4">
        <v>45</v>
      </c>
      <c r="F688" s="4">
        <v>38</v>
      </c>
      <c r="G688" s="5">
        <v>39135</v>
      </c>
      <c r="H688" s="7" t="s">
        <v>159</v>
      </c>
      <c r="I688" s="4">
        <v>39</v>
      </c>
      <c r="J688" s="6">
        <f t="shared" si="75"/>
        <v>32</v>
      </c>
      <c r="K688" s="6">
        <f t="shared" si="71"/>
        <v>5</v>
      </c>
      <c r="L688" s="6" t="str">
        <f t="shared" si="72"/>
        <v/>
      </c>
      <c r="M688" s="21">
        <f t="shared" si="73"/>
        <v>8.8888888888888878E-2</v>
      </c>
      <c r="N688" s="6">
        <f t="shared" si="76"/>
        <v>7</v>
      </c>
      <c r="O688" s="21">
        <f t="shared" si="74"/>
        <v>8.8888888888888878E-2</v>
      </c>
      <c r="P688" s="33" t="str">
        <f t="shared" si="77"/>
        <v/>
      </c>
    </row>
    <row r="689" spans="1:16">
      <c r="A689" s="6" t="s">
        <v>1266</v>
      </c>
      <c r="B689" s="8">
        <v>71041</v>
      </c>
      <c r="C689" s="4">
        <v>6</v>
      </c>
      <c r="D689" s="4">
        <v>5</v>
      </c>
      <c r="E689" s="4">
        <v>33</v>
      </c>
      <c r="F689" s="4">
        <v>26</v>
      </c>
      <c r="G689" s="5">
        <v>38716</v>
      </c>
      <c r="H689" s="7" t="s">
        <v>160</v>
      </c>
      <c r="I689" s="4">
        <v>14</v>
      </c>
      <c r="J689" s="6">
        <f t="shared" si="75"/>
        <v>7</v>
      </c>
      <c r="K689" s="6">
        <f t="shared" si="71"/>
        <v>1</v>
      </c>
      <c r="L689" s="6" t="str">
        <f t="shared" si="72"/>
        <v/>
      </c>
      <c r="M689" s="21">
        <f t="shared" si="73"/>
        <v>2.1874999999999999E-2</v>
      </c>
      <c r="N689" s="6">
        <f t="shared" si="76"/>
        <v>7</v>
      </c>
      <c r="O689" s="21">
        <f t="shared" si="74"/>
        <v>2.1874999999999999E-2</v>
      </c>
      <c r="P689" s="33" t="str">
        <f t="shared" si="77"/>
        <v/>
      </c>
    </row>
    <row r="690" spans="1:16">
      <c r="A690" s="6" t="s">
        <v>1579</v>
      </c>
      <c r="B690" s="8">
        <v>80568</v>
      </c>
      <c r="C690" s="4">
        <v>2</v>
      </c>
      <c r="D690" s="4">
        <v>1</v>
      </c>
      <c r="E690" s="4">
        <v>14</v>
      </c>
      <c r="F690" s="4">
        <v>7</v>
      </c>
      <c r="G690" s="5">
        <v>40326</v>
      </c>
      <c r="H690" s="7" t="s">
        <v>159</v>
      </c>
      <c r="I690" s="4">
        <v>7</v>
      </c>
      <c r="J690" s="6">
        <f t="shared" si="75"/>
        <v>0</v>
      </c>
      <c r="K690" s="6">
        <f t="shared" si="71"/>
        <v>1</v>
      </c>
      <c r="L690" s="6" t="str">
        <f t="shared" si="72"/>
        <v/>
      </c>
      <c r="M690" s="21">
        <f t="shared" si="73"/>
        <v>0</v>
      </c>
      <c r="N690" s="6" t="str">
        <f t="shared" si="76"/>
        <v/>
      </c>
      <c r="O690" s="21" t="str">
        <f t="shared" si="74"/>
        <v/>
      </c>
      <c r="P690" s="33" t="str">
        <f t="shared" si="77"/>
        <v/>
      </c>
    </row>
    <row r="691" spans="1:16">
      <c r="A691" s="6" t="s">
        <v>224</v>
      </c>
      <c r="B691" s="8">
        <v>39600</v>
      </c>
      <c r="C691" s="4">
        <v>501</v>
      </c>
      <c r="D691" s="4">
        <v>499</v>
      </c>
      <c r="E691" s="4">
        <v>5186</v>
      </c>
      <c r="F691" s="4">
        <v>5180</v>
      </c>
      <c r="G691" s="5">
        <v>39021</v>
      </c>
      <c r="H691" s="7" t="s">
        <v>159</v>
      </c>
      <c r="I691" s="4">
        <v>157</v>
      </c>
      <c r="J691" s="6">
        <f t="shared" si="75"/>
        <v>151</v>
      </c>
      <c r="K691" s="6">
        <f t="shared" si="71"/>
        <v>2</v>
      </c>
      <c r="L691" s="6" t="str">
        <f t="shared" si="72"/>
        <v/>
      </c>
      <c r="M691" s="21">
        <f t="shared" si="73"/>
        <v>0.15729166666666666</v>
      </c>
      <c r="N691" s="6">
        <f t="shared" si="76"/>
        <v>6</v>
      </c>
      <c r="O691" s="21">
        <f t="shared" si="74"/>
        <v>0.15729166666666666</v>
      </c>
      <c r="P691" s="33" t="str">
        <f t="shared" si="77"/>
        <v/>
      </c>
    </row>
    <row r="692" spans="1:16">
      <c r="A692" s="6" t="s">
        <v>230</v>
      </c>
      <c r="B692" s="8">
        <v>39783</v>
      </c>
      <c r="C692" s="4">
        <v>454</v>
      </c>
      <c r="D692" s="4">
        <v>452</v>
      </c>
      <c r="E692" s="4">
        <v>1260</v>
      </c>
      <c r="F692" s="4">
        <v>1254</v>
      </c>
      <c r="G692" s="5">
        <v>39721</v>
      </c>
      <c r="H692" s="7" t="s">
        <v>159</v>
      </c>
      <c r="I692" s="4">
        <v>63</v>
      </c>
      <c r="J692" s="6">
        <f t="shared" si="75"/>
        <v>57</v>
      </c>
      <c r="K692" s="6">
        <f t="shared" si="71"/>
        <v>2</v>
      </c>
      <c r="L692" s="6" t="str">
        <f t="shared" si="72"/>
        <v/>
      </c>
      <c r="M692" s="21">
        <f t="shared" si="73"/>
        <v>9.8958333333333329E-2</v>
      </c>
      <c r="N692" s="6">
        <f t="shared" si="76"/>
        <v>6</v>
      </c>
      <c r="O692" s="21">
        <f t="shared" si="74"/>
        <v>9.8958333333333329E-2</v>
      </c>
      <c r="P692" s="33" t="str">
        <f t="shared" si="77"/>
        <v/>
      </c>
    </row>
    <row r="693" spans="1:16">
      <c r="A693" s="6" t="s">
        <v>532</v>
      </c>
      <c r="B693" s="8">
        <v>48700</v>
      </c>
      <c r="C693" s="4">
        <v>54</v>
      </c>
      <c r="D693" s="4">
        <v>53</v>
      </c>
      <c r="E693" s="4">
        <v>701</v>
      </c>
      <c r="F693" s="4">
        <v>695</v>
      </c>
      <c r="G693" s="5">
        <v>39129</v>
      </c>
      <c r="H693" s="7" t="s">
        <v>159</v>
      </c>
      <c r="I693" s="4">
        <v>39</v>
      </c>
      <c r="J693" s="6">
        <f t="shared" si="75"/>
        <v>33</v>
      </c>
      <c r="K693" s="6">
        <f t="shared" si="71"/>
        <v>1</v>
      </c>
      <c r="L693" s="6" t="str">
        <f t="shared" si="72"/>
        <v/>
      </c>
      <c r="M693" s="21">
        <f t="shared" si="73"/>
        <v>5.7291666666666664E-2</v>
      </c>
      <c r="N693" s="6">
        <f t="shared" si="76"/>
        <v>6</v>
      </c>
      <c r="O693" s="21">
        <f t="shared" si="74"/>
        <v>5.7291666666666664E-2</v>
      </c>
      <c r="P693" s="33" t="str">
        <f t="shared" si="77"/>
        <v/>
      </c>
    </row>
    <row r="694" spans="1:16">
      <c r="A694" s="6" t="s">
        <v>824</v>
      </c>
      <c r="B694" s="8">
        <v>57589</v>
      </c>
      <c r="C694" s="4">
        <v>22</v>
      </c>
      <c r="D694" s="4">
        <v>22</v>
      </c>
      <c r="E694" s="4">
        <v>672</v>
      </c>
      <c r="F694" s="4">
        <v>666</v>
      </c>
      <c r="G694" s="5">
        <v>39836</v>
      </c>
      <c r="H694" s="7" t="s">
        <v>159</v>
      </c>
      <c r="I694" s="4">
        <v>36</v>
      </c>
      <c r="J694" s="6">
        <f t="shared" si="75"/>
        <v>30</v>
      </c>
      <c r="K694" s="6">
        <f t="shared" si="71"/>
        <v>0</v>
      </c>
      <c r="L694" s="6" t="str">
        <f t="shared" si="72"/>
        <v/>
      </c>
      <c r="M694" s="21">
        <f t="shared" si="73"/>
        <v>5.2083333333333336E-2</v>
      </c>
      <c r="N694" s="6" t="str">
        <f t="shared" si="76"/>
        <v/>
      </c>
      <c r="O694" s="21" t="str">
        <f t="shared" si="74"/>
        <v/>
      </c>
      <c r="P694" s="33" t="str">
        <f t="shared" si="77"/>
        <v/>
      </c>
    </row>
    <row r="695" spans="1:16">
      <c r="A695" s="6" t="s">
        <v>1060</v>
      </c>
      <c r="B695" s="8">
        <v>64771</v>
      </c>
      <c r="C695" s="4">
        <v>10</v>
      </c>
      <c r="D695" s="4">
        <v>10</v>
      </c>
      <c r="E695" s="4">
        <v>669</v>
      </c>
      <c r="F695" s="4">
        <v>663</v>
      </c>
      <c r="G695" s="5">
        <v>40120</v>
      </c>
      <c r="H695" s="7" t="s">
        <v>160</v>
      </c>
      <c r="I695" s="4">
        <v>0</v>
      </c>
      <c r="J695" s="6">
        <f t="shared" si="75"/>
        <v>-6</v>
      </c>
      <c r="K695" s="6">
        <f t="shared" si="71"/>
        <v>0</v>
      </c>
      <c r="L695" s="6" t="str">
        <f t="shared" si="72"/>
        <v>CONTRA VENTA</v>
      </c>
      <c r="M695" s="21">
        <f t="shared" si="73"/>
        <v>1.0416666666666666E-2</v>
      </c>
      <c r="N695" s="6" t="str">
        <f t="shared" si="76"/>
        <v/>
      </c>
      <c r="O695" s="21" t="str">
        <f t="shared" si="74"/>
        <v/>
      </c>
      <c r="P695" s="33" t="str">
        <f t="shared" si="77"/>
        <v>analisar fact</v>
      </c>
    </row>
    <row r="696" spans="1:16">
      <c r="A696" s="6" t="s">
        <v>290</v>
      </c>
      <c r="B696" s="8">
        <v>41609</v>
      </c>
      <c r="C696" s="4">
        <v>186</v>
      </c>
      <c r="D696" s="4">
        <v>183</v>
      </c>
      <c r="E696" s="4">
        <v>630</v>
      </c>
      <c r="F696" s="4">
        <v>624</v>
      </c>
      <c r="G696" s="5">
        <v>39332</v>
      </c>
      <c r="H696" s="7" t="s">
        <v>159</v>
      </c>
      <c r="I696" s="4">
        <v>130</v>
      </c>
      <c r="J696" s="6">
        <f t="shared" si="75"/>
        <v>124</v>
      </c>
      <c r="K696" s="6">
        <f t="shared" si="71"/>
        <v>3</v>
      </c>
      <c r="L696" s="6" t="str">
        <f t="shared" si="72"/>
        <v/>
      </c>
      <c r="M696" s="21">
        <f t="shared" si="73"/>
        <v>0.21527777777777776</v>
      </c>
      <c r="N696" s="6">
        <f t="shared" si="76"/>
        <v>6</v>
      </c>
      <c r="O696" s="21">
        <f t="shared" si="74"/>
        <v>0.21527777777777776</v>
      </c>
      <c r="P696" s="33" t="str">
        <f t="shared" si="77"/>
        <v/>
      </c>
    </row>
    <row r="697" spans="1:16">
      <c r="A697" s="6" t="s">
        <v>820</v>
      </c>
      <c r="B697" s="8">
        <v>57466</v>
      </c>
      <c r="C697" s="4">
        <v>22</v>
      </c>
      <c r="D697" s="4">
        <v>22</v>
      </c>
      <c r="E697" s="4">
        <v>610</v>
      </c>
      <c r="F697" s="4">
        <v>604</v>
      </c>
      <c r="G697" s="5">
        <v>40163</v>
      </c>
      <c r="H697" s="7" t="s">
        <v>159</v>
      </c>
      <c r="I697" s="4">
        <v>29</v>
      </c>
      <c r="J697" s="6">
        <f t="shared" si="75"/>
        <v>23</v>
      </c>
      <c r="K697" s="6">
        <f t="shared" si="71"/>
        <v>0</v>
      </c>
      <c r="L697" s="6" t="str">
        <f t="shared" si="72"/>
        <v/>
      </c>
      <c r="M697" s="21">
        <f t="shared" si="73"/>
        <v>3.9930555555555559E-2</v>
      </c>
      <c r="N697" s="6" t="str">
        <f t="shared" si="76"/>
        <v/>
      </c>
      <c r="O697" s="21" t="str">
        <f t="shared" si="74"/>
        <v/>
      </c>
      <c r="P697" s="33" t="str">
        <f t="shared" si="77"/>
        <v/>
      </c>
    </row>
    <row r="698" spans="1:16">
      <c r="A698" s="6" t="s">
        <v>274</v>
      </c>
      <c r="B698" s="8">
        <v>41122</v>
      </c>
      <c r="C698" s="4">
        <v>226</v>
      </c>
      <c r="D698" s="4">
        <v>224</v>
      </c>
      <c r="E698" s="4">
        <v>508</v>
      </c>
      <c r="F698" s="4">
        <v>502</v>
      </c>
      <c r="G698" s="5">
        <v>38716</v>
      </c>
      <c r="H698" s="7" t="s">
        <v>159</v>
      </c>
      <c r="I698" s="4">
        <v>132</v>
      </c>
      <c r="J698" s="6">
        <f t="shared" si="75"/>
        <v>126</v>
      </c>
      <c r="K698" s="6">
        <f t="shared" si="71"/>
        <v>2</v>
      </c>
      <c r="L698" s="6" t="str">
        <f t="shared" si="72"/>
        <v/>
      </c>
      <c r="M698" s="21">
        <f t="shared" si="73"/>
        <v>0.26250000000000001</v>
      </c>
      <c r="N698" s="6">
        <f t="shared" si="76"/>
        <v>6</v>
      </c>
      <c r="O698" s="21">
        <f t="shared" si="74"/>
        <v>0.26250000000000001</v>
      </c>
      <c r="P698" s="33" t="str">
        <f t="shared" si="77"/>
        <v/>
      </c>
    </row>
    <row r="699" spans="1:16">
      <c r="A699" s="6" t="s">
        <v>833</v>
      </c>
      <c r="B699" s="8">
        <v>57862</v>
      </c>
      <c r="C699" s="4">
        <v>21</v>
      </c>
      <c r="D699" s="4">
        <v>21</v>
      </c>
      <c r="E699" s="4">
        <v>293</v>
      </c>
      <c r="F699" s="4">
        <v>287</v>
      </c>
      <c r="G699" s="5">
        <v>40158</v>
      </c>
      <c r="H699" s="7" t="s">
        <v>160</v>
      </c>
      <c r="I699" s="4">
        <v>161</v>
      </c>
      <c r="J699" s="6">
        <f t="shared" si="75"/>
        <v>155</v>
      </c>
      <c r="K699" s="6">
        <f t="shared" si="71"/>
        <v>0</v>
      </c>
      <c r="L699" s="6" t="str">
        <f t="shared" si="72"/>
        <v/>
      </c>
      <c r="M699" s="21">
        <f t="shared" si="73"/>
        <v>0.32291666666666669</v>
      </c>
      <c r="N699" s="6" t="str">
        <f t="shared" si="76"/>
        <v/>
      </c>
      <c r="O699" s="21" t="str">
        <f t="shared" si="74"/>
        <v/>
      </c>
      <c r="P699" s="33" t="str">
        <f t="shared" si="77"/>
        <v/>
      </c>
    </row>
    <row r="700" spans="1:16">
      <c r="A700" s="6" t="s">
        <v>800</v>
      </c>
      <c r="B700" s="8">
        <v>56858</v>
      </c>
      <c r="C700" s="4">
        <v>24</v>
      </c>
      <c r="D700" s="4">
        <v>23</v>
      </c>
      <c r="E700" s="4">
        <v>97</v>
      </c>
      <c r="F700" s="4">
        <v>91</v>
      </c>
      <c r="G700" s="5">
        <v>38785</v>
      </c>
      <c r="H700" s="7" t="s">
        <v>160</v>
      </c>
      <c r="I700" s="4">
        <v>71</v>
      </c>
      <c r="J700" s="6">
        <f t="shared" si="75"/>
        <v>65</v>
      </c>
      <c r="K700" s="6">
        <f t="shared" si="71"/>
        <v>1</v>
      </c>
      <c r="L700" s="6" t="str">
        <f t="shared" si="72"/>
        <v/>
      </c>
      <c r="M700" s="21">
        <f t="shared" si="73"/>
        <v>0.18055555555555555</v>
      </c>
      <c r="N700" s="6">
        <f t="shared" si="76"/>
        <v>6</v>
      </c>
      <c r="O700" s="21">
        <f t="shared" si="74"/>
        <v>0.18055555555555555</v>
      </c>
      <c r="P700" s="33" t="str">
        <f t="shared" si="77"/>
        <v/>
      </c>
    </row>
    <row r="701" spans="1:16">
      <c r="A701" s="6" t="s">
        <v>834</v>
      </c>
      <c r="B701" s="8">
        <v>57892</v>
      </c>
      <c r="C701" s="4">
        <v>22</v>
      </c>
      <c r="D701" s="4">
        <v>21</v>
      </c>
      <c r="E701" s="4">
        <v>96</v>
      </c>
      <c r="F701" s="4">
        <v>90</v>
      </c>
      <c r="G701" s="5">
        <v>38716</v>
      </c>
      <c r="H701" s="7" t="s">
        <v>159</v>
      </c>
      <c r="I701" s="4">
        <v>179</v>
      </c>
      <c r="J701" s="6">
        <f t="shared" si="75"/>
        <v>173</v>
      </c>
      <c r="K701" s="6">
        <f t="shared" si="71"/>
        <v>1</v>
      </c>
      <c r="L701" s="6" t="str">
        <f t="shared" si="72"/>
        <v/>
      </c>
      <c r="M701" s="21">
        <f t="shared" si="73"/>
        <v>0.48055555555555551</v>
      </c>
      <c r="N701" s="6">
        <f t="shared" si="76"/>
        <v>6</v>
      </c>
      <c r="O701" s="21">
        <f t="shared" si="74"/>
        <v>0.48055555555555551</v>
      </c>
      <c r="P701" s="33" t="str">
        <f t="shared" si="77"/>
        <v/>
      </c>
    </row>
    <row r="702" spans="1:16">
      <c r="A702" s="6" t="s">
        <v>712</v>
      </c>
      <c r="B702" s="8">
        <v>54179</v>
      </c>
      <c r="C702" s="4">
        <v>34</v>
      </c>
      <c r="D702" s="4">
        <v>32</v>
      </c>
      <c r="E702" s="4">
        <v>81</v>
      </c>
      <c r="F702" s="4">
        <v>75</v>
      </c>
      <c r="G702" s="5">
        <v>38716</v>
      </c>
      <c r="H702" s="7" t="s">
        <v>160</v>
      </c>
      <c r="I702" s="4">
        <v>0</v>
      </c>
      <c r="J702" s="6">
        <f t="shared" si="75"/>
        <v>-6</v>
      </c>
      <c r="K702" s="6">
        <f t="shared" si="71"/>
        <v>2</v>
      </c>
      <c r="L702" s="6" t="str">
        <f t="shared" si="72"/>
        <v>CONTRA VENTA</v>
      </c>
      <c r="M702" s="21">
        <f t="shared" si="73"/>
        <v>1.6666666666666666E-2</v>
      </c>
      <c r="N702" s="6" t="str">
        <f t="shared" si="76"/>
        <v/>
      </c>
      <c r="O702" s="21" t="str">
        <f t="shared" si="74"/>
        <v/>
      </c>
      <c r="P702" s="33" t="str">
        <f t="shared" si="77"/>
        <v/>
      </c>
    </row>
    <row r="703" spans="1:16">
      <c r="A703" s="6" t="s">
        <v>1071</v>
      </c>
      <c r="B703" s="8">
        <v>65106</v>
      </c>
      <c r="C703" s="4">
        <v>10</v>
      </c>
      <c r="D703" s="4">
        <v>10</v>
      </c>
      <c r="E703" s="4">
        <v>77</v>
      </c>
      <c r="F703" s="4">
        <v>71</v>
      </c>
      <c r="G703" s="5">
        <v>39415</v>
      </c>
      <c r="H703" s="7" t="s">
        <v>160</v>
      </c>
      <c r="I703" s="4">
        <v>36</v>
      </c>
      <c r="J703" s="6">
        <f t="shared" si="75"/>
        <v>30</v>
      </c>
      <c r="K703" s="6">
        <f t="shared" si="71"/>
        <v>0</v>
      </c>
      <c r="L703" s="6" t="str">
        <f t="shared" si="72"/>
        <v/>
      </c>
      <c r="M703" s="21">
        <f t="shared" si="73"/>
        <v>8.3333333333333329E-2</v>
      </c>
      <c r="N703" s="6" t="str">
        <f t="shared" si="76"/>
        <v/>
      </c>
      <c r="O703" s="21" t="str">
        <f t="shared" si="74"/>
        <v/>
      </c>
      <c r="P703" s="33" t="str">
        <f t="shared" si="77"/>
        <v/>
      </c>
    </row>
    <row r="704" spans="1:16">
      <c r="A704" s="6" t="s">
        <v>985</v>
      </c>
      <c r="B704" s="8">
        <v>62490</v>
      </c>
      <c r="C704" s="4">
        <v>13</v>
      </c>
      <c r="D704" s="4">
        <v>13</v>
      </c>
      <c r="E704" s="4">
        <v>74</v>
      </c>
      <c r="F704" s="4">
        <v>68</v>
      </c>
      <c r="G704" s="5">
        <v>38716</v>
      </c>
      <c r="H704" s="7" t="s">
        <v>160</v>
      </c>
      <c r="I704" s="4">
        <v>10</v>
      </c>
      <c r="J704" s="6">
        <f t="shared" si="75"/>
        <v>4</v>
      </c>
      <c r="K704" s="6">
        <f t="shared" si="71"/>
        <v>0</v>
      </c>
      <c r="L704" s="6" t="str">
        <f t="shared" si="72"/>
        <v/>
      </c>
      <c r="M704" s="21">
        <f t="shared" si="73"/>
        <v>1.111111111111111E-2</v>
      </c>
      <c r="N704" s="6" t="str">
        <f t="shared" si="76"/>
        <v/>
      </c>
      <c r="O704" s="21" t="str">
        <f t="shared" si="74"/>
        <v/>
      </c>
      <c r="P704" s="33" t="str">
        <f t="shared" si="77"/>
        <v/>
      </c>
    </row>
    <row r="705" spans="1:16">
      <c r="A705" s="6" t="s">
        <v>809</v>
      </c>
      <c r="B705" s="8">
        <v>57132</v>
      </c>
      <c r="C705" s="4">
        <v>27</v>
      </c>
      <c r="D705" s="4">
        <v>23</v>
      </c>
      <c r="E705" s="4">
        <v>73</v>
      </c>
      <c r="F705" s="4">
        <v>67</v>
      </c>
      <c r="G705" s="5">
        <v>39290</v>
      </c>
      <c r="H705" s="7" t="s">
        <v>160</v>
      </c>
      <c r="I705" s="4">
        <v>46</v>
      </c>
      <c r="J705" s="6">
        <f t="shared" si="75"/>
        <v>40</v>
      </c>
      <c r="K705" s="6">
        <f t="shared" si="71"/>
        <v>4</v>
      </c>
      <c r="L705" s="6" t="str">
        <f t="shared" si="72"/>
        <v/>
      </c>
      <c r="M705" s="21">
        <f t="shared" si="73"/>
        <v>0.11111111111111112</v>
      </c>
      <c r="N705" s="6">
        <f t="shared" si="76"/>
        <v>6</v>
      </c>
      <c r="O705" s="21">
        <f t="shared" si="74"/>
        <v>0.11111111111111112</v>
      </c>
      <c r="P705" s="33" t="str">
        <f t="shared" si="77"/>
        <v/>
      </c>
    </row>
    <row r="706" spans="1:16">
      <c r="A706" s="6" t="s">
        <v>980</v>
      </c>
      <c r="B706" s="8">
        <v>62337</v>
      </c>
      <c r="C706" s="4">
        <v>17</v>
      </c>
      <c r="D706" s="4">
        <v>13</v>
      </c>
      <c r="E706" s="4">
        <v>55</v>
      </c>
      <c r="F706" s="4">
        <v>49</v>
      </c>
      <c r="G706" s="5">
        <v>38716</v>
      </c>
      <c r="H706" s="7" t="s">
        <v>160</v>
      </c>
      <c r="I706" s="4">
        <v>0</v>
      </c>
      <c r="J706" s="6">
        <f t="shared" si="75"/>
        <v>-6</v>
      </c>
      <c r="K706" s="6">
        <f t="shared" si="71"/>
        <v>4</v>
      </c>
      <c r="L706" s="6" t="str">
        <f t="shared" si="72"/>
        <v>CONTRA VENTA</v>
      </c>
      <c r="M706" s="21">
        <f t="shared" si="73"/>
        <v>1.6666666666666666E-2</v>
      </c>
      <c r="N706" s="6" t="str">
        <f t="shared" si="76"/>
        <v/>
      </c>
      <c r="O706" s="21" t="str">
        <f t="shared" si="74"/>
        <v/>
      </c>
      <c r="P706" s="33" t="str">
        <f t="shared" si="77"/>
        <v/>
      </c>
    </row>
    <row r="707" spans="1:16">
      <c r="A707" s="6" t="s">
        <v>893</v>
      </c>
      <c r="B707" s="8">
        <v>59688</v>
      </c>
      <c r="C707" s="4">
        <v>23</v>
      </c>
      <c r="D707" s="4">
        <v>18</v>
      </c>
      <c r="E707" s="4">
        <v>49</v>
      </c>
      <c r="F707" s="4">
        <v>43</v>
      </c>
      <c r="G707" s="5">
        <v>39262</v>
      </c>
      <c r="H707" s="7" t="s">
        <v>160</v>
      </c>
      <c r="I707" s="4">
        <v>0</v>
      </c>
      <c r="J707" s="6">
        <f t="shared" si="75"/>
        <v>-6</v>
      </c>
      <c r="K707" s="6">
        <f t="shared" si="71"/>
        <v>5</v>
      </c>
      <c r="L707" s="6" t="str">
        <f t="shared" si="72"/>
        <v>CONTRA VENTA</v>
      </c>
      <c r="M707" s="21">
        <f t="shared" si="73"/>
        <v>1.6666666666666666E-2</v>
      </c>
      <c r="N707" s="6" t="str">
        <f t="shared" si="76"/>
        <v/>
      </c>
      <c r="O707" s="21" t="str">
        <f t="shared" si="74"/>
        <v/>
      </c>
      <c r="P707" s="33" t="str">
        <f t="shared" si="77"/>
        <v/>
      </c>
    </row>
    <row r="708" spans="1:16">
      <c r="A708" s="6" t="s">
        <v>1085</v>
      </c>
      <c r="B708" s="8">
        <v>65532</v>
      </c>
      <c r="C708" s="4">
        <v>11</v>
      </c>
      <c r="D708" s="4">
        <v>10</v>
      </c>
      <c r="E708" s="4">
        <v>36</v>
      </c>
      <c r="F708" s="4">
        <v>30</v>
      </c>
      <c r="G708" s="5">
        <v>38716</v>
      </c>
      <c r="H708" s="7" t="s">
        <v>159</v>
      </c>
      <c r="I708" s="4">
        <v>41</v>
      </c>
      <c r="J708" s="6">
        <f t="shared" si="75"/>
        <v>35</v>
      </c>
      <c r="K708" s="6">
        <f t="shared" si="71"/>
        <v>1</v>
      </c>
      <c r="L708" s="6" t="str">
        <f t="shared" si="72"/>
        <v/>
      </c>
      <c r="M708" s="21">
        <f t="shared" si="73"/>
        <v>0.109375</v>
      </c>
      <c r="N708" s="6">
        <f t="shared" si="76"/>
        <v>6</v>
      </c>
      <c r="O708" s="21">
        <f t="shared" si="74"/>
        <v>0.109375</v>
      </c>
      <c r="P708" s="33" t="str">
        <f t="shared" si="77"/>
        <v/>
      </c>
    </row>
    <row r="709" spans="1:16">
      <c r="A709" s="6" t="s">
        <v>1720</v>
      </c>
      <c r="B709" s="8">
        <v>84859</v>
      </c>
      <c r="C709" s="4">
        <v>2</v>
      </c>
      <c r="D709" s="4">
        <v>1</v>
      </c>
      <c r="E709" s="4">
        <v>12</v>
      </c>
      <c r="F709" s="4">
        <v>6</v>
      </c>
      <c r="G709" s="5">
        <v>40226</v>
      </c>
      <c r="H709" s="7" t="s">
        <v>159</v>
      </c>
      <c r="I709" s="4">
        <v>0</v>
      </c>
      <c r="J709" s="6">
        <f t="shared" si="75"/>
        <v>-6</v>
      </c>
      <c r="K709" s="6">
        <f t="shared" si="71"/>
        <v>1</v>
      </c>
      <c r="L709" s="6" t="str">
        <f t="shared" si="72"/>
        <v>ACTIVOS</v>
      </c>
      <c r="M709" s="21">
        <f t="shared" si="73"/>
        <v>1.8749999999999999E-2</v>
      </c>
      <c r="N709" s="6" t="str">
        <f t="shared" si="76"/>
        <v/>
      </c>
      <c r="O709" s="21" t="str">
        <f t="shared" si="74"/>
        <v/>
      </c>
      <c r="P709" s="33" t="str">
        <f t="shared" si="77"/>
        <v/>
      </c>
    </row>
    <row r="710" spans="1:16">
      <c r="A710" s="6" t="s">
        <v>1185</v>
      </c>
      <c r="B710" s="8">
        <v>68576</v>
      </c>
      <c r="C710" s="4">
        <v>7</v>
      </c>
      <c r="D710" s="4">
        <v>7</v>
      </c>
      <c r="E710" s="4">
        <v>62</v>
      </c>
      <c r="F710" s="4">
        <v>56</v>
      </c>
      <c r="G710" s="5">
        <v>38716</v>
      </c>
      <c r="H710" s="7" t="s">
        <v>162</v>
      </c>
      <c r="I710" s="4">
        <v>41</v>
      </c>
      <c r="J710" s="6">
        <f t="shared" si="75"/>
        <v>35</v>
      </c>
      <c r="K710" s="6">
        <f t="shared" si="71"/>
        <v>0</v>
      </c>
      <c r="L710" s="6" t="str">
        <f t="shared" si="72"/>
        <v/>
      </c>
      <c r="M710" s="21">
        <f t="shared" si="73"/>
        <v>0.13368055555555555</v>
      </c>
      <c r="N710" s="6" t="str">
        <f t="shared" si="76"/>
        <v/>
      </c>
      <c r="O710" s="21" t="str">
        <f t="shared" si="74"/>
        <v/>
      </c>
      <c r="P710" s="33" t="str">
        <f t="shared" si="77"/>
        <v/>
      </c>
    </row>
    <row r="711" spans="1:16">
      <c r="A711" s="6" t="s">
        <v>1311</v>
      </c>
      <c r="B711" s="8">
        <v>72411</v>
      </c>
      <c r="C711" s="4">
        <v>5</v>
      </c>
      <c r="D711" s="4">
        <v>4</v>
      </c>
      <c r="E711" s="4">
        <v>21</v>
      </c>
      <c r="F711" s="4">
        <v>15</v>
      </c>
      <c r="G711" s="5">
        <v>38860</v>
      </c>
      <c r="H711" s="7" t="s">
        <v>162</v>
      </c>
      <c r="I711" s="4">
        <v>1</v>
      </c>
      <c r="J711" s="6">
        <f t="shared" si="75"/>
        <v>-5</v>
      </c>
      <c r="K711" s="6">
        <f t="shared" ref="K711:K774" si="78">IF(C711&gt;D711,C711-D711,0)</f>
        <v>1</v>
      </c>
      <c r="L711" s="6" t="str">
        <f t="shared" ref="L711:L774" si="79">IF(E711-F711&gt;I711,H711,"")</f>
        <v>OBSOLETOS</v>
      </c>
      <c r="M711" s="21">
        <f t="shared" ref="M711:M774" si="80">IF((VLOOKUP(A711,TemposRef,5,0)*J711)/60/60/8&lt;0,(VLOOKUP(A711,TemposRef,5,0)*J711)/60/60/8*-1,(VLOOKUP(A711,TemposRef,5,0)*J711)/60/60/8)</f>
        <v>1.909722222222222E-2</v>
      </c>
      <c r="N711" s="6" t="str">
        <f t="shared" si="76"/>
        <v/>
      </c>
      <c r="O711" s="21" t="str">
        <f t="shared" ref="O711:O774" si="81">IF(AND(K711&gt;0,I711&gt;E711-F711),(VLOOKUP(A711,TemposRef,5,0)*J711)/60/60/8,"")</f>
        <v/>
      </c>
      <c r="P711" s="33" t="str">
        <f t="shared" si="77"/>
        <v/>
      </c>
    </row>
    <row r="712" spans="1:16">
      <c r="A712" s="6" t="s">
        <v>1308</v>
      </c>
      <c r="B712" s="8">
        <v>72321</v>
      </c>
      <c r="C712" s="4">
        <v>4</v>
      </c>
      <c r="D712" s="4">
        <v>4</v>
      </c>
      <c r="E712" s="4">
        <v>18</v>
      </c>
      <c r="F712" s="4">
        <v>12</v>
      </c>
      <c r="G712" s="5">
        <v>38716</v>
      </c>
      <c r="H712" s="7" t="s">
        <v>162</v>
      </c>
      <c r="I712" s="4">
        <v>22</v>
      </c>
      <c r="J712" s="6">
        <f t="shared" ref="J712:J775" si="82">F712-E712+I712</f>
        <v>16</v>
      </c>
      <c r="K712" s="6">
        <f t="shared" si="78"/>
        <v>0</v>
      </c>
      <c r="L712" s="6" t="str">
        <f t="shared" si="79"/>
        <v/>
      </c>
      <c r="M712" s="21">
        <f t="shared" si="80"/>
        <v>6.6666666666666666E-2</v>
      </c>
      <c r="N712" s="6" t="str">
        <f t="shared" ref="N712:N775" si="83">IF(AND(K712&gt;0,I712&gt;E712-F712),E712-F712,"")</f>
        <v/>
      </c>
      <c r="O712" s="21" t="str">
        <f t="shared" si="81"/>
        <v/>
      </c>
      <c r="P712" s="33" t="str">
        <f t="shared" ref="P712:P775" si="84">IF(AND(VALUE(K712)&lt;=0,VALUE(J712)&lt;0),"analisar fact","")</f>
        <v/>
      </c>
    </row>
    <row r="713" spans="1:16">
      <c r="A713" s="6" t="s">
        <v>1484</v>
      </c>
      <c r="B713" s="8">
        <v>77677</v>
      </c>
      <c r="C713" s="4">
        <v>3</v>
      </c>
      <c r="D713" s="4">
        <v>2</v>
      </c>
      <c r="E713" s="4">
        <v>12</v>
      </c>
      <c r="F713" s="4">
        <v>6</v>
      </c>
      <c r="G713" s="5">
        <v>38716</v>
      </c>
      <c r="H713" s="7" t="s">
        <v>162</v>
      </c>
      <c r="I713" s="4">
        <v>26</v>
      </c>
      <c r="J713" s="6">
        <f t="shared" si="82"/>
        <v>20</v>
      </c>
      <c r="K713" s="6">
        <f t="shared" si="78"/>
        <v>1</v>
      </c>
      <c r="L713" s="6" t="str">
        <f t="shared" si="79"/>
        <v/>
      </c>
      <c r="M713" s="21">
        <f t="shared" si="80"/>
        <v>8.3333333333333329E-2</v>
      </c>
      <c r="N713" s="6">
        <f t="shared" si="83"/>
        <v>6</v>
      </c>
      <c r="O713" s="21">
        <f t="shared" si="81"/>
        <v>8.3333333333333329E-2</v>
      </c>
      <c r="P713" s="33" t="str">
        <f t="shared" si="84"/>
        <v/>
      </c>
    </row>
    <row r="714" spans="1:16">
      <c r="A714" s="6" t="s">
        <v>1594</v>
      </c>
      <c r="B714" s="8">
        <v>81025</v>
      </c>
      <c r="C714" s="4">
        <v>4</v>
      </c>
      <c r="D714" s="4">
        <v>1</v>
      </c>
      <c r="E714" s="4">
        <v>8</v>
      </c>
      <c r="F714" s="4">
        <v>2</v>
      </c>
      <c r="G714" s="5">
        <v>39784</v>
      </c>
      <c r="H714" s="7" t="s">
        <v>162</v>
      </c>
      <c r="I714" s="4">
        <v>4</v>
      </c>
      <c r="J714" s="6">
        <f t="shared" si="82"/>
        <v>-2</v>
      </c>
      <c r="K714" s="6">
        <f t="shared" si="78"/>
        <v>3</v>
      </c>
      <c r="L714" s="6" t="str">
        <f t="shared" si="79"/>
        <v>OBSOLETOS</v>
      </c>
      <c r="M714" s="21">
        <f t="shared" si="80"/>
        <v>9.0277777777777769E-3</v>
      </c>
      <c r="N714" s="6" t="str">
        <f t="shared" si="83"/>
        <v/>
      </c>
      <c r="O714" s="21" t="str">
        <f t="shared" si="81"/>
        <v/>
      </c>
      <c r="P714" s="33" t="str">
        <f t="shared" si="84"/>
        <v/>
      </c>
    </row>
    <row r="715" spans="1:16">
      <c r="A715" s="6" t="s">
        <v>1751</v>
      </c>
      <c r="B715" s="8">
        <v>85803</v>
      </c>
      <c r="C715" s="4">
        <v>1</v>
      </c>
      <c r="D715" s="4">
        <v>0</v>
      </c>
      <c r="E715" s="4">
        <v>6</v>
      </c>
      <c r="F715" s="4">
        <v>0</v>
      </c>
      <c r="G715" s="5">
        <v>40052</v>
      </c>
      <c r="H715" s="7" t="s">
        <v>162</v>
      </c>
      <c r="I715" s="4">
        <v>1</v>
      </c>
      <c r="J715" s="6">
        <f t="shared" si="82"/>
        <v>-5</v>
      </c>
      <c r="K715" s="6">
        <f t="shared" si="78"/>
        <v>1</v>
      </c>
      <c r="L715" s="6" t="str">
        <f t="shared" si="79"/>
        <v>OBSOLETOS</v>
      </c>
      <c r="M715" s="21">
        <f t="shared" si="80"/>
        <v>2.4305555555555556E-2</v>
      </c>
      <c r="N715" s="6" t="str">
        <f t="shared" si="83"/>
        <v/>
      </c>
      <c r="O715" s="21" t="str">
        <f t="shared" si="81"/>
        <v/>
      </c>
      <c r="P715" s="33" t="str">
        <f t="shared" si="84"/>
        <v/>
      </c>
    </row>
    <row r="716" spans="1:16">
      <c r="A716" s="6" t="s">
        <v>198</v>
      </c>
      <c r="B716" s="8">
        <v>38808</v>
      </c>
      <c r="C716" s="4">
        <v>1163</v>
      </c>
      <c r="D716" s="4">
        <v>1161</v>
      </c>
      <c r="E716" s="4">
        <v>6995</v>
      </c>
      <c r="F716" s="4">
        <v>6990</v>
      </c>
      <c r="G716" s="5">
        <v>38716</v>
      </c>
      <c r="H716" s="7" t="s">
        <v>159</v>
      </c>
      <c r="I716" s="4">
        <v>188</v>
      </c>
      <c r="J716" s="6">
        <f t="shared" si="82"/>
        <v>183</v>
      </c>
      <c r="K716" s="6">
        <f t="shared" si="78"/>
        <v>2</v>
      </c>
      <c r="L716" s="6" t="str">
        <f t="shared" si="79"/>
        <v/>
      </c>
      <c r="M716" s="21">
        <f t="shared" si="80"/>
        <v>0.19062499999999999</v>
      </c>
      <c r="N716" s="6">
        <f t="shared" si="83"/>
        <v>5</v>
      </c>
      <c r="O716" s="21">
        <f t="shared" si="81"/>
        <v>0.19062499999999999</v>
      </c>
      <c r="P716" s="33" t="str">
        <f t="shared" si="84"/>
        <v/>
      </c>
    </row>
    <row r="717" spans="1:16">
      <c r="A717" s="6" t="s">
        <v>236</v>
      </c>
      <c r="B717" s="8">
        <v>39965</v>
      </c>
      <c r="C717" s="4">
        <v>410</v>
      </c>
      <c r="D717" s="4">
        <v>409</v>
      </c>
      <c r="E717" s="4">
        <v>3141</v>
      </c>
      <c r="F717" s="4">
        <v>3136</v>
      </c>
      <c r="G717" s="5">
        <v>38716</v>
      </c>
      <c r="H717" s="7" t="s">
        <v>159</v>
      </c>
      <c r="I717" s="4">
        <v>310</v>
      </c>
      <c r="J717" s="6">
        <f t="shared" si="82"/>
        <v>305</v>
      </c>
      <c r="K717" s="6">
        <f t="shared" si="78"/>
        <v>1</v>
      </c>
      <c r="L717" s="6" t="str">
        <f t="shared" si="79"/>
        <v/>
      </c>
      <c r="M717" s="21">
        <f t="shared" si="80"/>
        <v>0.4236111111111111</v>
      </c>
      <c r="N717" s="6">
        <f t="shared" si="83"/>
        <v>5</v>
      </c>
      <c r="O717" s="21">
        <f t="shared" si="81"/>
        <v>0.4236111111111111</v>
      </c>
      <c r="P717" s="33" t="str">
        <f t="shared" si="84"/>
        <v/>
      </c>
    </row>
    <row r="718" spans="1:16">
      <c r="A718" s="6" t="s">
        <v>462</v>
      </c>
      <c r="B718" s="8">
        <v>46844</v>
      </c>
      <c r="C718" s="4">
        <v>71</v>
      </c>
      <c r="D718" s="4">
        <v>69</v>
      </c>
      <c r="E718" s="4">
        <v>300</v>
      </c>
      <c r="F718" s="4">
        <v>295</v>
      </c>
      <c r="G718" s="5">
        <v>38716</v>
      </c>
      <c r="H718" s="7" t="s">
        <v>159</v>
      </c>
      <c r="I718" s="4">
        <v>111</v>
      </c>
      <c r="J718" s="6">
        <f t="shared" si="82"/>
        <v>106</v>
      </c>
      <c r="K718" s="6">
        <f t="shared" si="78"/>
        <v>2</v>
      </c>
      <c r="L718" s="6" t="str">
        <f t="shared" si="79"/>
        <v/>
      </c>
      <c r="M718" s="21">
        <f t="shared" si="80"/>
        <v>0.22083333333333333</v>
      </c>
      <c r="N718" s="6">
        <f t="shared" si="83"/>
        <v>5</v>
      </c>
      <c r="O718" s="21">
        <f t="shared" si="81"/>
        <v>0.22083333333333333</v>
      </c>
      <c r="P718" s="33" t="str">
        <f t="shared" si="84"/>
        <v/>
      </c>
    </row>
    <row r="719" spans="1:16">
      <c r="A719" s="6" t="s">
        <v>582</v>
      </c>
      <c r="B719" s="8">
        <v>50222</v>
      </c>
      <c r="C719" s="4">
        <v>48</v>
      </c>
      <c r="D719" s="4">
        <v>47</v>
      </c>
      <c r="E719" s="4">
        <v>290</v>
      </c>
      <c r="F719" s="4">
        <v>285</v>
      </c>
      <c r="G719" s="5">
        <v>39596</v>
      </c>
      <c r="H719" s="7" t="s">
        <v>161</v>
      </c>
      <c r="I719" s="4">
        <v>138</v>
      </c>
      <c r="J719" s="6">
        <f t="shared" si="82"/>
        <v>133</v>
      </c>
      <c r="K719" s="6">
        <f t="shared" si="78"/>
        <v>1</v>
      </c>
      <c r="L719" s="6" t="str">
        <f t="shared" si="79"/>
        <v/>
      </c>
      <c r="M719" s="21">
        <f t="shared" si="80"/>
        <v>0.27708333333333335</v>
      </c>
      <c r="N719" s="6">
        <f t="shared" si="83"/>
        <v>5</v>
      </c>
      <c r="O719" s="21">
        <f t="shared" si="81"/>
        <v>0.27708333333333335</v>
      </c>
      <c r="P719" s="33" t="str">
        <f t="shared" si="84"/>
        <v/>
      </c>
    </row>
    <row r="720" spans="1:16">
      <c r="A720" s="6" t="s">
        <v>507</v>
      </c>
      <c r="B720" s="8">
        <v>47939</v>
      </c>
      <c r="C720" s="4">
        <v>62</v>
      </c>
      <c r="D720" s="4">
        <v>60</v>
      </c>
      <c r="E720" s="4">
        <v>227</v>
      </c>
      <c r="F720" s="4">
        <v>222</v>
      </c>
      <c r="G720" s="5">
        <v>38716</v>
      </c>
      <c r="H720" s="7" t="s">
        <v>161</v>
      </c>
      <c r="I720" s="4">
        <v>0</v>
      </c>
      <c r="J720" s="6">
        <f t="shared" si="82"/>
        <v>-5</v>
      </c>
      <c r="K720" s="6">
        <f t="shared" si="78"/>
        <v>2</v>
      </c>
      <c r="L720" s="6" t="str">
        <f t="shared" si="79"/>
        <v>REPACKING</v>
      </c>
      <c r="M720" s="21">
        <f t="shared" si="80"/>
        <v>1.0416666666666666E-2</v>
      </c>
      <c r="N720" s="6" t="str">
        <f t="shared" si="83"/>
        <v/>
      </c>
      <c r="O720" s="21" t="str">
        <f t="shared" si="81"/>
        <v/>
      </c>
      <c r="P720" s="33" t="str">
        <f t="shared" si="84"/>
        <v/>
      </c>
    </row>
    <row r="721" spans="1:16">
      <c r="A721" s="6" t="s">
        <v>804</v>
      </c>
      <c r="B721" s="8">
        <v>56980</v>
      </c>
      <c r="C721" s="4">
        <v>24</v>
      </c>
      <c r="D721" s="4">
        <v>23</v>
      </c>
      <c r="E721" s="4">
        <v>187</v>
      </c>
      <c r="F721" s="4">
        <v>182</v>
      </c>
      <c r="G721" s="5">
        <v>38716</v>
      </c>
      <c r="H721" s="7" t="s">
        <v>159</v>
      </c>
      <c r="I721" s="4">
        <v>41</v>
      </c>
      <c r="J721" s="6">
        <f t="shared" si="82"/>
        <v>36</v>
      </c>
      <c r="K721" s="6">
        <f t="shared" si="78"/>
        <v>1</v>
      </c>
      <c r="L721" s="6" t="str">
        <f t="shared" si="79"/>
        <v/>
      </c>
      <c r="M721" s="21">
        <f t="shared" si="80"/>
        <v>8.7499999999999994E-2</v>
      </c>
      <c r="N721" s="6">
        <f t="shared" si="83"/>
        <v>5</v>
      </c>
      <c r="O721" s="21">
        <f t="shared" si="81"/>
        <v>8.7499999999999994E-2</v>
      </c>
      <c r="P721" s="33" t="str">
        <f t="shared" si="84"/>
        <v/>
      </c>
    </row>
    <row r="722" spans="1:16">
      <c r="A722" s="6" t="s">
        <v>495</v>
      </c>
      <c r="B722" s="8">
        <v>47574</v>
      </c>
      <c r="C722" s="4">
        <v>64</v>
      </c>
      <c r="D722" s="4">
        <v>63</v>
      </c>
      <c r="E722" s="4">
        <v>161</v>
      </c>
      <c r="F722" s="4">
        <v>156</v>
      </c>
      <c r="G722" s="5">
        <v>38716</v>
      </c>
      <c r="H722" s="7" t="s">
        <v>159</v>
      </c>
      <c r="I722" s="4">
        <v>0</v>
      </c>
      <c r="J722" s="6">
        <f t="shared" si="82"/>
        <v>-5</v>
      </c>
      <c r="K722" s="6">
        <f t="shared" si="78"/>
        <v>1</v>
      </c>
      <c r="L722" s="6" t="str">
        <f t="shared" si="79"/>
        <v>ACTIVOS</v>
      </c>
      <c r="M722" s="21">
        <f t="shared" si="80"/>
        <v>1.2152777777777778E-2</v>
      </c>
      <c r="N722" s="6" t="str">
        <f t="shared" si="83"/>
        <v/>
      </c>
      <c r="O722" s="21" t="str">
        <f t="shared" si="81"/>
        <v/>
      </c>
      <c r="P722" s="33" t="str">
        <f t="shared" si="84"/>
        <v/>
      </c>
    </row>
    <row r="723" spans="1:16">
      <c r="A723" s="6" t="s">
        <v>1210</v>
      </c>
      <c r="B723" s="8">
        <v>69338</v>
      </c>
      <c r="C723" s="4">
        <v>6</v>
      </c>
      <c r="D723" s="4">
        <v>6</v>
      </c>
      <c r="E723" s="4">
        <v>152</v>
      </c>
      <c r="F723" s="4">
        <v>147</v>
      </c>
      <c r="G723" s="5">
        <v>39723</v>
      </c>
      <c r="H723" s="7" t="s">
        <v>159</v>
      </c>
      <c r="I723" s="4">
        <v>36</v>
      </c>
      <c r="J723" s="6">
        <f t="shared" si="82"/>
        <v>31</v>
      </c>
      <c r="K723" s="6">
        <f t="shared" si="78"/>
        <v>0</v>
      </c>
      <c r="L723" s="6" t="str">
        <f t="shared" si="79"/>
        <v/>
      </c>
      <c r="M723" s="21">
        <f t="shared" si="80"/>
        <v>7.5347222222222218E-2</v>
      </c>
      <c r="N723" s="6" t="str">
        <f t="shared" si="83"/>
        <v/>
      </c>
      <c r="O723" s="21" t="str">
        <f t="shared" si="81"/>
        <v/>
      </c>
      <c r="P723" s="33" t="str">
        <f t="shared" si="84"/>
        <v/>
      </c>
    </row>
    <row r="724" spans="1:16">
      <c r="A724" s="6" t="s">
        <v>821</v>
      </c>
      <c r="B724" s="8">
        <v>57497</v>
      </c>
      <c r="C724" s="4">
        <v>22</v>
      </c>
      <c r="D724" s="4">
        <v>22</v>
      </c>
      <c r="E724" s="4">
        <v>143</v>
      </c>
      <c r="F724" s="4">
        <v>138</v>
      </c>
      <c r="G724" s="5">
        <v>38716</v>
      </c>
      <c r="H724" s="7" t="s">
        <v>159</v>
      </c>
      <c r="I724" s="4">
        <v>16</v>
      </c>
      <c r="J724" s="6">
        <f t="shared" si="82"/>
        <v>11</v>
      </c>
      <c r="K724" s="6">
        <f t="shared" si="78"/>
        <v>0</v>
      </c>
      <c r="L724" s="6" t="str">
        <f t="shared" si="79"/>
        <v/>
      </c>
      <c r="M724" s="21">
        <f t="shared" si="80"/>
        <v>2.6736111111111113E-2</v>
      </c>
      <c r="N724" s="6" t="str">
        <f t="shared" si="83"/>
        <v/>
      </c>
      <c r="O724" s="21" t="str">
        <f t="shared" si="81"/>
        <v/>
      </c>
      <c r="P724" s="33" t="str">
        <f t="shared" si="84"/>
        <v/>
      </c>
    </row>
    <row r="725" spans="1:16">
      <c r="A725" s="6" t="s">
        <v>814</v>
      </c>
      <c r="B725" s="8">
        <v>57285</v>
      </c>
      <c r="C725" s="4">
        <v>22</v>
      </c>
      <c r="D725" s="4">
        <v>22</v>
      </c>
      <c r="E725" s="4">
        <v>85</v>
      </c>
      <c r="F725" s="4">
        <v>80</v>
      </c>
      <c r="G725" s="5">
        <v>38828</v>
      </c>
      <c r="H725" s="7" t="s">
        <v>160</v>
      </c>
      <c r="I725" s="4">
        <v>28</v>
      </c>
      <c r="J725" s="6">
        <f t="shared" si="82"/>
        <v>23</v>
      </c>
      <c r="K725" s="6">
        <f t="shared" si="78"/>
        <v>0</v>
      </c>
      <c r="L725" s="6" t="str">
        <f t="shared" si="79"/>
        <v/>
      </c>
      <c r="M725" s="21">
        <f t="shared" si="80"/>
        <v>6.3888888888888898E-2</v>
      </c>
      <c r="N725" s="6" t="str">
        <f t="shared" si="83"/>
        <v/>
      </c>
      <c r="O725" s="21" t="str">
        <f t="shared" si="81"/>
        <v/>
      </c>
      <c r="P725" s="33" t="str">
        <f t="shared" si="84"/>
        <v/>
      </c>
    </row>
    <row r="726" spans="1:16">
      <c r="A726" s="6" t="s">
        <v>1220</v>
      </c>
      <c r="B726" s="8">
        <v>69642</v>
      </c>
      <c r="C726" s="4">
        <v>7</v>
      </c>
      <c r="D726" s="4">
        <v>6</v>
      </c>
      <c r="E726" s="4">
        <v>42</v>
      </c>
      <c r="F726" s="4">
        <v>37</v>
      </c>
      <c r="G726" s="5">
        <v>38716</v>
      </c>
      <c r="H726" s="7" t="s">
        <v>159</v>
      </c>
      <c r="I726" s="4">
        <v>7</v>
      </c>
      <c r="J726" s="6">
        <f t="shared" si="82"/>
        <v>2</v>
      </c>
      <c r="K726" s="6">
        <f t="shared" si="78"/>
        <v>1</v>
      </c>
      <c r="L726" s="6" t="str">
        <f t="shared" si="79"/>
        <v/>
      </c>
      <c r="M726" s="21">
        <f t="shared" si="80"/>
        <v>6.2500000000000003E-3</v>
      </c>
      <c r="N726" s="6">
        <f t="shared" si="83"/>
        <v>5</v>
      </c>
      <c r="O726" s="21">
        <f t="shared" si="81"/>
        <v>6.2500000000000003E-3</v>
      </c>
      <c r="P726" s="33" t="str">
        <f t="shared" si="84"/>
        <v/>
      </c>
    </row>
    <row r="727" spans="1:16">
      <c r="A727" s="6" t="s">
        <v>1511</v>
      </c>
      <c r="B727" s="8">
        <v>78498</v>
      </c>
      <c r="C727" s="4">
        <v>3</v>
      </c>
      <c r="D727" s="4">
        <v>2</v>
      </c>
      <c r="E727" s="4">
        <v>40</v>
      </c>
      <c r="F727" s="4">
        <v>35</v>
      </c>
      <c r="G727" s="5">
        <v>39619</v>
      </c>
      <c r="H727" s="7" t="s">
        <v>160</v>
      </c>
      <c r="I727" s="4">
        <v>0</v>
      </c>
      <c r="J727" s="6">
        <f t="shared" si="82"/>
        <v>-5</v>
      </c>
      <c r="K727" s="6">
        <f t="shared" si="78"/>
        <v>1</v>
      </c>
      <c r="L727" s="6" t="str">
        <f t="shared" si="79"/>
        <v>CONTRA VENTA</v>
      </c>
      <c r="M727" s="21">
        <f t="shared" si="80"/>
        <v>1.5625E-2</v>
      </c>
      <c r="N727" s="6" t="str">
        <f t="shared" si="83"/>
        <v/>
      </c>
      <c r="O727" s="21" t="str">
        <f t="shared" si="81"/>
        <v/>
      </c>
      <c r="P727" s="33" t="str">
        <f t="shared" si="84"/>
        <v/>
      </c>
    </row>
    <row r="728" spans="1:16">
      <c r="A728" s="6" t="s">
        <v>1359</v>
      </c>
      <c r="B728" s="8">
        <v>73871</v>
      </c>
      <c r="C728" s="4">
        <v>4</v>
      </c>
      <c r="D728" s="4">
        <v>4</v>
      </c>
      <c r="E728" s="4">
        <v>36</v>
      </c>
      <c r="F728" s="4">
        <v>31</v>
      </c>
      <c r="G728" s="5">
        <v>38716</v>
      </c>
      <c r="H728" s="7" t="s">
        <v>160</v>
      </c>
      <c r="I728" s="4">
        <v>1</v>
      </c>
      <c r="J728" s="6">
        <f t="shared" si="82"/>
        <v>-4</v>
      </c>
      <c r="K728" s="6">
        <f t="shared" si="78"/>
        <v>0</v>
      </c>
      <c r="L728" s="6" t="str">
        <f t="shared" si="79"/>
        <v>CONTRA VENTA</v>
      </c>
      <c r="M728" s="21">
        <f t="shared" si="80"/>
        <v>1.2500000000000001E-2</v>
      </c>
      <c r="N728" s="6" t="str">
        <f t="shared" si="83"/>
        <v/>
      </c>
      <c r="O728" s="21" t="str">
        <f t="shared" si="81"/>
        <v/>
      </c>
      <c r="P728" s="33" t="str">
        <f t="shared" si="84"/>
        <v>analisar fact</v>
      </c>
    </row>
    <row r="729" spans="1:16">
      <c r="A729" s="6" t="s">
        <v>1135</v>
      </c>
      <c r="B729" s="8">
        <v>67054</v>
      </c>
      <c r="C729" s="4">
        <v>9</v>
      </c>
      <c r="D729" s="4">
        <v>8</v>
      </c>
      <c r="E729" s="4">
        <v>22</v>
      </c>
      <c r="F729" s="4">
        <v>17</v>
      </c>
      <c r="G729" s="5">
        <v>39847</v>
      </c>
      <c r="H729" s="7" t="s">
        <v>160</v>
      </c>
      <c r="I729" s="4">
        <v>9</v>
      </c>
      <c r="J729" s="6">
        <f t="shared" si="82"/>
        <v>4</v>
      </c>
      <c r="K729" s="6">
        <f t="shared" si="78"/>
        <v>1</v>
      </c>
      <c r="L729" s="6" t="str">
        <f t="shared" si="79"/>
        <v/>
      </c>
      <c r="M729" s="21">
        <f t="shared" si="80"/>
        <v>1.2500000000000001E-2</v>
      </c>
      <c r="N729" s="6">
        <f t="shared" si="83"/>
        <v>5</v>
      </c>
      <c r="O729" s="21">
        <f t="shared" si="81"/>
        <v>1.2500000000000001E-2</v>
      </c>
      <c r="P729" s="33" t="str">
        <f t="shared" si="84"/>
        <v/>
      </c>
    </row>
    <row r="730" spans="1:16">
      <c r="A730" s="6" t="s">
        <v>1002</v>
      </c>
      <c r="B730" s="8">
        <v>63006</v>
      </c>
      <c r="C730" s="4">
        <v>15</v>
      </c>
      <c r="D730" s="4">
        <v>12</v>
      </c>
      <c r="E730" s="4">
        <v>21</v>
      </c>
      <c r="F730" s="4">
        <v>16</v>
      </c>
      <c r="G730" s="5">
        <v>38761</v>
      </c>
      <c r="H730" s="7" t="s">
        <v>160</v>
      </c>
      <c r="I730" s="4">
        <v>0</v>
      </c>
      <c r="J730" s="6">
        <f t="shared" si="82"/>
        <v>-5</v>
      </c>
      <c r="K730" s="6">
        <f t="shared" si="78"/>
        <v>3</v>
      </c>
      <c r="L730" s="6" t="str">
        <f t="shared" si="79"/>
        <v>CONTRA VENTA</v>
      </c>
      <c r="M730" s="21">
        <f t="shared" si="80"/>
        <v>1.5625E-2</v>
      </c>
      <c r="N730" s="6" t="str">
        <f t="shared" si="83"/>
        <v/>
      </c>
      <c r="O730" s="21" t="str">
        <f t="shared" si="81"/>
        <v/>
      </c>
      <c r="P730" s="33" t="str">
        <f t="shared" si="84"/>
        <v/>
      </c>
    </row>
    <row r="731" spans="1:16">
      <c r="A731" s="6" t="s">
        <v>1625</v>
      </c>
      <c r="B731" s="8">
        <v>81968</v>
      </c>
      <c r="C731" s="4">
        <v>2</v>
      </c>
      <c r="D731" s="4">
        <v>1</v>
      </c>
      <c r="E731" s="4">
        <v>15</v>
      </c>
      <c r="F731" s="4">
        <v>10</v>
      </c>
      <c r="G731" s="5">
        <v>38831</v>
      </c>
      <c r="H731" s="7" t="s">
        <v>160</v>
      </c>
      <c r="I731" s="4">
        <v>5</v>
      </c>
      <c r="J731" s="6">
        <f t="shared" si="82"/>
        <v>0</v>
      </c>
      <c r="K731" s="6">
        <f t="shared" si="78"/>
        <v>1</v>
      </c>
      <c r="L731" s="6" t="str">
        <f t="shared" si="79"/>
        <v/>
      </c>
      <c r="M731" s="21">
        <f t="shared" si="80"/>
        <v>0</v>
      </c>
      <c r="N731" s="6" t="str">
        <f t="shared" si="83"/>
        <v/>
      </c>
      <c r="O731" s="21" t="str">
        <f t="shared" si="81"/>
        <v/>
      </c>
      <c r="P731" s="33" t="str">
        <f t="shared" si="84"/>
        <v/>
      </c>
    </row>
    <row r="732" spans="1:16">
      <c r="A732" s="6" t="s">
        <v>453</v>
      </c>
      <c r="B732" s="8">
        <v>46569</v>
      </c>
      <c r="C732" s="4">
        <v>75</v>
      </c>
      <c r="D732" s="4">
        <v>72</v>
      </c>
      <c r="E732" s="4">
        <v>277</v>
      </c>
      <c r="F732" s="4">
        <v>272</v>
      </c>
      <c r="G732" s="5">
        <v>38897</v>
      </c>
      <c r="H732" s="7" t="s">
        <v>162</v>
      </c>
      <c r="I732" s="4">
        <v>1</v>
      </c>
      <c r="J732" s="6">
        <f t="shared" si="82"/>
        <v>-4</v>
      </c>
      <c r="K732" s="6">
        <f t="shared" si="78"/>
        <v>3</v>
      </c>
      <c r="L732" s="6" t="str">
        <f t="shared" si="79"/>
        <v>OBSOLETOS</v>
      </c>
      <c r="M732" s="21">
        <f t="shared" si="80"/>
        <v>1.388888888888889E-2</v>
      </c>
      <c r="N732" s="6" t="str">
        <f t="shared" si="83"/>
        <v/>
      </c>
      <c r="O732" s="21" t="str">
        <f t="shared" si="81"/>
        <v/>
      </c>
      <c r="P732" s="33" t="str">
        <f t="shared" si="84"/>
        <v/>
      </c>
    </row>
    <row r="733" spans="1:16">
      <c r="A733" s="6" t="s">
        <v>784</v>
      </c>
      <c r="B733" s="8">
        <v>56370</v>
      </c>
      <c r="C733" s="4">
        <v>28</v>
      </c>
      <c r="D733" s="4">
        <v>25</v>
      </c>
      <c r="E733" s="4">
        <v>233</v>
      </c>
      <c r="F733" s="4">
        <v>228</v>
      </c>
      <c r="G733" s="5">
        <v>40196</v>
      </c>
      <c r="H733" s="7" t="s">
        <v>162</v>
      </c>
      <c r="I733" s="4">
        <v>2</v>
      </c>
      <c r="J733" s="6">
        <f t="shared" si="82"/>
        <v>-3</v>
      </c>
      <c r="K733" s="6">
        <f t="shared" si="78"/>
        <v>3</v>
      </c>
      <c r="L733" s="6" t="str">
        <f t="shared" si="79"/>
        <v>OBSOLETOS</v>
      </c>
      <c r="M733" s="21">
        <f t="shared" si="80"/>
        <v>1.0416666666666666E-2</v>
      </c>
      <c r="N733" s="6" t="str">
        <f t="shared" si="83"/>
        <v/>
      </c>
      <c r="O733" s="21" t="str">
        <f t="shared" si="81"/>
        <v/>
      </c>
      <c r="P733" s="33" t="str">
        <f t="shared" si="84"/>
        <v/>
      </c>
    </row>
    <row r="734" spans="1:16">
      <c r="A734" s="6" t="s">
        <v>1272</v>
      </c>
      <c r="B734" s="8">
        <v>71225</v>
      </c>
      <c r="C734" s="4">
        <v>6</v>
      </c>
      <c r="D734" s="4">
        <v>5</v>
      </c>
      <c r="E734" s="4">
        <v>129</v>
      </c>
      <c r="F734" s="4">
        <v>124</v>
      </c>
      <c r="G734" s="5">
        <v>38716</v>
      </c>
      <c r="H734" s="7" t="s">
        <v>162</v>
      </c>
      <c r="I734" s="4">
        <v>62</v>
      </c>
      <c r="J734" s="6">
        <f t="shared" si="82"/>
        <v>57</v>
      </c>
      <c r="K734" s="6">
        <f t="shared" si="78"/>
        <v>1</v>
      </c>
      <c r="L734" s="6" t="str">
        <f t="shared" si="79"/>
        <v/>
      </c>
      <c r="M734" s="21">
        <f t="shared" si="80"/>
        <v>0.19791666666666666</v>
      </c>
      <c r="N734" s="6">
        <f t="shared" si="83"/>
        <v>5</v>
      </c>
      <c r="O734" s="21">
        <f t="shared" si="81"/>
        <v>0.19791666666666666</v>
      </c>
      <c r="P734" s="33" t="str">
        <f t="shared" si="84"/>
        <v/>
      </c>
    </row>
    <row r="735" spans="1:16">
      <c r="A735" s="6" t="s">
        <v>1352</v>
      </c>
      <c r="B735" s="8">
        <v>73659</v>
      </c>
      <c r="C735" s="4">
        <v>4</v>
      </c>
      <c r="D735" s="4">
        <v>4</v>
      </c>
      <c r="E735" s="4">
        <v>35</v>
      </c>
      <c r="F735" s="4">
        <v>30</v>
      </c>
      <c r="G735" s="5">
        <v>39192</v>
      </c>
      <c r="H735" s="7" t="s">
        <v>162</v>
      </c>
      <c r="I735" s="4">
        <v>90</v>
      </c>
      <c r="J735" s="6">
        <f t="shared" si="82"/>
        <v>85</v>
      </c>
      <c r="K735" s="6">
        <f t="shared" si="78"/>
        <v>0</v>
      </c>
      <c r="L735" s="6" t="str">
        <f t="shared" si="79"/>
        <v/>
      </c>
      <c r="M735" s="21">
        <f t="shared" si="80"/>
        <v>0.32465277777777779</v>
      </c>
      <c r="N735" s="6" t="str">
        <f t="shared" si="83"/>
        <v/>
      </c>
      <c r="O735" s="21" t="str">
        <f t="shared" si="81"/>
        <v/>
      </c>
      <c r="P735" s="33" t="str">
        <f t="shared" si="84"/>
        <v/>
      </c>
    </row>
    <row r="736" spans="1:16">
      <c r="A736" s="6" t="s">
        <v>1760</v>
      </c>
      <c r="B736" s="8">
        <v>86077</v>
      </c>
      <c r="C736" s="4">
        <v>1</v>
      </c>
      <c r="D736" s="4">
        <v>0</v>
      </c>
      <c r="E736" s="4">
        <v>5</v>
      </c>
      <c r="F736" s="4">
        <v>0</v>
      </c>
      <c r="G736" s="5">
        <v>39778</v>
      </c>
      <c r="H736" s="7" t="s">
        <v>162</v>
      </c>
      <c r="I736" s="4">
        <v>49</v>
      </c>
      <c r="J736" s="6">
        <f t="shared" si="82"/>
        <v>44</v>
      </c>
      <c r="K736" s="6">
        <f t="shared" si="78"/>
        <v>1</v>
      </c>
      <c r="L736" s="6" t="str">
        <f t="shared" si="79"/>
        <v/>
      </c>
      <c r="M736" s="21">
        <f t="shared" si="80"/>
        <v>0.21388888888888891</v>
      </c>
      <c r="N736" s="6">
        <f t="shared" si="83"/>
        <v>5</v>
      </c>
      <c r="O736" s="21">
        <f t="shared" si="81"/>
        <v>0.21388888888888891</v>
      </c>
      <c r="P736" s="33" t="str">
        <f t="shared" si="84"/>
        <v/>
      </c>
    </row>
    <row r="737" spans="1:16">
      <c r="A737" s="6" t="s">
        <v>215</v>
      </c>
      <c r="B737" s="8">
        <v>39326</v>
      </c>
      <c r="C737" s="4">
        <v>595</v>
      </c>
      <c r="D737" s="4">
        <v>594</v>
      </c>
      <c r="E737" s="4">
        <v>9812</v>
      </c>
      <c r="F737" s="4">
        <v>9808</v>
      </c>
      <c r="G737" s="5">
        <v>39745</v>
      </c>
      <c r="H737" s="7" t="s">
        <v>159</v>
      </c>
      <c r="I737" s="4">
        <v>267</v>
      </c>
      <c r="J737" s="6">
        <f t="shared" si="82"/>
        <v>263</v>
      </c>
      <c r="K737" s="6">
        <f t="shared" si="78"/>
        <v>1</v>
      </c>
      <c r="L737" s="6" t="str">
        <f t="shared" si="79"/>
        <v/>
      </c>
      <c r="M737" s="21">
        <f t="shared" si="80"/>
        <v>0.18263888888888891</v>
      </c>
      <c r="N737" s="6">
        <f t="shared" si="83"/>
        <v>4</v>
      </c>
      <c r="O737" s="21">
        <f t="shared" si="81"/>
        <v>0.18263888888888891</v>
      </c>
      <c r="P737" s="33" t="str">
        <f t="shared" si="84"/>
        <v/>
      </c>
    </row>
    <row r="738" spans="1:16">
      <c r="A738" s="6" t="s">
        <v>271</v>
      </c>
      <c r="B738" s="8">
        <v>41030</v>
      </c>
      <c r="C738" s="4">
        <v>233</v>
      </c>
      <c r="D738" s="4">
        <v>231</v>
      </c>
      <c r="E738" s="4">
        <v>1106</v>
      </c>
      <c r="F738" s="4">
        <v>1102</v>
      </c>
      <c r="G738" s="5">
        <v>38716</v>
      </c>
      <c r="H738" s="7" t="s">
        <v>159</v>
      </c>
      <c r="I738" s="4">
        <v>0</v>
      </c>
      <c r="J738" s="6">
        <f t="shared" si="82"/>
        <v>-4</v>
      </c>
      <c r="K738" s="6">
        <f t="shared" si="78"/>
        <v>2</v>
      </c>
      <c r="L738" s="6" t="str">
        <f t="shared" si="79"/>
        <v>ACTIVOS</v>
      </c>
      <c r="M738" s="21">
        <f t="shared" si="80"/>
        <v>6.9444444444444449E-3</v>
      </c>
      <c r="N738" s="6" t="str">
        <f t="shared" si="83"/>
        <v/>
      </c>
      <c r="O738" s="21" t="str">
        <f t="shared" si="81"/>
        <v/>
      </c>
      <c r="P738" s="33" t="str">
        <f t="shared" si="84"/>
        <v/>
      </c>
    </row>
    <row r="739" spans="1:16">
      <c r="A739" s="6" t="s">
        <v>291</v>
      </c>
      <c r="B739" s="8">
        <v>41640</v>
      </c>
      <c r="C739" s="4">
        <v>185</v>
      </c>
      <c r="D739" s="4">
        <v>182</v>
      </c>
      <c r="E739" s="4">
        <v>514</v>
      </c>
      <c r="F739" s="4">
        <v>510</v>
      </c>
      <c r="G739" s="5">
        <v>38716</v>
      </c>
      <c r="H739" s="7" t="s">
        <v>159</v>
      </c>
      <c r="I739" s="4">
        <v>8</v>
      </c>
      <c r="J739" s="6">
        <f t="shared" si="82"/>
        <v>4</v>
      </c>
      <c r="K739" s="6">
        <f t="shared" si="78"/>
        <v>3</v>
      </c>
      <c r="L739" s="6" t="str">
        <f t="shared" si="79"/>
        <v/>
      </c>
      <c r="M739" s="21">
        <f t="shared" si="80"/>
        <v>6.9444444444444449E-3</v>
      </c>
      <c r="N739" s="6">
        <f t="shared" si="83"/>
        <v>4</v>
      </c>
      <c r="O739" s="21">
        <f t="shared" si="81"/>
        <v>6.9444444444444449E-3</v>
      </c>
      <c r="P739" s="33" t="str">
        <f t="shared" si="84"/>
        <v/>
      </c>
    </row>
    <row r="740" spans="1:16">
      <c r="A740" s="6" t="s">
        <v>500</v>
      </c>
      <c r="B740" s="8">
        <v>47727</v>
      </c>
      <c r="C740" s="4">
        <v>63</v>
      </c>
      <c r="D740" s="4">
        <v>62</v>
      </c>
      <c r="E740" s="4">
        <v>509</v>
      </c>
      <c r="F740" s="4">
        <v>505</v>
      </c>
      <c r="G740" s="5">
        <v>38716</v>
      </c>
      <c r="H740" s="7" t="s">
        <v>159</v>
      </c>
      <c r="I740" s="4">
        <v>72</v>
      </c>
      <c r="J740" s="6">
        <f t="shared" si="82"/>
        <v>68</v>
      </c>
      <c r="K740" s="6">
        <f t="shared" si="78"/>
        <v>1</v>
      </c>
      <c r="L740" s="6" t="str">
        <f t="shared" si="79"/>
        <v/>
      </c>
      <c r="M740" s="21">
        <f t="shared" si="80"/>
        <v>0.11805555555555555</v>
      </c>
      <c r="N740" s="6">
        <f t="shared" si="83"/>
        <v>4</v>
      </c>
      <c r="O740" s="21">
        <f t="shared" si="81"/>
        <v>0.11805555555555555</v>
      </c>
      <c r="P740" s="33" t="str">
        <f t="shared" si="84"/>
        <v/>
      </c>
    </row>
    <row r="741" spans="1:16">
      <c r="A741" s="6" t="s">
        <v>449</v>
      </c>
      <c r="B741" s="8">
        <v>46447</v>
      </c>
      <c r="C741" s="4">
        <v>73</v>
      </c>
      <c r="D741" s="4">
        <v>73</v>
      </c>
      <c r="E741" s="4">
        <v>321</v>
      </c>
      <c r="F741" s="4">
        <v>317</v>
      </c>
      <c r="G741" s="5">
        <v>38716</v>
      </c>
      <c r="H741" s="7" t="s">
        <v>159</v>
      </c>
      <c r="I741" s="4">
        <v>28</v>
      </c>
      <c r="J741" s="6">
        <f t="shared" si="82"/>
        <v>24</v>
      </c>
      <c r="K741" s="6">
        <f t="shared" si="78"/>
        <v>0</v>
      </c>
      <c r="L741" s="6" t="str">
        <f t="shared" si="79"/>
        <v/>
      </c>
      <c r="M741" s="21">
        <f t="shared" si="80"/>
        <v>0.05</v>
      </c>
      <c r="N741" s="6" t="str">
        <f t="shared" si="83"/>
        <v/>
      </c>
      <c r="O741" s="21" t="str">
        <f t="shared" si="81"/>
        <v/>
      </c>
      <c r="P741" s="33" t="str">
        <f t="shared" si="84"/>
        <v/>
      </c>
    </row>
    <row r="742" spans="1:16">
      <c r="A742" s="6" t="s">
        <v>551</v>
      </c>
      <c r="B742" s="8">
        <v>49279</v>
      </c>
      <c r="C742" s="4">
        <v>52</v>
      </c>
      <c r="D742" s="4">
        <v>51</v>
      </c>
      <c r="E742" s="4">
        <v>317</v>
      </c>
      <c r="F742" s="4">
        <v>313</v>
      </c>
      <c r="G742" s="5">
        <v>38716</v>
      </c>
      <c r="H742" s="7" t="s">
        <v>159</v>
      </c>
      <c r="I742" s="4">
        <v>338</v>
      </c>
      <c r="J742" s="6">
        <f t="shared" si="82"/>
        <v>334</v>
      </c>
      <c r="K742" s="6">
        <f t="shared" si="78"/>
        <v>1</v>
      </c>
      <c r="L742" s="6" t="str">
        <f t="shared" si="79"/>
        <v/>
      </c>
      <c r="M742" s="21">
        <f t="shared" si="80"/>
        <v>0.6958333333333333</v>
      </c>
      <c r="N742" s="6">
        <f t="shared" si="83"/>
        <v>4</v>
      </c>
      <c r="O742" s="21">
        <f t="shared" si="81"/>
        <v>0.6958333333333333</v>
      </c>
      <c r="P742" s="33" t="str">
        <f t="shared" si="84"/>
        <v/>
      </c>
    </row>
    <row r="743" spans="1:16">
      <c r="A743" s="6" t="s">
        <v>1195</v>
      </c>
      <c r="B743" s="8">
        <v>68881</v>
      </c>
      <c r="C743" s="4">
        <v>7</v>
      </c>
      <c r="D743" s="4">
        <v>7</v>
      </c>
      <c r="E743" s="4">
        <v>301</v>
      </c>
      <c r="F743" s="4">
        <v>297</v>
      </c>
      <c r="G743" s="5">
        <v>39857</v>
      </c>
      <c r="H743" s="7" t="s">
        <v>160</v>
      </c>
      <c r="I743" s="4">
        <v>0</v>
      </c>
      <c r="J743" s="6">
        <f t="shared" si="82"/>
        <v>-4</v>
      </c>
      <c r="K743" s="6">
        <f t="shared" si="78"/>
        <v>0</v>
      </c>
      <c r="L743" s="6" t="str">
        <f t="shared" si="79"/>
        <v>CONTRA VENTA</v>
      </c>
      <c r="M743" s="21">
        <f t="shared" si="80"/>
        <v>8.3333333333333332E-3</v>
      </c>
      <c r="N743" s="6" t="str">
        <f t="shared" si="83"/>
        <v/>
      </c>
      <c r="O743" s="21" t="str">
        <f t="shared" si="81"/>
        <v/>
      </c>
      <c r="P743" s="33" t="str">
        <f t="shared" si="84"/>
        <v>analisar fact</v>
      </c>
    </row>
    <row r="744" spans="1:16">
      <c r="A744" s="6" t="s">
        <v>592</v>
      </c>
      <c r="B744" s="8">
        <v>50526</v>
      </c>
      <c r="C744" s="4">
        <v>46</v>
      </c>
      <c r="D744" s="4">
        <v>45</v>
      </c>
      <c r="E744" s="4">
        <v>210</v>
      </c>
      <c r="F744" s="4">
        <v>206</v>
      </c>
      <c r="G744" s="5">
        <v>38716</v>
      </c>
      <c r="H744" s="7" t="s">
        <v>159</v>
      </c>
      <c r="I744" s="4">
        <v>63</v>
      </c>
      <c r="J744" s="6">
        <f t="shared" si="82"/>
        <v>59</v>
      </c>
      <c r="K744" s="6">
        <f t="shared" si="78"/>
        <v>1</v>
      </c>
      <c r="L744" s="6" t="str">
        <f t="shared" si="79"/>
        <v/>
      </c>
      <c r="M744" s="21">
        <f t="shared" si="80"/>
        <v>0.14340277777777777</v>
      </c>
      <c r="N744" s="6">
        <f t="shared" si="83"/>
        <v>4</v>
      </c>
      <c r="O744" s="21">
        <f t="shared" si="81"/>
        <v>0.14340277777777777</v>
      </c>
      <c r="P744" s="33" t="str">
        <f t="shared" si="84"/>
        <v/>
      </c>
    </row>
    <row r="745" spans="1:16">
      <c r="A745" s="6" t="s">
        <v>710</v>
      </c>
      <c r="B745" s="8">
        <v>54118</v>
      </c>
      <c r="C745" s="4">
        <v>32</v>
      </c>
      <c r="D745" s="4">
        <v>32</v>
      </c>
      <c r="E745" s="4">
        <v>180</v>
      </c>
      <c r="F745" s="4">
        <v>176</v>
      </c>
      <c r="G745" s="5">
        <v>38716</v>
      </c>
      <c r="H745" s="7" t="s">
        <v>159</v>
      </c>
      <c r="I745" s="4">
        <v>32</v>
      </c>
      <c r="J745" s="6">
        <f t="shared" si="82"/>
        <v>28</v>
      </c>
      <c r="K745" s="6">
        <f t="shared" si="78"/>
        <v>0</v>
      </c>
      <c r="L745" s="6" t="str">
        <f t="shared" si="79"/>
        <v/>
      </c>
      <c r="M745" s="21">
        <f t="shared" si="80"/>
        <v>6.805555555555555E-2</v>
      </c>
      <c r="N745" s="6" t="str">
        <f t="shared" si="83"/>
        <v/>
      </c>
      <c r="O745" s="21" t="str">
        <f t="shared" si="81"/>
        <v/>
      </c>
      <c r="P745" s="33" t="str">
        <f t="shared" si="84"/>
        <v/>
      </c>
    </row>
    <row r="746" spans="1:16">
      <c r="A746" s="6" t="s">
        <v>556</v>
      </c>
      <c r="B746" s="8">
        <v>49430</v>
      </c>
      <c r="C746" s="4">
        <v>50</v>
      </c>
      <c r="D746" s="4">
        <v>50</v>
      </c>
      <c r="E746" s="4">
        <v>150</v>
      </c>
      <c r="F746" s="4">
        <v>146</v>
      </c>
      <c r="G746" s="5">
        <v>40000</v>
      </c>
      <c r="H746" s="7" t="s">
        <v>159</v>
      </c>
      <c r="I746" s="4">
        <v>3</v>
      </c>
      <c r="J746" s="6">
        <f t="shared" si="82"/>
        <v>-1</v>
      </c>
      <c r="K746" s="6">
        <f t="shared" si="78"/>
        <v>0</v>
      </c>
      <c r="L746" s="6" t="str">
        <f t="shared" si="79"/>
        <v>ACTIVOS</v>
      </c>
      <c r="M746" s="21">
        <f t="shared" si="80"/>
        <v>2.4305555555555556E-3</v>
      </c>
      <c r="N746" s="6" t="str">
        <f t="shared" si="83"/>
        <v/>
      </c>
      <c r="O746" s="21" t="str">
        <f t="shared" si="81"/>
        <v/>
      </c>
      <c r="P746" s="33" t="str">
        <f t="shared" si="84"/>
        <v>analisar fact</v>
      </c>
    </row>
    <row r="747" spans="1:16">
      <c r="A747" s="6" t="s">
        <v>677</v>
      </c>
      <c r="B747" s="8">
        <v>53114</v>
      </c>
      <c r="C747" s="4">
        <v>35</v>
      </c>
      <c r="D747" s="4">
        <v>35</v>
      </c>
      <c r="E747" s="4">
        <v>121</v>
      </c>
      <c r="F747" s="4">
        <v>117</v>
      </c>
      <c r="G747" s="5">
        <v>39252</v>
      </c>
      <c r="H747" s="7" t="s">
        <v>159</v>
      </c>
      <c r="I747" s="4">
        <v>223</v>
      </c>
      <c r="J747" s="6">
        <f t="shared" si="82"/>
        <v>219</v>
      </c>
      <c r="K747" s="6">
        <f t="shared" si="78"/>
        <v>0</v>
      </c>
      <c r="L747" s="6" t="str">
        <f t="shared" si="79"/>
        <v/>
      </c>
      <c r="M747" s="21">
        <f t="shared" si="80"/>
        <v>0.53229166666666672</v>
      </c>
      <c r="N747" s="6" t="str">
        <f t="shared" si="83"/>
        <v/>
      </c>
      <c r="O747" s="21" t="str">
        <f t="shared" si="81"/>
        <v/>
      </c>
      <c r="P747" s="33" t="str">
        <f t="shared" si="84"/>
        <v/>
      </c>
    </row>
    <row r="748" spans="1:16">
      <c r="A748" s="6" t="s">
        <v>876</v>
      </c>
      <c r="B748" s="8">
        <v>59172</v>
      </c>
      <c r="C748" s="4">
        <v>19</v>
      </c>
      <c r="D748" s="4">
        <v>19</v>
      </c>
      <c r="E748" s="4">
        <v>93</v>
      </c>
      <c r="F748" s="4">
        <v>89</v>
      </c>
      <c r="G748" s="5">
        <v>38716</v>
      </c>
      <c r="H748" s="7" t="s">
        <v>160</v>
      </c>
      <c r="I748" s="4">
        <v>22</v>
      </c>
      <c r="J748" s="6">
        <f t="shared" si="82"/>
        <v>18</v>
      </c>
      <c r="K748" s="6">
        <f t="shared" si="78"/>
        <v>0</v>
      </c>
      <c r="L748" s="6" t="str">
        <f t="shared" si="79"/>
        <v/>
      </c>
      <c r="M748" s="21">
        <f t="shared" si="80"/>
        <v>0.05</v>
      </c>
      <c r="N748" s="6" t="str">
        <f t="shared" si="83"/>
        <v/>
      </c>
      <c r="O748" s="21" t="str">
        <f t="shared" si="81"/>
        <v/>
      </c>
      <c r="P748" s="33" t="str">
        <f t="shared" si="84"/>
        <v/>
      </c>
    </row>
    <row r="749" spans="1:16">
      <c r="A749" s="6" t="s">
        <v>765</v>
      </c>
      <c r="B749" s="8">
        <v>55793</v>
      </c>
      <c r="C749" s="4">
        <v>27</v>
      </c>
      <c r="D749" s="4">
        <v>26</v>
      </c>
      <c r="E749" s="4">
        <v>74</v>
      </c>
      <c r="F749" s="4">
        <v>70</v>
      </c>
      <c r="G749" s="5">
        <v>40016</v>
      </c>
      <c r="H749" s="7" t="s">
        <v>160</v>
      </c>
      <c r="I749" s="4">
        <v>0</v>
      </c>
      <c r="J749" s="6">
        <f t="shared" si="82"/>
        <v>-4</v>
      </c>
      <c r="K749" s="6">
        <f t="shared" si="78"/>
        <v>1</v>
      </c>
      <c r="L749" s="6" t="str">
        <f t="shared" si="79"/>
        <v>CONTRA VENTA</v>
      </c>
      <c r="M749" s="21">
        <f t="shared" si="80"/>
        <v>1.111111111111111E-2</v>
      </c>
      <c r="N749" s="6" t="str">
        <f t="shared" si="83"/>
        <v/>
      </c>
      <c r="O749" s="21" t="str">
        <f t="shared" si="81"/>
        <v/>
      </c>
      <c r="P749" s="33" t="str">
        <f t="shared" si="84"/>
        <v/>
      </c>
    </row>
    <row r="750" spans="1:16">
      <c r="A750" s="6" t="s">
        <v>1047</v>
      </c>
      <c r="B750" s="8">
        <v>64376</v>
      </c>
      <c r="C750" s="4">
        <v>12</v>
      </c>
      <c r="D750" s="4">
        <v>11</v>
      </c>
      <c r="E750" s="4">
        <v>32</v>
      </c>
      <c r="F750" s="4">
        <v>28</v>
      </c>
      <c r="G750" s="5">
        <v>38716</v>
      </c>
      <c r="H750" s="7" t="s">
        <v>160</v>
      </c>
      <c r="I750" s="4">
        <v>0</v>
      </c>
      <c r="J750" s="6">
        <f t="shared" si="82"/>
        <v>-4</v>
      </c>
      <c r="K750" s="6">
        <f t="shared" si="78"/>
        <v>1</v>
      </c>
      <c r="L750" s="6" t="str">
        <f t="shared" si="79"/>
        <v>CONTRA VENTA</v>
      </c>
      <c r="M750" s="21">
        <f t="shared" si="80"/>
        <v>1.2500000000000001E-2</v>
      </c>
      <c r="N750" s="6" t="str">
        <f t="shared" si="83"/>
        <v/>
      </c>
      <c r="O750" s="21" t="str">
        <f t="shared" si="81"/>
        <v/>
      </c>
      <c r="P750" s="33" t="str">
        <f t="shared" si="84"/>
        <v/>
      </c>
    </row>
    <row r="751" spans="1:16">
      <c r="A751" s="6" t="s">
        <v>942</v>
      </c>
      <c r="B751" s="8">
        <v>61179</v>
      </c>
      <c r="C751" s="4">
        <v>18</v>
      </c>
      <c r="D751" s="4">
        <v>15</v>
      </c>
      <c r="E751" s="4">
        <v>27</v>
      </c>
      <c r="F751" s="4">
        <v>23</v>
      </c>
      <c r="G751" s="5">
        <v>38779</v>
      </c>
      <c r="H751" s="7" t="s">
        <v>160</v>
      </c>
      <c r="I751" s="4">
        <v>0</v>
      </c>
      <c r="J751" s="6">
        <f t="shared" si="82"/>
        <v>-4</v>
      </c>
      <c r="K751" s="6">
        <f t="shared" si="78"/>
        <v>3</v>
      </c>
      <c r="L751" s="6" t="str">
        <f t="shared" si="79"/>
        <v>CONTRA VENTA</v>
      </c>
      <c r="M751" s="21">
        <f t="shared" si="80"/>
        <v>1.2500000000000001E-2</v>
      </c>
      <c r="N751" s="6" t="str">
        <f t="shared" si="83"/>
        <v/>
      </c>
      <c r="O751" s="21" t="str">
        <f t="shared" si="81"/>
        <v/>
      </c>
      <c r="P751" s="33" t="str">
        <f t="shared" si="84"/>
        <v/>
      </c>
    </row>
    <row r="752" spans="1:16">
      <c r="A752" s="6" t="s">
        <v>1702</v>
      </c>
      <c r="B752" s="8">
        <v>84312</v>
      </c>
      <c r="C752" s="4">
        <v>2</v>
      </c>
      <c r="D752" s="4">
        <v>1</v>
      </c>
      <c r="E752" s="4">
        <v>6</v>
      </c>
      <c r="F752" s="4">
        <v>2</v>
      </c>
      <c r="G752" s="5">
        <v>40337</v>
      </c>
      <c r="H752" s="7" t="s">
        <v>160</v>
      </c>
      <c r="I752" s="4">
        <v>6</v>
      </c>
      <c r="J752" s="6">
        <f t="shared" si="82"/>
        <v>2</v>
      </c>
      <c r="K752" s="6">
        <f t="shared" si="78"/>
        <v>1</v>
      </c>
      <c r="L752" s="6" t="str">
        <f t="shared" si="79"/>
        <v/>
      </c>
      <c r="M752" s="21">
        <f t="shared" si="80"/>
        <v>6.9444444444444449E-3</v>
      </c>
      <c r="N752" s="6">
        <f t="shared" si="83"/>
        <v>4</v>
      </c>
      <c r="O752" s="21">
        <f t="shared" si="81"/>
        <v>6.9444444444444449E-3</v>
      </c>
      <c r="P752" s="33" t="str">
        <f t="shared" si="84"/>
        <v/>
      </c>
    </row>
    <row r="753" spans="1:16">
      <c r="A753" s="6" t="s">
        <v>403</v>
      </c>
      <c r="B753" s="8">
        <v>45047</v>
      </c>
      <c r="C753" s="4">
        <v>88</v>
      </c>
      <c r="D753" s="4">
        <v>88</v>
      </c>
      <c r="E753" s="4">
        <v>375</v>
      </c>
      <c r="F753" s="4">
        <v>371</v>
      </c>
      <c r="G753" s="5">
        <v>39211</v>
      </c>
      <c r="H753" s="7" t="s">
        <v>162</v>
      </c>
      <c r="I753" s="4">
        <v>1189</v>
      </c>
      <c r="J753" s="6">
        <f t="shared" si="82"/>
        <v>1185</v>
      </c>
      <c r="K753" s="6">
        <f t="shared" si="78"/>
        <v>0</v>
      </c>
      <c r="L753" s="6" t="str">
        <f t="shared" si="79"/>
        <v/>
      </c>
      <c r="M753" s="21">
        <f t="shared" si="80"/>
        <v>4.114583333333333</v>
      </c>
      <c r="N753" s="6" t="str">
        <f t="shared" si="83"/>
        <v/>
      </c>
      <c r="O753" s="21" t="str">
        <f t="shared" si="81"/>
        <v/>
      </c>
      <c r="P753" s="33" t="str">
        <f t="shared" si="84"/>
        <v/>
      </c>
    </row>
    <row r="754" spans="1:16">
      <c r="A754" s="6" t="s">
        <v>731</v>
      </c>
      <c r="B754" s="8">
        <v>54758</v>
      </c>
      <c r="C754" s="4">
        <v>29</v>
      </c>
      <c r="D754" s="4">
        <v>29</v>
      </c>
      <c r="E754" s="4">
        <v>251</v>
      </c>
      <c r="F754" s="4">
        <v>247</v>
      </c>
      <c r="G754" s="5">
        <v>40196</v>
      </c>
      <c r="H754" s="7" t="s">
        <v>162</v>
      </c>
      <c r="I754" s="4">
        <v>20</v>
      </c>
      <c r="J754" s="6">
        <f t="shared" si="82"/>
        <v>16</v>
      </c>
      <c r="K754" s="6">
        <f t="shared" si="78"/>
        <v>0</v>
      </c>
      <c r="L754" s="6" t="str">
        <f t="shared" si="79"/>
        <v/>
      </c>
      <c r="M754" s="21">
        <f t="shared" si="80"/>
        <v>5.5555555555555559E-2</v>
      </c>
      <c r="N754" s="6" t="str">
        <f t="shared" si="83"/>
        <v/>
      </c>
      <c r="O754" s="21" t="str">
        <f t="shared" si="81"/>
        <v/>
      </c>
      <c r="P754" s="33" t="str">
        <f t="shared" si="84"/>
        <v/>
      </c>
    </row>
    <row r="755" spans="1:16">
      <c r="A755" s="6" t="s">
        <v>873</v>
      </c>
      <c r="B755" s="8">
        <v>59080</v>
      </c>
      <c r="C755" s="4">
        <v>20</v>
      </c>
      <c r="D755" s="4">
        <v>19</v>
      </c>
      <c r="E755" s="4">
        <v>129</v>
      </c>
      <c r="F755" s="4">
        <v>125</v>
      </c>
      <c r="G755" s="5">
        <v>39714</v>
      </c>
      <c r="H755" s="7" t="s">
        <v>162</v>
      </c>
      <c r="I755" s="4">
        <v>1</v>
      </c>
      <c r="J755" s="6">
        <f t="shared" si="82"/>
        <v>-3</v>
      </c>
      <c r="K755" s="6">
        <f t="shared" si="78"/>
        <v>1</v>
      </c>
      <c r="L755" s="6" t="str">
        <f t="shared" si="79"/>
        <v>OBSOLETOS</v>
      </c>
      <c r="M755" s="21">
        <f t="shared" si="80"/>
        <v>1.0416666666666666E-2</v>
      </c>
      <c r="N755" s="6" t="str">
        <f t="shared" si="83"/>
        <v/>
      </c>
      <c r="O755" s="21" t="str">
        <f t="shared" si="81"/>
        <v/>
      </c>
      <c r="P755" s="33" t="str">
        <f t="shared" si="84"/>
        <v/>
      </c>
    </row>
    <row r="756" spans="1:16">
      <c r="A756" s="6" t="s">
        <v>1425</v>
      </c>
      <c r="B756" s="8">
        <v>75880</v>
      </c>
      <c r="C756" s="4">
        <v>3</v>
      </c>
      <c r="D756" s="4">
        <v>3</v>
      </c>
      <c r="E756" s="4">
        <v>30</v>
      </c>
      <c r="F756" s="4">
        <v>26</v>
      </c>
      <c r="G756" s="5">
        <v>38744</v>
      </c>
      <c r="H756" s="7" t="s">
        <v>162</v>
      </c>
      <c r="I756" s="4">
        <v>4</v>
      </c>
      <c r="J756" s="6">
        <f t="shared" si="82"/>
        <v>0</v>
      </c>
      <c r="K756" s="6">
        <f t="shared" si="78"/>
        <v>0</v>
      </c>
      <c r="L756" s="6" t="str">
        <f t="shared" si="79"/>
        <v/>
      </c>
      <c r="M756" s="21">
        <f t="shared" si="80"/>
        <v>0</v>
      </c>
      <c r="N756" s="6" t="str">
        <f t="shared" si="83"/>
        <v/>
      </c>
      <c r="O756" s="21" t="str">
        <f t="shared" si="81"/>
        <v/>
      </c>
      <c r="P756" s="33" t="str">
        <f t="shared" si="84"/>
        <v/>
      </c>
    </row>
    <row r="757" spans="1:16">
      <c r="A757" s="6" t="s">
        <v>248</v>
      </c>
      <c r="B757" s="8">
        <v>40330</v>
      </c>
      <c r="C757" s="4">
        <v>320</v>
      </c>
      <c r="D757" s="4">
        <v>319</v>
      </c>
      <c r="E757" s="4">
        <v>825.2</v>
      </c>
      <c r="F757" s="4">
        <v>822.2</v>
      </c>
      <c r="G757" s="5">
        <v>39721</v>
      </c>
      <c r="H757" s="7" t="s">
        <v>159</v>
      </c>
      <c r="I757" s="4">
        <v>18</v>
      </c>
      <c r="J757" s="6">
        <f t="shared" si="82"/>
        <v>15</v>
      </c>
      <c r="K757" s="6">
        <f t="shared" si="78"/>
        <v>1</v>
      </c>
      <c r="L757" s="6" t="str">
        <f t="shared" si="79"/>
        <v/>
      </c>
      <c r="M757" s="21">
        <f t="shared" si="80"/>
        <v>2.6041666666666668E-2</v>
      </c>
      <c r="N757" s="6">
        <f t="shared" si="83"/>
        <v>3</v>
      </c>
      <c r="O757" s="21">
        <f t="shared" si="81"/>
        <v>2.6041666666666668E-2</v>
      </c>
      <c r="P757" s="33" t="str">
        <f t="shared" si="84"/>
        <v/>
      </c>
    </row>
    <row r="758" spans="1:16">
      <c r="A758" s="6" t="s">
        <v>527</v>
      </c>
      <c r="B758" s="8">
        <v>48549</v>
      </c>
      <c r="C758" s="4">
        <v>56</v>
      </c>
      <c r="D758" s="4">
        <v>55</v>
      </c>
      <c r="E758" s="4">
        <v>492</v>
      </c>
      <c r="F758" s="4">
        <v>489</v>
      </c>
      <c r="G758" s="5">
        <v>38716</v>
      </c>
      <c r="H758" s="7" t="s">
        <v>159</v>
      </c>
      <c r="I758" s="4">
        <v>385</v>
      </c>
      <c r="J758" s="6">
        <f t="shared" si="82"/>
        <v>382</v>
      </c>
      <c r="K758" s="6">
        <f t="shared" si="78"/>
        <v>1</v>
      </c>
      <c r="L758" s="6" t="str">
        <f t="shared" si="79"/>
        <v/>
      </c>
      <c r="M758" s="21">
        <f t="shared" si="80"/>
        <v>0.79583333333333328</v>
      </c>
      <c r="N758" s="6">
        <f t="shared" si="83"/>
        <v>3</v>
      </c>
      <c r="O758" s="21">
        <f t="shared" si="81"/>
        <v>0.79583333333333328</v>
      </c>
      <c r="P758" s="33" t="str">
        <f t="shared" si="84"/>
        <v/>
      </c>
    </row>
    <row r="759" spans="1:16">
      <c r="A759" s="6" t="s">
        <v>553</v>
      </c>
      <c r="B759" s="8">
        <v>49341</v>
      </c>
      <c r="C759" s="4">
        <v>50</v>
      </c>
      <c r="D759" s="4">
        <v>50</v>
      </c>
      <c r="E759" s="4">
        <v>233</v>
      </c>
      <c r="F759" s="4">
        <v>230</v>
      </c>
      <c r="G759" s="5">
        <v>38716</v>
      </c>
      <c r="H759" s="7" t="s">
        <v>159</v>
      </c>
      <c r="I759" s="4">
        <v>24</v>
      </c>
      <c r="J759" s="6">
        <f t="shared" si="82"/>
        <v>21</v>
      </c>
      <c r="K759" s="6">
        <f t="shared" si="78"/>
        <v>0</v>
      </c>
      <c r="L759" s="6" t="str">
        <f t="shared" si="79"/>
        <v/>
      </c>
      <c r="M759" s="21">
        <f t="shared" si="80"/>
        <v>4.3749999999999997E-2</v>
      </c>
      <c r="N759" s="6" t="str">
        <f t="shared" si="83"/>
        <v/>
      </c>
      <c r="O759" s="21" t="str">
        <f t="shared" si="81"/>
        <v/>
      </c>
      <c r="P759" s="33" t="str">
        <f t="shared" si="84"/>
        <v/>
      </c>
    </row>
    <row r="760" spans="1:16">
      <c r="A760" s="6" t="s">
        <v>567</v>
      </c>
      <c r="B760" s="8">
        <v>49766</v>
      </c>
      <c r="C760" s="4">
        <v>49</v>
      </c>
      <c r="D760" s="4">
        <v>48</v>
      </c>
      <c r="E760" s="4">
        <v>158</v>
      </c>
      <c r="F760" s="4">
        <v>155</v>
      </c>
      <c r="G760" s="5">
        <v>40000</v>
      </c>
      <c r="H760" s="7" t="s">
        <v>159</v>
      </c>
      <c r="I760" s="4">
        <v>0</v>
      </c>
      <c r="J760" s="6">
        <f t="shared" si="82"/>
        <v>-3</v>
      </c>
      <c r="K760" s="6">
        <f t="shared" si="78"/>
        <v>1</v>
      </c>
      <c r="L760" s="6" t="str">
        <f t="shared" si="79"/>
        <v>ACTIVOS</v>
      </c>
      <c r="M760" s="21">
        <f t="shared" si="80"/>
        <v>7.2916666666666668E-3</v>
      </c>
      <c r="N760" s="6" t="str">
        <f t="shared" si="83"/>
        <v/>
      </c>
      <c r="O760" s="21" t="str">
        <f t="shared" si="81"/>
        <v/>
      </c>
      <c r="P760" s="33" t="str">
        <f t="shared" si="84"/>
        <v/>
      </c>
    </row>
    <row r="761" spans="1:16">
      <c r="A761" s="6" t="s">
        <v>840</v>
      </c>
      <c r="B761" s="8">
        <v>58076</v>
      </c>
      <c r="C761" s="4">
        <v>24</v>
      </c>
      <c r="D761" s="4">
        <v>21</v>
      </c>
      <c r="E761" s="4">
        <v>123</v>
      </c>
      <c r="F761" s="4">
        <v>120</v>
      </c>
      <c r="G761" s="5">
        <v>38716</v>
      </c>
      <c r="H761" s="7" t="s">
        <v>160</v>
      </c>
      <c r="I761" s="4">
        <v>149</v>
      </c>
      <c r="J761" s="6">
        <f t="shared" si="82"/>
        <v>146</v>
      </c>
      <c r="K761" s="6">
        <f t="shared" si="78"/>
        <v>3</v>
      </c>
      <c r="L761" s="6" t="str">
        <f t="shared" si="79"/>
        <v/>
      </c>
      <c r="M761" s="21">
        <f t="shared" si="80"/>
        <v>0.35486111111111113</v>
      </c>
      <c r="N761" s="6">
        <f t="shared" si="83"/>
        <v>3</v>
      </c>
      <c r="O761" s="21">
        <f t="shared" si="81"/>
        <v>0.35486111111111113</v>
      </c>
      <c r="P761" s="33" t="str">
        <f t="shared" si="84"/>
        <v/>
      </c>
    </row>
    <row r="762" spans="1:16">
      <c r="A762" s="6" t="s">
        <v>533</v>
      </c>
      <c r="B762" s="8">
        <v>48731</v>
      </c>
      <c r="C762" s="4">
        <v>54</v>
      </c>
      <c r="D762" s="4">
        <v>53</v>
      </c>
      <c r="E762" s="4">
        <v>115</v>
      </c>
      <c r="F762" s="4">
        <v>112</v>
      </c>
      <c r="G762" s="5">
        <v>38716</v>
      </c>
      <c r="H762" s="7" t="s">
        <v>159</v>
      </c>
      <c r="I762" s="4">
        <v>20</v>
      </c>
      <c r="J762" s="6">
        <f t="shared" si="82"/>
        <v>17</v>
      </c>
      <c r="K762" s="6">
        <f t="shared" si="78"/>
        <v>1</v>
      </c>
      <c r="L762" s="6" t="str">
        <f t="shared" si="79"/>
        <v/>
      </c>
      <c r="M762" s="21">
        <f t="shared" si="80"/>
        <v>4.1319444444444443E-2</v>
      </c>
      <c r="N762" s="6">
        <f t="shared" si="83"/>
        <v>3</v>
      </c>
      <c r="O762" s="21">
        <f t="shared" si="81"/>
        <v>4.1319444444444443E-2</v>
      </c>
      <c r="P762" s="33" t="str">
        <f t="shared" si="84"/>
        <v/>
      </c>
    </row>
    <row r="763" spans="1:16">
      <c r="A763" s="6" t="s">
        <v>865</v>
      </c>
      <c r="B763" s="8">
        <v>58838</v>
      </c>
      <c r="C763" s="4">
        <v>20</v>
      </c>
      <c r="D763" s="4">
        <v>19</v>
      </c>
      <c r="E763" s="4">
        <v>101</v>
      </c>
      <c r="F763" s="4">
        <v>98</v>
      </c>
      <c r="G763" s="5">
        <v>38716</v>
      </c>
      <c r="H763" s="7" t="s">
        <v>160</v>
      </c>
      <c r="I763" s="4">
        <v>0</v>
      </c>
      <c r="J763" s="6">
        <f t="shared" si="82"/>
        <v>-3</v>
      </c>
      <c r="K763" s="6">
        <f t="shared" si="78"/>
        <v>1</v>
      </c>
      <c r="L763" s="6" t="str">
        <f t="shared" si="79"/>
        <v>CONTRA VENTA</v>
      </c>
      <c r="M763" s="21">
        <f t="shared" si="80"/>
        <v>7.2916666666666668E-3</v>
      </c>
      <c r="N763" s="6" t="str">
        <f t="shared" si="83"/>
        <v/>
      </c>
      <c r="O763" s="21" t="str">
        <f t="shared" si="81"/>
        <v/>
      </c>
      <c r="P763" s="33" t="str">
        <f t="shared" si="84"/>
        <v/>
      </c>
    </row>
    <row r="764" spans="1:16">
      <c r="A764" s="6" t="s">
        <v>868</v>
      </c>
      <c r="B764" s="8">
        <v>58927</v>
      </c>
      <c r="C764" s="4">
        <v>20</v>
      </c>
      <c r="D764" s="4">
        <v>19</v>
      </c>
      <c r="E764" s="4">
        <v>90</v>
      </c>
      <c r="F764" s="4">
        <v>87</v>
      </c>
      <c r="G764" s="5">
        <v>38716</v>
      </c>
      <c r="H764" s="7" t="s">
        <v>159</v>
      </c>
      <c r="I764" s="4">
        <v>8</v>
      </c>
      <c r="J764" s="6">
        <f t="shared" si="82"/>
        <v>5</v>
      </c>
      <c r="K764" s="6">
        <f t="shared" si="78"/>
        <v>1</v>
      </c>
      <c r="L764" s="6" t="str">
        <f t="shared" si="79"/>
        <v/>
      </c>
      <c r="M764" s="21">
        <f t="shared" si="80"/>
        <v>1.388888888888889E-2</v>
      </c>
      <c r="N764" s="6">
        <f t="shared" si="83"/>
        <v>3</v>
      </c>
      <c r="O764" s="21">
        <f t="shared" si="81"/>
        <v>1.388888888888889E-2</v>
      </c>
      <c r="P764" s="33" t="str">
        <f t="shared" si="84"/>
        <v/>
      </c>
    </row>
    <row r="765" spans="1:16">
      <c r="A765" s="6" t="s">
        <v>1064</v>
      </c>
      <c r="B765" s="8">
        <v>64894</v>
      </c>
      <c r="C765" s="4">
        <v>11</v>
      </c>
      <c r="D765" s="4">
        <v>10</v>
      </c>
      <c r="E765" s="4">
        <v>27</v>
      </c>
      <c r="F765" s="4">
        <v>24</v>
      </c>
      <c r="G765" s="5">
        <v>38716</v>
      </c>
      <c r="H765" s="7" t="s">
        <v>160</v>
      </c>
      <c r="I765" s="4">
        <v>12</v>
      </c>
      <c r="J765" s="6">
        <f t="shared" si="82"/>
        <v>9</v>
      </c>
      <c r="K765" s="6">
        <f t="shared" si="78"/>
        <v>1</v>
      </c>
      <c r="L765" s="6" t="str">
        <f t="shared" si="79"/>
        <v/>
      </c>
      <c r="M765" s="21">
        <f t="shared" si="80"/>
        <v>2.8125000000000001E-2</v>
      </c>
      <c r="N765" s="6">
        <f t="shared" si="83"/>
        <v>3</v>
      </c>
      <c r="O765" s="21">
        <f t="shared" si="81"/>
        <v>2.8125000000000001E-2</v>
      </c>
      <c r="P765" s="33" t="str">
        <f t="shared" si="84"/>
        <v/>
      </c>
    </row>
    <row r="766" spans="1:16">
      <c r="A766" s="6" t="s">
        <v>966</v>
      </c>
      <c r="B766" s="8">
        <v>61910</v>
      </c>
      <c r="C766" s="4">
        <v>17</v>
      </c>
      <c r="D766" s="4">
        <v>14</v>
      </c>
      <c r="E766" s="4">
        <v>22</v>
      </c>
      <c r="F766" s="4">
        <v>19</v>
      </c>
      <c r="G766" s="5">
        <v>38779</v>
      </c>
      <c r="H766" s="7" t="s">
        <v>160</v>
      </c>
      <c r="I766" s="4">
        <v>0</v>
      </c>
      <c r="J766" s="6">
        <f t="shared" si="82"/>
        <v>-3</v>
      </c>
      <c r="K766" s="6">
        <f t="shared" si="78"/>
        <v>3</v>
      </c>
      <c r="L766" s="6" t="str">
        <f t="shared" si="79"/>
        <v>CONTRA VENTA</v>
      </c>
      <c r="M766" s="21">
        <f t="shared" si="80"/>
        <v>9.3749999999999997E-3</v>
      </c>
      <c r="N766" s="6" t="str">
        <f t="shared" si="83"/>
        <v/>
      </c>
      <c r="O766" s="21" t="str">
        <f t="shared" si="81"/>
        <v/>
      </c>
      <c r="P766" s="33" t="str">
        <f t="shared" si="84"/>
        <v/>
      </c>
    </row>
    <row r="767" spans="1:16">
      <c r="A767" s="6" t="s">
        <v>971</v>
      </c>
      <c r="B767" s="8">
        <v>62063</v>
      </c>
      <c r="C767" s="4">
        <v>15</v>
      </c>
      <c r="D767" s="4">
        <v>13</v>
      </c>
      <c r="E767" s="4">
        <v>21</v>
      </c>
      <c r="F767" s="4">
        <v>18</v>
      </c>
      <c r="G767" s="5">
        <v>38779</v>
      </c>
      <c r="H767" s="7" t="s">
        <v>160</v>
      </c>
      <c r="I767" s="4">
        <v>0</v>
      </c>
      <c r="J767" s="6">
        <f t="shared" si="82"/>
        <v>-3</v>
      </c>
      <c r="K767" s="6">
        <f t="shared" si="78"/>
        <v>2</v>
      </c>
      <c r="L767" s="6" t="str">
        <f t="shared" si="79"/>
        <v>CONTRA VENTA</v>
      </c>
      <c r="M767" s="21">
        <f t="shared" si="80"/>
        <v>9.3749999999999997E-3</v>
      </c>
      <c r="N767" s="6" t="str">
        <f t="shared" si="83"/>
        <v/>
      </c>
      <c r="O767" s="21" t="str">
        <f t="shared" si="81"/>
        <v/>
      </c>
      <c r="P767" s="33" t="str">
        <f t="shared" si="84"/>
        <v/>
      </c>
    </row>
    <row r="768" spans="1:16">
      <c r="A768" s="6" t="s">
        <v>1014</v>
      </c>
      <c r="B768" s="8">
        <v>63371</v>
      </c>
      <c r="C768" s="4">
        <v>14</v>
      </c>
      <c r="D768" s="4">
        <v>12</v>
      </c>
      <c r="E768" s="4">
        <v>21</v>
      </c>
      <c r="F768" s="4">
        <v>18</v>
      </c>
      <c r="G768" s="5">
        <v>38779</v>
      </c>
      <c r="H768" s="7" t="s">
        <v>160</v>
      </c>
      <c r="I768" s="4">
        <v>3</v>
      </c>
      <c r="J768" s="6">
        <f t="shared" si="82"/>
        <v>0</v>
      </c>
      <c r="K768" s="6">
        <f t="shared" si="78"/>
        <v>2</v>
      </c>
      <c r="L768" s="6" t="str">
        <f t="shared" si="79"/>
        <v/>
      </c>
      <c r="M768" s="21">
        <f t="shared" si="80"/>
        <v>0</v>
      </c>
      <c r="N768" s="6" t="str">
        <f t="shared" si="83"/>
        <v/>
      </c>
      <c r="O768" s="21" t="str">
        <f t="shared" si="81"/>
        <v/>
      </c>
      <c r="P768" s="33" t="str">
        <f t="shared" si="84"/>
        <v/>
      </c>
    </row>
    <row r="769" spans="1:16">
      <c r="A769" s="6" t="s">
        <v>1012</v>
      </c>
      <c r="B769" s="8">
        <v>63310</v>
      </c>
      <c r="C769" s="4">
        <v>14</v>
      </c>
      <c r="D769" s="4">
        <v>12</v>
      </c>
      <c r="E769" s="4">
        <v>19</v>
      </c>
      <c r="F769" s="4">
        <v>16</v>
      </c>
      <c r="G769" s="5">
        <v>38779</v>
      </c>
      <c r="H769" s="7" t="s">
        <v>160</v>
      </c>
      <c r="I769" s="4">
        <v>0</v>
      </c>
      <c r="J769" s="6">
        <f t="shared" si="82"/>
        <v>-3</v>
      </c>
      <c r="K769" s="6">
        <f t="shared" si="78"/>
        <v>2</v>
      </c>
      <c r="L769" s="6" t="str">
        <f t="shared" si="79"/>
        <v>CONTRA VENTA</v>
      </c>
      <c r="M769" s="21">
        <f t="shared" si="80"/>
        <v>9.3749999999999997E-3</v>
      </c>
      <c r="N769" s="6" t="str">
        <f t="shared" si="83"/>
        <v/>
      </c>
      <c r="O769" s="21" t="str">
        <f t="shared" si="81"/>
        <v/>
      </c>
      <c r="P769" s="33" t="str">
        <f t="shared" si="84"/>
        <v/>
      </c>
    </row>
    <row r="770" spans="1:16">
      <c r="A770" s="6" t="s">
        <v>1322</v>
      </c>
      <c r="B770" s="8">
        <v>72745</v>
      </c>
      <c r="C770" s="4">
        <v>5</v>
      </c>
      <c r="D770" s="4">
        <v>4</v>
      </c>
      <c r="E770" s="4">
        <v>17</v>
      </c>
      <c r="F770" s="4">
        <v>14</v>
      </c>
      <c r="G770" s="5">
        <v>39301</v>
      </c>
      <c r="H770" s="7" t="s">
        <v>160</v>
      </c>
      <c r="I770" s="4">
        <v>3</v>
      </c>
      <c r="J770" s="6">
        <f t="shared" si="82"/>
        <v>0</v>
      </c>
      <c r="K770" s="6">
        <f t="shared" si="78"/>
        <v>1</v>
      </c>
      <c r="L770" s="6" t="str">
        <f t="shared" si="79"/>
        <v/>
      </c>
      <c r="M770" s="21">
        <f t="shared" si="80"/>
        <v>0</v>
      </c>
      <c r="N770" s="6" t="str">
        <f t="shared" si="83"/>
        <v/>
      </c>
      <c r="O770" s="21" t="str">
        <f t="shared" si="81"/>
        <v/>
      </c>
      <c r="P770" s="33" t="str">
        <f t="shared" si="84"/>
        <v/>
      </c>
    </row>
    <row r="771" spans="1:16">
      <c r="A771" s="6" t="s">
        <v>706</v>
      </c>
      <c r="B771" s="8">
        <v>53997</v>
      </c>
      <c r="C771" s="4">
        <v>36</v>
      </c>
      <c r="D771" s="4">
        <v>33</v>
      </c>
      <c r="E771" s="4">
        <v>135</v>
      </c>
      <c r="F771" s="4">
        <v>132</v>
      </c>
      <c r="G771" s="5">
        <v>40196</v>
      </c>
      <c r="H771" s="7" t="s">
        <v>162</v>
      </c>
      <c r="I771" s="4">
        <v>223</v>
      </c>
      <c r="J771" s="6">
        <f t="shared" si="82"/>
        <v>220</v>
      </c>
      <c r="K771" s="6">
        <f t="shared" si="78"/>
        <v>3</v>
      </c>
      <c r="L771" s="6" t="str">
        <f t="shared" si="79"/>
        <v/>
      </c>
      <c r="M771" s="21">
        <f t="shared" si="80"/>
        <v>0.76388888888888895</v>
      </c>
      <c r="N771" s="6">
        <f t="shared" si="83"/>
        <v>3</v>
      </c>
      <c r="O771" s="21">
        <f t="shared" si="81"/>
        <v>0.76388888888888895</v>
      </c>
      <c r="P771" s="33" t="str">
        <f t="shared" si="84"/>
        <v/>
      </c>
    </row>
    <row r="772" spans="1:16">
      <c r="A772" s="6" t="s">
        <v>1583</v>
      </c>
      <c r="B772" s="8">
        <v>80690</v>
      </c>
      <c r="C772" s="4">
        <v>1</v>
      </c>
      <c r="D772" s="4">
        <v>1</v>
      </c>
      <c r="E772" s="4">
        <v>115</v>
      </c>
      <c r="F772" s="4">
        <v>112</v>
      </c>
      <c r="G772" s="5">
        <v>40043</v>
      </c>
      <c r="H772" s="7" t="s">
        <v>162</v>
      </c>
      <c r="I772" s="4">
        <v>48</v>
      </c>
      <c r="J772" s="6">
        <f t="shared" si="82"/>
        <v>45</v>
      </c>
      <c r="K772" s="6">
        <f t="shared" si="78"/>
        <v>0</v>
      </c>
      <c r="L772" s="6" t="str">
        <f t="shared" si="79"/>
        <v/>
      </c>
      <c r="M772" s="21">
        <f t="shared" si="80"/>
        <v>0.15625</v>
      </c>
      <c r="N772" s="6" t="str">
        <f t="shared" si="83"/>
        <v/>
      </c>
      <c r="O772" s="21" t="str">
        <f t="shared" si="81"/>
        <v/>
      </c>
      <c r="P772" s="33" t="str">
        <f t="shared" si="84"/>
        <v/>
      </c>
    </row>
    <row r="773" spans="1:16">
      <c r="A773" s="6" t="s">
        <v>1083</v>
      </c>
      <c r="B773" s="8">
        <v>65471</v>
      </c>
      <c r="C773" s="4">
        <v>11</v>
      </c>
      <c r="D773" s="4">
        <v>10</v>
      </c>
      <c r="E773" s="4">
        <v>53</v>
      </c>
      <c r="F773" s="4">
        <v>50</v>
      </c>
      <c r="G773" s="5">
        <v>38716</v>
      </c>
      <c r="H773" s="7" t="s">
        <v>162</v>
      </c>
      <c r="I773" s="4">
        <v>86</v>
      </c>
      <c r="J773" s="6">
        <f t="shared" si="82"/>
        <v>83</v>
      </c>
      <c r="K773" s="6">
        <f t="shared" si="78"/>
        <v>1</v>
      </c>
      <c r="L773" s="6" t="str">
        <f t="shared" si="79"/>
        <v/>
      </c>
      <c r="M773" s="21">
        <f t="shared" si="80"/>
        <v>0.31701388888888887</v>
      </c>
      <c r="N773" s="6">
        <f t="shared" si="83"/>
        <v>3</v>
      </c>
      <c r="O773" s="21">
        <f t="shared" si="81"/>
        <v>0.31701388888888887</v>
      </c>
      <c r="P773" s="33" t="str">
        <f t="shared" si="84"/>
        <v/>
      </c>
    </row>
    <row r="774" spans="1:16">
      <c r="A774" s="6" t="s">
        <v>1227</v>
      </c>
      <c r="B774" s="8">
        <v>69854</v>
      </c>
      <c r="C774" s="4">
        <v>8</v>
      </c>
      <c r="D774" s="4">
        <v>6</v>
      </c>
      <c r="E774" s="4">
        <v>33</v>
      </c>
      <c r="F774" s="4">
        <v>30</v>
      </c>
      <c r="G774" s="5">
        <v>38716</v>
      </c>
      <c r="H774" s="7" t="s">
        <v>162</v>
      </c>
      <c r="I774" s="4">
        <v>1</v>
      </c>
      <c r="J774" s="6">
        <f t="shared" si="82"/>
        <v>-2</v>
      </c>
      <c r="K774" s="6">
        <f t="shared" si="78"/>
        <v>2</v>
      </c>
      <c r="L774" s="6" t="str">
        <f t="shared" si="79"/>
        <v>OBSOLETOS</v>
      </c>
      <c r="M774" s="21">
        <f t="shared" si="80"/>
        <v>7.6388888888888886E-3</v>
      </c>
      <c r="N774" s="6" t="str">
        <f t="shared" si="83"/>
        <v/>
      </c>
      <c r="O774" s="21" t="str">
        <f t="shared" si="81"/>
        <v/>
      </c>
      <c r="P774" s="33" t="str">
        <f t="shared" si="84"/>
        <v/>
      </c>
    </row>
    <row r="775" spans="1:16">
      <c r="A775" s="6" t="s">
        <v>1044</v>
      </c>
      <c r="B775" s="8">
        <v>64285</v>
      </c>
      <c r="C775" s="4">
        <v>14</v>
      </c>
      <c r="D775" s="4">
        <v>11</v>
      </c>
      <c r="E775" s="4">
        <v>17</v>
      </c>
      <c r="F775" s="4">
        <v>14</v>
      </c>
      <c r="G775" s="5">
        <v>38716</v>
      </c>
      <c r="H775" s="7" t="s">
        <v>162</v>
      </c>
      <c r="I775" s="4">
        <v>3</v>
      </c>
      <c r="J775" s="6">
        <f t="shared" si="82"/>
        <v>0</v>
      </c>
      <c r="K775" s="6">
        <f t="shared" ref="K775:K838" si="85">IF(C775&gt;D775,C775-D775,0)</f>
        <v>3</v>
      </c>
      <c r="L775" s="6" t="str">
        <f t="shared" ref="L775:L838" si="86">IF(E775-F775&gt;I775,H775,"")</f>
        <v/>
      </c>
      <c r="M775" s="21">
        <f t="shared" ref="M775:M838" si="87">IF((VLOOKUP(A775,TemposRef,5,0)*J775)/60/60/8&lt;0,(VLOOKUP(A775,TemposRef,5,0)*J775)/60/60/8*-1,(VLOOKUP(A775,TemposRef,5,0)*J775)/60/60/8)</f>
        <v>0</v>
      </c>
      <c r="N775" s="6" t="str">
        <f t="shared" si="83"/>
        <v/>
      </c>
      <c r="O775" s="21" t="str">
        <f t="shared" ref="O775:O838" si="88">IF(AND(K775&gt;0,I775&gt;E775-F775),(VLOOKUP(A775,TemposRef,5,0)*J775)/60/60/8,"")</f>
        <v/>
      </c>
      <c r="P775" s="33" t="str">
        <f t="shared" si="84"/>
        <v/>
      </c>
    </row>
    <row r="776" spans="1:16">
      <c r="A776" s="6" t="s">
        <v>1584</v>
      </c>
      <c r="B776" s="8">
        <v>80721</v>
      </c>
      <c r="C776" s="4">
        <v>3</v>
      </c>
      <c r="D776" s="4">
        <v>1</v>
      </c>
      <c r="E776" s="4">
        <v>4</v>
      </c>
      <c r="F776" s="4">
        <v>1</v>
      </c>
      <c r="G776" s="5">
        <v>38716</v>
      </c>
      <c r="H776" s="7" t="s">
        <v>162</v>
      </c>
      <c r="I776" s="4">
        <v>4</v>
      </c>
      <c r="J776" s="6">
        <f t="shared" ref="J776:J839" si="89">F776-E776+I776</f>
        <v>1</v>
      </c>
      <c r="K776" s="6">
        <f t="shared" si="85"/>
        <v>2</v>
      </c>
      <c r="L776" s="6" t="str">
        <f t="shared" si="86"/>
        <v/>
      </c>
      <c r="M776" s="21">
        <f t="shared" si="87"/>
        <v>4.8611111111111112E-3</v>
      </c>
      <c r="N776" s="6">
        <f t="shared" ref="N776:N839" si="90">IF(AND(K776&gt;0,I776&gt;E776-F776),E776-F776,"")</f>
        <v>3</v>
      </c>
      <c r="O776" s="21">
        <f t="shared" si="88"/>
        <v>4.8611111111111112E-3</v>
      </c>
      <c r="P776" s="33" t="str">
        <f t="shared" ref="P776:P839" si="91">IF(AND(VALUE(K776)&lt;=0,VALUE(J776)&lt;0),"analisar fact","")</f>
        <v/>
      </c>
    </row>
    <row r="777" spans="1:16">
      <c r="A777" s="6" t="s">
        <v>460</v>
      </c>
      <c r="B777" s="8">
        <v>46784</v>
      </c>
      <c r="C777" s="4">
        <v>70</v>
      </c>
      <c r="D777" s="4">
        <v>70</v>
      </c>
      <c r="E777" s="4">
        <v>2176</v>
      </c>
      <c r="F777" s="4">
        <v>2174</v>
      </c>
      <c r="G777" s="5">
        <v>38716</v>
      </c>
      <c r="H777" s="7" t="s">
        <v>159</v>
      </c>
      <c r="I777" s="4">
        <v>442</v>
      </c>
      <c r="J777" s="6">
        <f t="shared" si="89"/>
        <v>440</v>
      </c>
      <c r="K777" s="6">
        <f t="shared" si="85"/>
        <v>0</v>
      </c>
      <c r="L777" s="6" t="str">
        <f t="shared" si="86"/>
        <v/>
      </c>
      <c r="M777" s="21">
        <f t="shared" si="87"/>
        <v>0.61111111111111105</v>
      </c>
      <c r="N777" s="6" t="str">
        <f t="shared" si="90"/>
        <v/>
      </c>
      <c r="O777" s="21" t="str">
        <f t="shared" si="88"/>
        <v/>
      </c>
      <c r="P777" s="33" t="str">
        <f t="shared" si="91"/>
        <v/>
      </c>
    </row>
    <row r="778" spans="1:16">
      <c r="A778" s="6" t="s">
        <v>282</v>
      </c>
      <c r="B778" s="8">
        <v>41365</v>
      </c>
      <c r="C778" s="4">
        <v>201</v>
      </c>
      <c r="D778" s="4">
        <v>200</v>
      </c>
      <c r="E778" s="4">
        <v>1981</v>
      </c>
      <c r="F778" s="4">
        <v>1979</v>
      </c>
      <c r="G778" s="5">
        <v>39799</v>
      </c>
      <c r="H778" s="7" t="s">
        <v>159</v>
      </c>
      <c r="I778" s="4">
        <v>469</v>
      </c>
      <c r="J778" s="6">
        <f t="shared" si="89"/>
        <v>467</v>
      </c>
      <c r="K778" s="6">
        <f t="shared" si="85"/>
        <v>1</v>
      </c>
      <c r="L778" s="6" t="str">
        <f t="shared" si="86"/>
        <v/>
      </c>
      <c r="M778" s="21">
        <f t="shared" si="87"/>
        <v>0.64861111111111103</v>
      </c>
      <c r="N778" s="6">
        <f t="shared" si="90"/>
        <v>2</v>
      </c>
      <c r="O778" s="21">
        <f t="shared" si="88"/>
        <v>0.64861111111111103</v>
      </c>
      <c r="P778" s="33" t="str">
        <f t="shared" si="91"/>
        <v/>
      </c>
    </row>
    <row r="779" spans="1:16">
      <c r="A779" s="6" t="s">
        <v>227</v>
      </c>
      <c r="B779" s="8">
        <v>39692</v>
      </c>
      <c r="C779" s="4">
        <v>471</v>
      </c>
      <c r="D779" s="4">
        <v>470</v>
      </c>
      <c r="E779" s="4">
        <v>1451</v>
      </c>
      <c r="F779" s="4">
        <v>1449</v>
      </c>
      <c r="G779" s="5">
        <v>39791</v>
      </c>
      <c r="H779" s="7" t="s">
        <v>159</v>
      </c>
      <c r="I779" s="4">
        <v>-1896</v>
      </c>
      <c r="J779" s="6">
        <f t="shared" si="89"/>
        <v>-1898</v>
      </c>
      <c r="K779" s="6">
        <f t="shared" si="85"/>
        <v>1</v>
      </c>
      <c r="L779" s="6" t="str">
        <f t="shared" si="86"/>
        <v>ACTIVOS</v>
      </c>
      <c r="M779" s="21">
        <f t="shared" si="87"/>
        <v>2.6361111111111111</v>
      </c>
      <c r="N779" s="6" t="str">
        <f t="shared" si="90"/>
        <v/>
      </c>
      <c r="O779" s="21" t="str">
        <f t="shared" si="88"/>
        <v/>
      </c>
      <c r="P779" s="33" t="str">
        <f t="shared" si="91"/>
        <v/>
      </c>
    </row>
    <row r="780" spans="1:16">
      <c r="A780" s="6" t="s">
        <v>362</v>
      </c>
      <c r="B780" s="8">
        <v>43800</v>
      </c>
      <c r="C780" s="4">
        <v>114</v>
      </c>
      <c r="D780" s="4">
        <v>114</v>
      </c>
      <c r="E780" s="4">
        <v>1114</v>
      </c>
      <c r="F780" s="4">
        <v>1112</v>
      </c>
      <c r="G780" s="5">
        <v>39763</v>
      </c>
      <c r="H780" s="7" t="s">
        <v>159</v>
      </c>
      <c r="I780" s="4">
        <v>9</v>
      </c>
      <c r="J780" s="6">
        <f t="shared" si="89"/>
        <v>7</v>
      </c>
      <c r="K780" s="6">
        <f t="shared" si="85"/>
        <v>0</v>
      </c>
      <c r="L780" s="6" t="str">
        <f t="shared" si="86"/>
        <v/>
      </c>
      <c r="M780" s="21">
        <f t="shared" si="87"/>
        <v>1.2152777777777778E-2</v>
      </c>
      <c r="N780" s="6" t="str">
        <f t="shared" si="90"/>
        <v/>
      </c>
      <c r="O780" s="21" t="str">
        <f t="shared" si="88"/>
        <v/>
      </c>
      <c r="P780" s="33" t="str">
        <f t="shared" si="91"/>
        <v/>
      </c>
    </row>
    <row r="781" spans="1:16">
      <c r="A781" s="6" t="s">
        <v>268</v>
      </c>
      <c r="B781" s="8">
        <v>40940</v>
      </c>
      <c r="C781" s="4">
        <v>237</v>
      </c>
      <c r="D781" s="4">
        <v>237</v>
      </c>
      <c r="E781" s="4">
        <v>1035</v>
      </c>
      <c r="F781" s="4">
        <v>1033</v>
      </c>
      <c r="G781" s="5">
        <v>39199</v>
      </c>
      <c r="H781" s="7" t="s">
        <v>159</v>
      </c>
      <c r="I781" s="4">
        <v>53</v>
      </c>
      <c r="J781" s="6">
        <f t="shared" si="89"/>
        <v>51</v>
      </c>
      <c r="K781" s="6">
        <f t="shared" si="85"/>
        <v>0</v>
      </c>
      <c r="L781" s="6" t="str">
        <f t="shared" si="86"/>
        <v/>
      </c>
      <c r="M781" s="21">
        <f t="shared" si="87"/>
        <v>8.8541666666666671E-2</v>
      </c>
      <c r="N781" s="6" t="str">
        <f t="shared" si="90"/>
        <v/>
      </c>
      <c r="O781" s="21" t="str">
        <f t="shared" si="88"/>
        <v/>
      </c>
      <c r="P781" s="33" t="str">
        <f t="shared" si="91"/>
        <v/>
      </c>
    </row>
    <row r="782" spans="1:16">
      <c r="A782" s="6" t="s">
        <v>337</v>
      </c>
      <c r="B782" s="8">
        <v>43040</v>
      </c>
      <c r="C782" s="4">
        <v>133</v>
      </c>
      <c r="D782" s="4">
        <v>132</v>
      </c>
      <c r="E782" s="4">
        <v>930</v>
      </c>
      <c r="F782" s="4">
        <v>928</v>
      </c>
      <c r="G782" s="5">
        <v>39799</v>
      </c>
      <c r="H782" s="7" t="s">
        <v>159</v>
      </c>
      <c r="I782" s="4">
        <v>482</v>
      </c>
      <c r="J782" s="6">
        <f t="shared" si="89"/>
        <v>480</v>
      </c>
      <c r="K782" s="6">
        <f t="shared" si="85"/>
        <v>1</v>
      </c>
      <c r="L782" s="6" t="str">
        <f t="shared" si="86"/>
        <v/>
      </c>
      <c r="M782" s="21">
        <f t="shared" si="87"/>
        <v>0.83333333333333337</v>
      </c>
      <c r="N782" s="6">
        <f t="shared" si="90"/>
        <v>2</v>
      </c>
      <c r="O782" s="21">
        <f t="shared" si="88"/>
        <v>0.83333333333333337</v>
      </c>
      <c r="P782" s="33" t="str">
        <f t="shared" si="91"/>
        <v/>
      </c>
    </row>
    <row r="783" spans="1:16">
      <c r="A783" s="6" t="s">
        <v>1111</v>
      </c>
      <c r="B783" s="8">
        <v>66324</v>
      </c>
      <c r="C783" s="4">
        <v>9</v>
      </c>
      <c r="D783" s="4">
        <v>9</v>
      </c>
      <c r="E783" s="4">
        <v>619</v>
      </c>
      <c r="F783" s="4">
        <v>617</v>
      </c>
      <c r="G783" s="5">
        <v>39624</v>
      </c>
      <c r="H783" s="7" t="s">
        <v>160</v>
      </c>
      <c r="I783" s="4">
        <v>0</v>
      </c>
      <c r="J783" s="6">
        <f t="shared" si="89"/>
        <v>-2</v>
      </c>
      <c r="K783" s="6">
        <f t="shared" si="85"/>
        <v>0</v>
      </c>
      <c r="L783" s="6" t="str">
        <f t="shared" si="86"/>
        <v>CONTRA VENTA</v>
      </c>
      <c r="M783" s="21">
        <f t="shared" si="87"/>
        <v>3.4722222222222225E-3</v>
      </c>
      <c r="N783" s="6" t="str">
        <f t="shared" si="90"/>
        <v/>
      </c>
      <c r="O783" s="21" t="str">
        <f t="shared" si="88"/>
        <v/>
      </c>
      <c r="P783" s="33" t="str">
        <f t="shared" si="91"/>
        <v>analisar fact</v>
      </c>
    </row>
    <row r="784" spans="1:16">
      <c r="A784" s="6" t="s">
        <v>697</v>
      </c>
      <c r="B784" s="8">
        <v>53724</v>
      </c>
      <c r="C784" s="4">
        <v>34</v>
      </c>
      <c r="D784" s="4">
        <v>33</v>
      </c>
      <c r="E784" s="4">
        <v>560</v>
      </c>
      <c r="F784" s="4">
        <v>558</v>
      </c>
      <c r="G784" s="5">
        <v>39664</v>
      </c>
      <c r="H784" s="7" t="s">
        <v>159</v>
      </c>
      <c r="I784" s="4">
        <v>95</v>
      </c>
      <c r="J784" s="6">
        <f t="shared" si="89"/>
        <v>93</v>
      </c>
      <c r="K784" s="6">
        <f t="shared" si="85"/>
        <v>1</v>
      </c>
      <c r="L784" s="6" t="str">
        <f t="shared" si="86"/>
        <v/>
      </c>
      <c r="M784" s="21">
        <f t="shared" si="87"/>
        <v>0.16145833333333334</v>
      </c>
      <c r="N784" s="6">
        <f t="shared" si="90"/>
        <v>2</v>
      </c>
      <c r="O784" s="21">
        <f t="shared" si="88"/>
        <v>0.16145833333333334</v>
      </c>
      <c r="P784" s="33" t="str">
        <f t="shared" si="91"/>
        <v/>
      </c>
    </row>
    <row r="785" spans="1:16">
      <c r="A785" s="6" t="s">
        <v>352</v>
      </c>
      <c r="B785" s="8">
        <v>43497</v>
      </c>
      <c r="C785" s="4">
        <v>120</v>
      </c>
      <c r="D785" s="4">
        <v>120</v>
      </c>
      <c r="E785" s="4">
        <v>517</v>
      </c>
      <c r="F785" s="4">
        <v>515</v>
      </c>
      <c r="G785" s="5">
        <v>39211</v>
      </c>
      <c r="H785" s="7" t="s">
        <v>159</v>
      </c>
      <c r="I785" s="4">
        <v>301</v>
      </c>
      <c r="J785" s="6">
        <f t="shared" si="89"/>
        <v>299</v>
      </c>
      <c r="K785" s="6">
        <f t="shared" si="85"/>
        <v>0</v>
      </c>
      <c r="L785" s="6" t="str">
        <f t="shared" si="86"/>
        <v/>
      </c>
      <c r="M785" s="21">
        <f t="shared" si="87"/>
        <v>0.51909722222222221</v>
      </c>
      <c r="N785" s="6" t="str">
        <f t="shared" si="90"/>
        <v/>
      </c>
      <c r="O785" s="21" t="str">
        <f t="shared" si="88"/>
        <v/>
      </c>
      <c r="P785" s="33" t="str">
        <f t="shared" si="91"/>
        <v/>
      </c>
    </row>
    <row r="786" spans="1:16">
      <c r="A786" s="6" t="s">
        <v>504</v>
      </c>
      <c r="B786" s="8">
        <v>47849</v>
      </c>
      <c r="C786" s="4">
        <v>62</v>
      </c>
      <c r="D786" s="4">
        <v>61</v>
      </c>
      <c r="E786" s="4">
        <v>375</v>
      </c>
      <c r="F786" s="4">
        <v>373</v>
      </c>
      <c r="G786" s="5">
        <v>39289</v>
      </c>
      <c r="H786" s="7" t="s">
        <v>159</v>
      </c>
      <c r="I786" s="4">
        <v>50</v>
      </c>
      <c r="J786" s="6">
        <f t="shared" si="89"/>
        <v>48</v>
      </c>
      <c r="K786" s="6">
        <f t="shared" si="85"/>
        <v>1</v>
      </c>
      <c r="L786" s="6" t="str">
        <f t="shared" si="86"/>
        <v/>
      </c>
      <c r="M786" s="21">
        <f t="shared" si="87"/>
        <v>0.1</v>
      </c>
      <c r="N786" s="6">
        <f t="shared" si="90"/>
        <v>2</v>
      </c>
      <c r="O786" s="21">
        <f t="shared" si="88"/>
        <v>0.1</v>
      </c>
      <c r="P786" s="33" t="str">
        <f t="shared" si="91"/>
        <v/>
      </c>
    </row>
    <row r="787" spans="1:16">
      <c r="A787" s="6" t="s">
        <v>354</v>
      </c>
      <c r="B787" s="8">
        <v>43556</v>
      </c>
      <c r="C787" s="4">
        <v>120</v>
      </c>
      <c r="D787" s="4">
        <v>119</v>
      </c>
      <c r="E787" s="4">
        <v>319</v>
      </c>
      <c r="F787" s="4">
        <v>317</v>
      </c>
      <c r="G787" s="5">
        <v>38918</v>
      </c>
      <c r="H787" s="7" t="s">
        <v>159</v>
      </c>
      <c r="I787" s="4">
        <v>33</v>
      </c>
      <c r="J787" s="6">
        <f t="shared" si="89"/>
        <v>31</v>
      </c>
      <c r="K787" s="6">
        <f t="shared" si="85"/>
        <v>1</v>
      </c>
      <c r="L787" s="6" t="str">
        <f t="shared" si="86"/>
        <v/>
      </c>
      <c r="M787" s="21">
        <f t="shared" si="87"/>
        <v>6.458333333333334E-2</v>
      </c>
      <c r="N787" s="6">
        <f t="shared" si="90"/>
        <v>2</v>
      </c>
      <c r="O787" s="21">
        <f t="shared" si="88"/>
        <v>6.458333333333334E-2</v>
      </c>
      <c r="P787" s="33" t="str">
        <f t="shared" si="91"/>
        <v/>
      </c>
    </row>
    <row r="788" spans="1:16">
      <c r="A788" s="6" t="s">
        <v>965</v>
      </c>
      <c r="B788" s="8">
        <v>61880</v>
      </c>
      <c r="C788" s="4">
        <v>14</v>
      </c>
      <c r="D788" s="4">
        <v>14</v>
      </c>
      <c r="E788" s="4">
        <v>263</v>
      </c>
      <c r="F788" s="4">
        <v>261</v>
      </c>
      <c r="G788" s="5">
        <v>38716</v>
      </c>
      <c r="H788" s="7" t="s">
        <v>160</v>
      </c>
      <c r="I788" s="4">
        <v>0</v>
      </c>
      <c r="J788" s="6">
        <f t="shared" si="89"/>
        <v>-2</v>
      </c>
      <c r="K788" s="6">
        <f t="shared" si="85"/>
        <v>0</v>
      </c>
      <c r="L788" s="6" t="str">
        <f t="shared" si="86"/>
        <v>CONTRA VENTA</v>
      </c>
      <c r="M788" s="21">
        <f t="shared" si="87"/>
        <v>4.1666666666666666E-3</v>
      </c>
      <c r="N788" s="6" t="str">
        <f t="shared" si="90"/>
        <v/>
      </c>
      <c r="O788" s="21" t="str">
        <f t="shared" si="88"/>
        <v/>
      </c>
      <c r="P788" s="33" t="str">
        <f t="shared" si="91"/>
        <v>analisar fact</v>
      </c>
    </row>
    <row r="789" spans="1:16">
      <c r="A789" s="6" t="s">
        <v>773</v>
      </c>
      <c r="B789" s="8">
        <v>56036</v>
      </c>
      <c r="C789" s="4">
        <v>26</v>
      </c>
      <c r="D789" s="4">
        <v>26</v>
      </c>
      <c r="E789" s="4">
        <v>232</v>
      </c>
      <c r="F789" s="4">
        <v>230</v>
      </c>
      <c r="G789" s="5">
        <v>38716</v>
      </c>
      <c r="H789" s="7" t="s">
        <v>160</v>
      </c>
      <c r="I789" s="4">
        <v>0</v>
      </c>
      <c r="J789" s="6">
        <f t="shared" si="89"/>
        <v>-2</v>
      </c>
      <c r="K789" s="6">
        <f t="shared" si="85"/>
        <v>0</v>
      </c>
      <c r="L789" s="6" t="str">
        <f t="shared" si="86"/>
        <v>CONTRA VENTA</v>
      </c>
      <c r="M789" s="21">
        <f t="shared" si="87"/>
        <v>4.1666666666666666E-3</v>
      </c>
      <c r="N789" s="6" t="str">
        <f t="shared" si="90"/>
        <v/>
      </c>
      <c r="O789" s="21" t="str">
        <f t="shared" si="88"/>
        <v/>
      </c>
      <c r="P789" s="33" t="str">
        <f t="shared" si="91"/>
        <v>analisar fact</v>
      </c>
    </row>
    <row r="790" spans="1:16">
      <c r="A790" s="6" t="s">
        <v>636</v>
      </c>
      <c r="B790" s="8">
        <v>51867</v>
      </c>
      <c r="C790" s="4">
        <v>39</v>
      </c>
      <c r="D790" s="4">
        <v>39</v>
      </c>
      <c r="E790" s="4">
        <v>158</v>
      </c>
      <c r="F790" s="4">
        <v>156</v>
      </c>
      <c r="G790" s="5">
        <v>39738</v>
      </c>
      <c r="H790" s="7" t="s">
        <v>159</v>
      </c>
      <c r="I790" s="4">
        <v>53</v>
      </c>
      <c r="J790" s="6">
        <f t="shared" si="89"/>
        <v>51</v>
      </c>
      <c r="K790" s="6">
        <f t="shared" si="85"/>
        <v>0</v>
      </c>
      <c r="L790" s="6" t="str">
        <f t="shared" si="86"/>
        <v/>
      </c>
      <c r="M790" s="21">
        <f t="shared" si="87"/>
        <v>0.12395833333333334</v>
      </c>
      <c r="N790" s="6" t="str">
        <f t="shared" si="90"/>
        <v/>
      </c>
      <c r="O790" s="21" t="str">
        <f t="shared" si="88"/>
        <v/>
      </c>
      <c r="P790" s="33" t="str">
        <f t="shared" si="91"/>
        <v/>
      </c>
    </row>
    <row r="791" spans="1:16">
      <c r="A791" s="6" t="s">
        <v>1075</v>
      </c>
      <c r="B791" s="8">
        <v>65228</v>
      </c>
      <c r="C791" s="4">
        <v>10</v>
      </c>
      <c r="D791" s="4">
        <v>10</v>
      </c>
      <c r="E791" s="4">
        <v>126</v>
      </c>
      <c r="F791" s="4">
        <v>124</v>
      </c>
      <c r="G791" s="5">
        <v>39415</v>
      </c>
      <c r="H791" s="7" t="s">
        <v>160</v>
      </c>
      <c r="I791" s="4">
        <v>0</v>
      </c>
      <c r="J791" s="6">
        <f t="shared" si="89"/>
        <v>-2</v>
      </c>
      <c r="K791" s="6">
        <f t="shared" si="85"/>
        <v>0</v>
      </c>
      <c r="L791" s="6" t="str">
        <f t="shared" si="86"/>
        <v>CONTRA VENTA</v>
      </c>
      <c r="M791" s="21">
        <f t="shared" si="87"/>
        <v>4.8611111111111112E-3</v>
      </c>
      <c r="N791" s="6" t="str">
        <f t="shared" si="90"/>
        <v/>
      </c>
      <c r="O791" s="21" t="str">
        <f t="shared" si="88"/>
        <v/>
      </c>
      <c r="P791" s="33" t="str">
        <f t="shared" si="91"/>
        <v>analisar fact</v>
      </c>
    </row>
    <row r="792" spans="1:16">
      <c r="A792" s="6" t="s">
        <v>702</v>
      </c>
      <c r="B792" s="8">
        <v>53874</v>
      </c>
      <c r="C792" s="4">
        <v>34</v>
      </c>
      <c r="D792" s="4">
        <v>33</v>
      </c>
      <c r="E792" s="4">
        <v>114</v>
      </c>
      <c r="F792" s="4">
        <v>112</v>
      </c>
      <c r="G792" s="5">
        <v>38716</v>
      </c>
      <c r="H792" s="7" t="s">
        <v>159</v>
      </c>
      <c r="I792" s="4">
        <v>0</v>
      </c>
      <c r="J792" s="6">
        <f t="shared" si="89"/>
        <v>-2</v>
      </c>
      <c r="K792" s="6">
        <f t="shared" si="85"/>
        <v>1</v>
      </c>
      <c r="L792" s="6" t="str">
        <f t="shared" si="86"/>
        <v>ACTIVOS</v>
      </c>
      <c r="M792" s="21">
        <f t="shared" si="87"/>
        <v>4.8611111111111112E-3</v>
      </c>
      <c r="N792" s="6" t="str">
        <f t="shared" si="90"/>
        <v/>
      </c>
      <c r="O792" s="21" t="str">
        <f t="shared" si="88"/>
        <v/>
      </c>
      <c r="P792" s="33" t="str">
        <f t="shared" si="91"/>
        <v/>
      </c>
    </row>
    <row r="793" spans="1:16">
      <c r="A793" s="6" t="s">
        <v>576</v>
      </c>
      <c r="B793" s="8">
        <v>50041</v>
      </c>
      <c r="C793" s="4">
        <v>49</v>
      </c>
      <c r="D793" s="4">
        <v>48</v>
      </c>
      <c r="E793" s="4">
        <v>102</v>
      </c>
      <c r="F793" s="4">
        <v>100</v>
      </c>
      <c r="G793" s="5">
        <v>38716</v>
      </c>
      <c r="H793" s="7" t="s">
        <v>159</v>
      </c>
      <c r="I793" s="4">
        <v>11</v>
      </c>
      <c r="J793" s="6">
        <f t="shared" si="89"/>
        <v>9</v>
      </c>
      <c r="K793" s="6">
        <f t="shared" si="85"/>
        <v>1</v>
      </c>
      <c r="L793" s="6" t="str">
        <f t="shared" si="86"/>
        <v/>
      </c>
      <c r="M793" s="21">
        <f t="shared" si="87"/>
        <v>2.1874999999999999E-2</v>
      </c>
      <c r="N793" s="6">
        <f t="shared" si="90"/>
        <v>2</v>
      </c>
      <c r="O793" s="21">
        <f t="shared" si="88"/>
        <v>2.1874999999999999E-2</v>
      </c>
      <c r="P793" s="33" t="str">
        <f t="shared" si="91"/>
        <v/>
      </c>
    </row>
    <row r="794" spans="1:16">
      <c r="A794" s="6" t="s">
        <v>1094</v>
      </c>
      <c r="B794" s="8">
        <v>65806</v>
      </c>
      <c r="C794" s="4">
        <v>11</v>
      </c>
      <c r="D794" s="4">
        <v>10</v>
      </c>
      <c r="E794" s="4">
        <v>97</v>
      </c>
      <c r="F794" s="4">
        <v>95</v>
      </c>
      <c r="G794" s="5">
        <v>38716</v>
      </c>
      <c r="H794" s="7" t="s">
        <v>160</v>
      </c>
      <c r="I794" s="4">
        <v>0</v>
      </c>
      <c r="J794" s="6">
        <f t="shared" si="89"/>
        <v>-2</v>
      </c>
      <c r="K794" s="6">
        <f t="shared" si="85"/>
        <v>1</v>
      </c>
      <c r="L794" s="6" t="str">
        <f t="shared" si="86"/>
        <v>CONTRA VENTA</v>
      </c>
      <c r="M794" s="21">
        <f t="shared" si="87"/>
        <v>5.5555555555555549E-3</v>
      </c>
      <c r="N794" s="6" t="str">
        <f t="shared" si="90"/>
        <v/>
      </c>
      <c r="O794" s="21" t="str">
        <f t="shared" si="88"/>
        <v/>
      </c>
      <c r="P794" s="33" t="str">
        <f t="shared" si="91"/>
        <v/>
      </c>
    </row>
    <row r="795" spans="1:16">
      <c r="A795" s="6" t="s">
        <v>854</v>
      </c>
      <c r="B795" s="8">
        <v>58501</v>
      </c>
      <c r="C795" s="4">
        <v>22</v>
      </c>
      <c r="D795" s="4">
        <v>20</v>
      </c>
      <c r="E795" s="4">
        <v>95</v>
      </c>
      <c r="F795" s="4">
        <v>93</v>
      </c>
      <c r="G795" s="5">
        <v>38938</v>
      </c>
      <c r="H795" s="7" t="s">
        <v>159</v>
      </c>
      <c r="I795" s="4">
        <v>18</v>
      </c>
      <c r="J795" s="6">
        <f t="shared" si="89"/>
        <v>16</v>
      </c>
      <c r="K795" s="6">
        <f t="shared" si="85"/>
        <v>2</v>
      </c>
      <c r="L795" s="6" t="str">
        <f t="shared" si="86"/>
        <v/>
      </c>
      <c r="M795" s="21">
        <f t="shared" si="87"/>
        <v>4.4444444444444439E-2</v>
      </c>
      <c r="N795" s="6">
        <f t="shared" si="90"/>
        <v>2</v>
      </c>
      <c r="O795" s="21">
        <f t="shared" si="88"/>
        <v>4.4444444444444439E-2</v>
      </c>
      <c r="P795" s="33" t="str">
        <f t="shared" si="91"/>
        <v/>
      </c>
    </row>
    <row r="796" spans="1:16">
      <c r="A796" s="6" t="s">
        <v>1028</v>
      </c>
      <c r="B796" s="8">
        <v>63798</v>
      </c>
      <c r="C796" s="4">
        <v>11</v>
      </c>
      <c r="D796" s="4">
        <v>11</v>
      </c>
      <c r="E796" s="4">
        <v>91</v>
      </c>
      <c r="F796" s="4">
        <v>89</v>
      </c>
      <c r="G796" s="5">
        <v>40112</v>
      </c>
      <c r="H796" s="7" t="s">
        <v>159</v>
      </c>
      <c r="I796" s="4">
        <v>2</v>
      </c>
      <c r="J796" s="6">
        <f t="shared" si="89"/>
        <v>0</v>
      </c>
      <c r="K796" s="6">
        <f t="shared" si="85"/>
        <v>0</v>
      </c>
      <c r="L796" s="6" t="str">
        <f t="shared" si="86"/>
        <v/>
      </c>
      <c r="M796" s="21">
        <f t="shared" si="87"/>
        <v>0</v>
      </c>
      <c r="N796" s="6" t="str">
        <f t="shared" si="90"/>
        <v/>
      </c>
      <c r="O796" s="21" t="str">
        <f t="shared" si="88"/>
        <v/>
      </c>
      <c r="P796" s="33" t="str">
        <f t="shared" si="91"/>
        <v/>
      </c>
    </row>
    <row r="797" spans="1:16">
      <c r="A797" s="6" t="s">
        <v>745</v>
      </c>
      <c r="B797" s="8">
        <v>55185</v>
      </c>
      <c r="C797" s="4">
        <v>29</v>
      </c>
      <c r="D797" s="4">
        <v>28</v>
      </c>
      <c r="E797" s="4">
        <v>86</v>
      </c>
      <c r="F797" s="4">
        <v>84</v>
      </c>
      <c r="G797" s="5">
        <v>38716</v>
      </c>
      <c r="H797" s="7" t="s">
        <v>159</v>
      </c>
      <c r="I797" s="4">
        <v>18</v>
      </c>
      <c r="J797" s="6">
        <f t="shared" si="89"/>
        <v>16</v>
      </c>
      <c r="K797" s="6">
        <f t="shared" si="85"/>
        <v>1</v>
      </c>
      <c r="L797" s="6" t="str">
        <f t="shared" si="86"/>
        <v/>
      </c>
      <c r="M797" s="21">
        <f t="shared" si="87"/>
        <v>4.4444444444444439E-2</v>
      </c>
      <c r="N797" s="6">
        <f t="shared" si="90"/>
        <v>2</v>
      </c>
      <c r="O797" s="21">
        <f t="shared" si="88"/>
        <v>4.4444444444444439E-2</v>
      </c>
      <c r="P797" s="33" t="str">
        <f t="shared" si="91"/>
        <v/>
      </c>
    </row>
    <row r="798" spans="1:16">
      <c r="A798" s="6" t="s">
        <v>682</v>
      </c>
      <c r="B798" s="8">
        <v>53267</v>
      </c>
      <c r="C798" s="4">
        <v>36</v>
      </c>
      <c r="D798" s="4">
        <v>35</v>
      </c>
      <c r="E798" s="4">
        <v>78</v>
      </c>
      <c r="F798" s="4">
        <v>76</v>
      </c>
      <c r="G798" s="5">
        <v>38716</v>
      </c>
      <c r="H798" s="7" t="s">
        <v>159</v>
      </c>
      <c r="I798" s="4">
        <v>8</v>
      </c>
      <c r="J798" s="6">
        <f t="shared" si="89"/>
        <v>6</v>
      </c>
      <c r="K798" s="6">
        <f t="shared" si="85"/>
        <v>1</v>
      </c>
      <c r="L798" s="6" t="str">
        <f t="shared" si="86"/>
        <v/>
      </c>
      <c r="M798" s="21">
        <f t="shared" si="87"/>
        <v>1.6666666666666666E-2</v>
      </c>
      <c r="N798" s="6">
        <f t="shared" si="90"/>
        <v>2</v>
      </c>
      <c r="O798" s="21">
        <f t="shared" si="88"/>
        <v>1.6666666666666666E-2</v>
      </c>
      <c r="P798" s="33" t="str">
        <f t="shared" si="91"/>
        <v/>
      </c>
    </row>
    <row r="799" spans="1:16">
      <c r="A799" s="6" t="s">
        <v>673</v>
      </c>
      <c r="B799" s="8">
        <v>52994</v>
      </c>
      <c r="C799" s="4">
        <v>35</v>
      </c>
      <c r="D799" s="4">
        <v>35</v>
      </c>
      <c r="E799" s="4">
        <v>77</v>
      </c>
      <c r="F799" s="4">
        <v>75</v>
      </c>
      <c r="G799" s="5">
        <v>38716</v>
      </c>
      <c r="H799" s="7" t="s">
        <v>159</v>
      </c>
      <c r="I799" s="4">
        <v>37</v>
      </c>
      <c r="J799" s="6">
        <f t="shared" si="89"/>
        <v>35</v>
      </c>
      <c r="K799" s="6">
        <f t="shared" si="85"/>
        <v>0</v>
      </c>
      <c r="L799" s="6" t="str">
        <f t="shared" si="86"/>
        <v/>
      </c>
      <c r="M799" s="21">
        <f t="shared" si="87"/>
        <v>9.7222222222222224E-2</v>
      </c>
      <c r="N799" s="6" t="str">
        <f t="shared" si="90"/>
        <v/>
      </c>
      <c r="O799" s="21" t="str">
        <f t="shared" si="88"/>
        <v/>
      </c>
      <c r="P799" s="33" t="str">
        <f t="shared" si="91"/>
        <v/>
      </c>
    </row>
    <row r="800" spans="1:16">
      <c r="A800" s="6" t="s">
        <v>1095</v>
      </c>
      <c r="B800" s="8">
        <v>65837</v>
      </c>
      <c r="C800" s="4">
        <v>9</v>
      </c>
      <c r="D800" s="4">
        <v>9</v>
      </c>
      <c r="E800" s="4">
        <v>59</v>
      </c>
      <c r="F800" s="4">
        <v>57</v>
      </c>
      <c r="G800" s="5">
        <v>39988</v>
      </c>
      <c r="H800" s="7" t="s">
        <v>160</v>
      </c>
      <c r="I800" s="4">
        <v>19</v>
      </c>
      <c r="J800" s="6">
        <f t="shared" si="89"/>
        <v>17</v>
      </c>
      <c r="K800" s="6">
        <f t="shared" si="85"/>
        <v>0</v>
      </c>
      <c r="L800" s="6" t="str">
        <f t="shared" si="86"/>
        <v/>
      </c>
      <c r="M800" s="21">
        <f t="shared" si="87"/>
        <v>4.7222222222222228E-2</v>
      </c>
      <c r="N800" s="6" t="str">
        <f t="shared" si="90"/>
        <v/>
      </c>
      <c r="O800" s="21" t="str">
        <f t="shared" si="88"/>
        <v/>
      </c>
      <c r="P800" s="33" t="str">
        <f t="shared" si="91"/>
        <v/>
      </c>
    </row>
    <row r="801" spans="1:16">
      <c r="A801" s="6" t="s">
        <v>993</v>
      </c>
      <c r="B801" s="8">
        <v>62732</v>
      </c>
      <c r="C801" s="4">
        <v>13</v>
      </c>
      <c r="D801" s="4">
        <v>13</v>
      </c>
      <c r="E801" s="4">
        <v>58</v>
      </c>
      <c r="F801" s="4">
        <v>56</v>
      </c>
      <c r="G801" s="5">
        <v>38716</v>
      </c>
      <c r="H801" s="7" t="s">
        <v>160</v>
      </c>
      <c r="I801" s="4">
        <v>50</v>
      </c>
      <c r="J801" s="6">
        <f t="shared" si="89"/>
        <v>48</v>
      </c>
      <c r="K801" s="6">
        <f t="shared" si="85"/>
        <v>0</v>
      </c>
      <c r="L801" s="6" t="str">
        <f t="shared" si="86"/>
        <v/>
      </c>
      <c r="M801" s="21">
        <f t="shared" si="87"/>
        <v>0.13333333333333333</v>
      </c>
      <c r="N801" s="6" t="str">
        <f t="shared" si="90"/>
        <v/>
      </c>
      <c r="O801" s="21" t="str">
        <f t="shared" si="88"/>
        <v/>
      </c>
      <c r="P801" s="33" t="str">
        <f t="shared" si="91"/>
        <v/>
      </c>
    </row>
    <row r="802" spans="1:16">
      <c r="A802" s="6" t="s">
        <v>894</v>
      </c>
      <c r="B802" s="8">
        <v>59718</v>
      </c>
      <c r="C802" s="4">
        <v>19</v>
      </c>
      <c r="D802" s="4">
        <v>18</v>
      </c>
      <c r="E802" s="4">
        <v>51</v>
      </c>
      <c r="F802" s="4">
        <v>49</v>
      </c>
      <c r="G802" s="5">
        <v>38716</v>
      </c>
      <c r="H802" s="7" t="s">
        <v>160</v>
      </c>
      <c r="I802" s="4">
        <v>11</v>
      </c>
      <c r="J802" s="6">
        <f t="shared" si="89"/>
        <v>9</v>
      </c>
      <c r="K802" s="6">
        <f t="shared" si="85"/>
        <v>1</v>
      </c>
      <c r="L802" s="6" t="str">
        <f t="shared" si="86"/>
        <v/>
      </c>
      <c r="M802" s="21">
        <f t="shared" si="87"/>
        <v>2.5000000000000001E-2</v>
      </c>
      <c r="N802" s="6">
        <f t="shared" si="90"/>
        <v>2</v>
      </c>
      <c r="O802" s="21">
        <f t="shared" si="88"/>
        <v>2.5000000000000001E-2</v>
      </c>
      <c r="P802" s="33" t="str">
        <f t="shared" si="91"/>
        <v/>
      </c>
    </row>
    <row r="803" spans="1:16">
      <c r="A803" s="6" t="s">
        <v>1018</v>
      </c>
      <c r="B803" s="8">
        <v>63494</v>
      </c>
      <c r="C803" s="4">
        <v>12</v>
      </c>
      <c r="D803" s="4">
        <v>12</v>
      </c>
      <c r="E803" s="4">
        <v>51</v>
      </c>
      <c r="F803" s="4">
        <v>49</v>
      </c>
      <c r="G803" s="5">
        <v>38924</v>
      </c>
      <c r="H803" s="7" t="s">
        <v>160</v>
      </c>
      <c r="I803" s="4">
        <v>41</v>
      </c>
      <c r="J803" s="6">
        <f t="shared" si="89"/>
        <v>39</v>
      </c>
      <c r="K803" s="6">
        <f t="shared" si="85"/>
        <v>0</v>
      </c>
      <c r="L803" s="6" t="str">
        <f t="shared" si="86"/>
        <v/>
      </c>
      <c r="M803" s="21">
        <f t="shared" si="87"/>
        <v>0.10833333333333334</v>
      </c>
      <c r="N803" s="6" t="str">
        <f t="shared" si="90"/>
        <v/>
      </c>
      <c r="O803" s="21" t="str">
        <f t="shared" si="88"/>
        <v/>
      </c>
      <c r="P803" s="33" t="str">
        <f t="shared" si="91"/>
        <v/>
      </c>
    </row>
    <row r="804" spans="1:16">
      <c r="A804" s="6" t="s">
        <v>924</v>
      </c>
      <c r="B804" s="8">
        <v>60633</v>
      </c>
      <c r="C804" s="4">
        <v>16</v>
      </c>
      <c r="D804" s="4">
        <v>16</v>
      </c>
      <c r="E804" s="4">
        <v>36</v>
      </c>
      <c r="F804" s="4">
        <v>34</v>
      </c>
      <c r="G804" s="5">
        <v>38716</v>
      </c>
      <c r="H804" s="7" t="s">
        <v>160</v>
      </c>
      <c r="I804" s="4">
        <v>0</v>
      </c>
      <c r="J804" s="6">
        <f t="shared" si="89"/>
        <v>-2</v>
      </c>
      <c r="K804" s="6">
        <f t="shared" si="85"/>
        <v>0</v>
      </c>
      <c r="L804" s="6" t="str">
        <f t="shared" si="86"/>
        <v>CONTRA VENTA</v>
      </c>
      <c r="M804" s="21">
        <f t="shared" si="87"/>
        <v>6.2500000000000003E-3</v>
      </c>
      <c r="N804" s="6" t="str">
        <f t="shared" si="90"/>
        <v/>
      </c>
      <c r="O804" s="21" t="str">
        <f t="shared" si="88"/>
        <v/>
      </c>
      <c r="P804" s="33" t="str">
        <f t="shared" si="91"/>
        <v>analisar fact</v>
      </c>
    </row>
    <row r="805" spans="1:16">
      <c r="A805" s="6" t="s">
        <v>871</v>
      </c>
      <c r="B805" s="8">
        <v>59019</v>
      </c>
      <c r="C805" s="4">
        <v>20</v>
      </c>
      <c r="D805" s="4">
        <v>19</v>
      </c>
      <c r="E805" s="4">
        <v>34</v>
      </c>
      <c r="F805" s="4">
        <v>32</v>
      </c>
      <c r="G805" s="5">
        <v>38924</v>
      </c>
      <c r="H805" s="7" t="s">
        <v>160</v>
      </c>
      <c r="I805" s="4">
        <v>269</v>
      </c>
      <c r="J805" s="6">
        <f t="shared" si="89"/>
        <v>267</v>
      </c>
      <c r="K805" s="6">
        <f t="shared" si="85"/>
        <v>1</v>
      </c>
      <c r="L805" s="6" t="str">
        <f t="shared" si="86"/>
        <v/>
      </c>
      <c r="M805" s="21">
        <f t="shared" si="87"/>
        <v>0.83437499999999998</v>
      </c>
      <c r="N805" s="6">
        <f t="shared" si="90"/>
        <v>2</v>
      </c>
      <c r="O805" s="21">
        <f t="shared" si="88"/>
        <v>0.83437499999999998</v>
      </c>
      <c r="P805" s="33" t="str">
        <f t="shared" si="91"/>
        <v/>
      </c>
    </row>
    <row r="806" spans="1:16">
      <c r="A806" s="6" t="s">
        <v>1016</v>
      </c>
      <c r="B806" s="8">
        <v>63433</v>
      </c>
      <c r="C806" s="4">
        <v>13</v>
      </c>
      <c r="D806" s="4">
        <v>12</v>
      </c>
      <c r="E806" s="4">
        <v>28</v>
      </c>
      <c r="F806" s="4">
        <v>26</v>
      </c>
      <c r="G806" s="5">
        <v>39212</v>
      </c>
      <c r="H806" s="7" t="s">
        <v>159</v>
      </c>
      <c r="I806" s="4">
        <v>261</v>
      </c>
      <c r="J806" s="6">
        <f t="shared" si="89"/>
        <v>259</v>
      </c>
      <c r="K806" s="6">
        <f t="shared" si="85"/>
        <v>1</v>
      </c>
      <c r="L806" s="6" t="str">
        <f t="shared" si="86"/>
        <v/>
      </c>
      <c r="M806" s="21">
        <f t="shared" si="87"/>
        <v>0.80937499999999996</v>
      </c>
      <c r="N806" s="6">
        <f t="shared" si="90"/>
        <v>2</v>
      </c>
      <c r="O806" s="21">
        <f t="shared" si="88"/>
        <v>0.80937499999999996</v>
      </c>
      <c r="P806" s="33" t="str">
        <f t="shared" si="91"/>
        <v/>
      </c>
    </row>
    <row r="807" spans="1:16">
      <c r="A807" s="6" t="s">
        <v>1000</v>
      </c>
      <c r="B807" s="8">
        <v>62945</v>
      </c>
      <c r="C807" s="4">
        <v>13</v>
      </c>
      <c r="D807" s="4">
        <v>12</v>
      </c>
      <c r="E807" s="4">
        <v>24</v>
      </c>
      <c r="F807" s="4">
        <v>22</v>
      </c>
      <c r="G807" s="5">
        <v>38716</v>
      </c>
      <c r="H807" s="7" t="s">
        <v>160</v>
      </c>
      <c r="I807" s="4">
        <v>-106</v>
      </c>
      <c r="J807" s="6">
        <f t="shared" si="89"/>
        <v>-108</v>
      </c>
      <c r="K807" s="6">
        <f t="shared" si="85"/>
        <v>1</v>
      </c>
      <c r="L807" s="6" t="str">
        <f t="shared" si="86"/>
        <v>CONTRA VENTA</v>
      </c>
      <c r="M807" s="21">
        <f t="shared" si="87"/>
        <v>0.33750000000000002</v>
      </c>
      <c r="N807" s="6" t="str">
        <f t="shared" si="90"/>
        <v/>
      </c>
      <c r="O807" s="21" t="str">
        <f t="shared" si="88"/>
        <v/>
      </c>
      <c r="P807" s="33" t="str">
        <f t="shared" si="91"/>
        <v/>
      </c>
    </row>
    <row r="808" spans="1:16">
      <c r="A808" s="6" t="s">
        <v>1030</v>
      </c>
      <c r="B808" s="8">
        <v>63859</v>
      </c>
      <c r="C808" s="4">
        <v>12</v>
      </c>
      <c r="D808" s="4">
        <v>11</v>
      </c>
      <c r="E808" s="4">
        <v>24</v>
      </c>
      <c r="F808" s="4">
        <v>22</v>
      </c>
      <c r="G808" s="5">
        <v>39245</v>
      </c>
      <c r="H808" s="7" t="s">
        <v>160</v>
      </c>
      <c r="I808" s="4">
        <v>3</v>
      </c>
      <c r="J808" s="6">
        <f t="shared" si="89"/>
        <v>1</v>
      </c>
      <c r="K808" s="6">
        <f t="shared" si="85"/>
        <v>1</v>
      </c>
      <c r="L808" s="6" t="str">
        <f t="shared" si="86"/>
        <v/>
      </c>
      <c r="M808" s="21">
        <f t="shared" si="87"/>
        <v>3.1250000000000002E-3</v>
      </c>
      <c r="N808" s="6">
        <f t="shared" si="90"/>
        <v>2</v>
      </c>
      <c r="O808" s="21">
        <f t="shared" si="88"/>
        <v>3.1250000000000002E-3</v>
      </c>
      <c r="P808" s="33" t="str">
        <f t="shared" si="91"/>
        <v/>
      </c>
    </row>
    <row r="809" spans="1:16">
      <c r="A809" s="6" t="s">
        <v>1427</v>
      </c>
      <c r="B809" s="8">
        <v>75941</v>
      </c>
      <c r="C809" s="4">
        <v>3</v>
      </c>
      <c r="D809" s="4">
        <v>3</v>
      </c>
      <c r="E809" s="4">
        <v>15</v>
      </c>
      <c r="F809" s="4">
        <v>13</v>
      </c>
      <c r="G809" s="5">
        <v>38831</v>
      </c>
      <c r="H809" s="7" t="s">
        <v>160</v>
      </c>
      <c r="I809" s="4">
        <v>4</v>
      </c>
      <c r="J809" s="6">
        <f t="shared" si="89"/>
        <v>2</v>
      </c>
      <c r="K809" s="6">
        <f t="shared" si="85"/>
        <v>0</v>
      </c>
      <c r="L809" s="6" t="str">
        <f t="shared" si="86"/>
        <v/>
      </c>
      <c r="M809" s="21">
        <f t="shared" si="87"/>
        <v>6.2500000000000003E-3</v>
      </c>
      <c r="N809" s="6" t="str">
        <f t="shared" si="90"/>
        <v/>
      </c>
      <c r="O809" s="21" t="str">
        <f t="shared" si="88"/>
        <v/>
      </c>
      <c r="P809" s="33" t="str">
        <f t="shared" si="91"/>
        <v/>
      </c>
    </row>
    <row r="810" spans="1:16">
      <c r="A810" s="6" t="s">
        <v>1224</v>
      </c>
      <c r="B810" s="8">
        <v>69764</v>
      </c>
      <c r="C810" s="4">
        <v>7</v>
      </c>
      <c r="D810" s="4">
        <v>6</v>
      </c>
      <c r="E810" s="4">
        <v>14</v>
      </c>
      <c r="F810" s="4">
        <v>12</v>
      </c>
      <c r="G810" s="5">
        <v>39744</v>
      </c>
      <c r="H810" s="7" t="s">
        <v>160</v>
      </c>
      <c r="I810" s="4">
        <v>2</v>
      </c>
      <c r="J810" s="6">
        <f t="shared" si="89"/>
        <v>0</v>
      </c>
      <c r="K810" s="6">
        <f t="shared" si="85"/>
        <v>1</v>
      </c>
      <c r="L810" s="6" t="str">
        <f t="shared" si="86"/>
        <v/>
      </c>
      <c r="M810" s="21">
        <f t="shared" si="87"/>
        <v>0</v>
      </c>
      <c r="N810" s="6" t="str">
        <f t="shared" si="90"/>
        <v/>
      </c>
      <c r="O810" s="21" t="str">
        <f t="shared" si="88"/>
        <v/>
      </c>
      <c r="P810" s="33" t="str">
        <f t="shared" si="91"/>
        <v/>
      </c>
    </row>
    <row r="811" spans="1:16">
      <c r="A811" s="6" t="s">
        <v>1501</v>
      </c>
      <c r="B811" s="8">
        <v>78195</v>
      </c>
      <c r="C811" s="4">
        <v>3</v>
      </c>
      <c r="D811" s="4">
        <v>2</v>
      </c>
      <c r="E811" s="4">
        <v>14</v>
      </c>
      <c r="F811" s="4">
        <v>12</v>
      </c>
      <c r="G811" s="5">
        <v>39932</v>
      </c>
      <c r="H811" s="7" t="s">
        <v>160</v>
      </c>
      <c r="I811" s="4">
        <v>131</v>
      </c>
      <c r="J811" s="6">
        <f t="shared" si="89"/>
        <v>129</v>
      </c>
      <c r="K811" s="6">
        <f t="shared" si="85"/>
        <v>1</v>
      </c>
      <c r="L811" s="6" t="str">
        <f t="shared" si="86"/>
        <v/>
      </c>
      <c r="M811" s="21">
        <f t="shared" si="87"/>
        <v>0.40312500000000001</v>
      </c>
      <c r="N811" s="6">
        <f t="shared" si="90"/>
        <v>2</v>
      </c>
      <c r="O811" s="21">
        <f t="shared" si="88"/>
        <v>0.40312500000000001</v>
      </c>
      <c r="P811" s="33" t="str">
        <f t="shared" si="91"/>
        <v/>
      </c>
    </row>
    <row r="812" spans="1:16">
      <c r="A812" s="6" t="s">
        <v>1263</v>
      </c>
      <c r="B812" s="8">
        <v>70950</v>
      </c>
      <c r="C812" s="4">
        <v>6</v>
      </c>
      <c r="D812" s="4">
        <v>5</v>
      </c>
      <c r="E812" s="4">
        <v>13</v>
      </c>
      <c r="F812" s="4">
        <v>11</v>
      </c>
      <c r="G812" s="5">
        <v>39245</v>
      </c>
      <c r="H812" s="7" t="s">
        <v>160</v>
      </c>
      <c r="I812" s="4">
        <v>9</v>
      </c>
      <c r="J812" s="6">
        <f t="shared" si="89"/>
        <v>7</v>
      </c>
      <c r="K812" s="6">
        <f t="shared" si="85"/>
        <v>1</v>
      </c>
      <c r="L812" s="6" t="str">
        <f t="shared" si="86"/>
        <v/>
      </c>
      <c r="M812" s="21">
        <f t="shared" si="87"/>
        <v>2.1874999999999999E-2</v>
      </c>
      <c r="N812" s="6">
        <f t="shared" si="90"/>
        <v>2</v>
      </c>
      <c r="O812" s="21">
        <f t="shared" si="88"/>
        <v>2.1874999999999999E-2</v>
      </c>
      <c r="P812" s="33" t="str">
        <f t="shared" si="91"/>
        <v/>
      </c>
    </row>
    <row r="813" spans="1:16">
      <c r="A813" s="6" t="s">
        <v>1432</v>
      </c>
      <c r="B813" s="8">
        <v>76093</v>
      </c>
      <c r="C813" s="4">
        <v>5</v>
      </c>
      <c r="D813" s="4">
        <v>3</v>
      </c>
      <c r="E813" s="4">
        <v>5</v>
      </c>
      <c r="F813" s="4">
        <v>3</v>
      </c>
      <c r="G813" s="5">
        <v>38779</v>
      </c>
      <c r="H813" s="7" t="s">
        <v>160</v>
      </c>
      <c r="I813" s="4">
        <v>1</v>
      </c>
      <c r="J813" s="6">
        <f t="shared" si="89"/>
        <v>-1</v>
      </c>
      <c r="K813" s="6">
        <f t="shared" si="85"/>
        <v>2</v>
      </c>
      <c r="L813" s="6" t="str">
        <f t="shared" si="86"/>
        <v>CONTRA VENTA</v>
      </c>
      <c r="M813" s="21">
        <f t="shared" si="87"/>
        <v>3.4722222222222225E-3</v>
      </c>
      <c r="N813" s="6" t="str">
        <f t="shared" si="90"/>
        <v/>
      </c>
      <c r="O813" s="21" t="str">
        <f t="shared" si="88"/>
        <v/>
      </c>
      <c r="P813" s="33" t="str">
        <f t="shared" si="91"/>
        <v/>
      </c>
    </row>
    <row r="814" spans="1:16">
      <c r="A814" s="6" t="s">
        <v>921</v>
      </c>
      <c r="B814" s="8">
        <v>60541</v>
      </c>
      <c r="C814" s="4">
        <v>17</v>
      </c>
      <c r="D814" s="4">
        <v>16</v>
      </c>
      <c r="E814" s="4">
        <v>229</v>
      </c>
      <c r="F814" s="4">
        <v>227</v>
      </c>
      <c r="G814" s="5">
        <v>38716</v>
      </c>
      <c r="H814" s="7" t="s">
        <v>162</v>
      </c>
      <c r="I814" s="4">
        <v>155</v>
      </c>
      <c r="J814" s="6">
        <f t="shared" si="89"/>
        <v>153</v>
      </c>
      <c r="K814" s="6">
        <f t="shared" si="85"/>
        <v>1</v>
      </c>
      <c r="L814" s="6" t="str">
        <f t="shared" si="86"/>
        <v/>
      </c>
      <c r="M814" s="21">
        <f t="shared" si="87"/>
        <v>0.53125</v>
      </c>
      <c r="N814" s="6">
        <f t="shared" si="90"/>
        <v>2</v>
      </c>
      <c r="O814" s="21">
        <f t="shared" si="88"/>
        <v>0.53125</v>
      </c>
      <c r="P814" s="33" t="str">
        <f t="shared" si="91"/>
        <v/>
      </c>
    </row>
    <row r="815" spans="1:16">
      <c r="A815" s="6" t="s">
        <v>1430</v>
      </c>
      <c r="B815" s="8">
        <v>76032</v>
      </c>
      <c r="C815" s="4">
        <v>3</v>
      </c>
      <c r="D815" s="4">
        <v>3</v>
      </c>
      <c r="E815" s="4">
        <v>121</v>
      </c>
      <c r="F815" s="4">
        <v>119</v>
      </c>
      <c r="G815" s="5">
        <v>38826</v>
      </c>
      <c r="H815" s="7" t="s">
        <v>162</v>
      </c>
      <c r="I815" s="4">
        <v>1</v>
      </c>
      <c r="J815" s="6">
        <f t="shared" si="89"/>
        <v>-1</v>
      </c>
      <c r="K815" s="6">
        <f t="shared" si="85"/>
        <v>0</v>
      </c>
      <c r="L815" s="6" t="str">
        <f t="shared" si="86"/>
        <v>OBSOLETOS</v>
      </c>
      <c r="M815" s="21">
        <f t="shared" si="87"/>
        <v>3.4722222222222225E-3</v>
      </c>
      <c r="N815" s="6" t="str">
        <f t="shared" si="90"/>
        <v/>
      </c>
      <c r="O815" s="21" t="str">
        <f t="shared" si="88"/>
        <v/>
      </c>
      <c r="P815" s="33" t="str">
        <f t="shared" si="91"/>
        <v>analisar fact</v>
      </c>
    </row>
    <row r="816" spans="1:16">
      <c r="A816" s="6" t="s">
        <v>1444</v>
      </c>
      <c r="B816" s="8">
        <v>76458</v>
      </c>
      <c r="C816" s="4">
        <v>3</v>
      </c>
      <c r="D816" s="4">
        <v>3</v>
      </c>
      <c r="E816" s="4">
        <v>21</v>
      </c>
      <c r="F816" s="4">
        <v>19</v>
      </c>
      <c r="G816" s="5">
        <v>38716</v>
      </c>
      <c r="H816" s="7" t="s">
        <v>162</v>
      </c>
      <c r="I816" s="4">
        <v>6</v>
      </c>
      <c r="J816" s="6">
        <f t="shared" si="89"/>
        <v>4</v>
      </c>
      <c r="K816" s="6">
        <f t="shared" si="85"/>
        <v>0</v>
      </c>
      <c r="L816" s="6" t="str">
        <f t="shared" si="86"/>
        <v/>
      </c>
      <c r="M816" s="21">
        <f t="shared" si="87"/>
        <v>1.5277777777777777E-2</v>
      </c>
      <c r="N816" s="6" t="str">
        <f t="shared" si="90"/>
        <v/>
      </c>
      <c r="O816" s="21" t="str">
        <f t="shared" si="88"/>
        <v/>
      </c>
      <c r="P816" s="33" t="str">
        <f t="shared" si="91"/>
        <v/>
      </c>
    </row>
    <row r="817" spans="1:16">
      <c r="A817" s="6" t="s">
        <v>1454</v>
      </c>
      <c r="B817" s="8">
        <v>76762</v>
      </c>
      <c r="C817" s="4">
        <v>3</v>
      </c>
      <c r="D817" s="4">
        <v>3</v>
      </c>
      <c r="E817" s="4">
        <v>18</v>
      </c>
      <c r="F817" s="4">
        <v>16</v>
      </c>
      <c r="G817" s="5">
        <v>38716</v>
      </c>
      <c r="H817" s="7" t="s">
        <v>162</v>
      </c>
      <c r="I817" s="4">
        <v>1</v>
      </c>
      <c r="J817" s="6">
        <f t="shared" si="89"/>
        <v>-1</v>
      </c>
      <c r="K817" s="6">
        <f t="shared" si="85"/>
        <v>0</v>
      </c>
      <c r="L817" s="6" t="str">
        <f t="shared" si="86"/>
        <v>OBSOLETOS</v>
      </c>
      <c r="M817" s="21">
        <f t="shared" si="87"/>
        <v>3.8194444444444443E-3</v>
      </c>
      <c r="N817" s="6" t="str">
        <f t="shared" si="90"/>
        <v/>
      </c>
      <c r="O817" s="21" t="str">
        <f t="shared" si="88"/>
        <v/>
      </c>
      <c r="P817" s="33" t="str">
        <f t="shared" si="91"/>
        <v>analisar fact</v>
      </c>
    </row>
    <row r="818" spans="1:16">
      <c r="A818" s="6" t="s">
        <v>1519</v>
      </c>
      <c r="B818" s="8">
        <v>78741</v>
      </c>
      <c r="C818" s="4">
        <v>2</v>
      </c>
      <c r="D818" s="4">
        <v>2</v>
      </c>
      <c r="E818" s="4">
        <v>11</v>
      </c>
      <c r="F818" s="4">
        <v>9</v>
      </c>
      <c r="G818" s="5">
        <v>38716</v>
      </c>
      <c r="H818" s="7" t="s">
        <v>162</v>
      </c>
      <c r="I818" s="4">
        <v>1</v>
      </c>
      <c r="J818" s="6">
        <f t="shared" si="89"/>
        <v>-1</v>
      </c>
      <c r="K818" s="6">
        <f t="shared" si="85"/>
        <v>0</v>
      </c>
      <c r="L818" s="6" t="str">
        <f t="shared" si="86"/>
        <v>OBSOLETOS</v>
      </c>
      <c r="M818" s="21">
        <f t="shared" si="87"/>
        <v>4.1666666666666666E-3</v>
      </c>
      <c r="N818" s="6" t="str">
        <f t="shared" si="90"/>
        <v/>
      </c>
      <c r="O818" s="21" t="str">
        <f t="shared" si="88"/>
        <v/>
      </c>
      <c r="P818" s="33" t="str">
        <f t="shared" si="91"/>
        <v>analisar fact</v>
      </c>
    </row>
    <row r="819" spans="1:16">
      <c r="A819" s="6" t="s">
        <v>1384</v>
      </c>
      <c r="B819" s="8">
        <v>74632</v>
      </c>
      <c r="C819" s="4">
        <v>3</v>
      </c>
      <c r="D819" s="4">
        <v>3</v>
      </c>
      <c r="E819" s="4">
        <v>9</v>
      </c>
      <c r="F819" s="4">
        <v>7</v>
      </c>
      <c r="G819" s="5">
        <v>38716</v>
      </c>
      <c r="H819" s="7" t="s">
        <v>162</v>
      </c>
      <c r="I819" s="4">
        <v>58</v>
      </c>
      <c r="J819" s="6">
        <f t="shared" si="89"/>
        <v>56</v>
      </c>
      <c r="K819" s="6">
        <f t="shared" si="85"/>
        <v>0</v>
      </c>
      <c r="L819" s="6" t="str">
        <f t="shared" si="86"/>
        <v/>
      </c>
      <c r="M819" s="21">
        <f t="shared" si="87"/>
        <v>0.23333333333333334</v>
      </c>
      <c r="N819" s="6" t="str">
        <f t="shared" si="90"/>
        <v/>
      </c>
      <c r="O819" s="21" t="str">
        <f t="shared" si="88"/>
        <v/>
      </c>
      <c r="P819" s="33" t="str">
        <f t="shared" si="91"/>
        <v/>
      </c>
    </row>
    <row r="820" spans="1:16">
      <c r="A820" s="6" t="s">
        <v>1256</v>
      </c>
      <c r="B820" s="8">
        <v>70738</v>
      </c>
      <c r="C820" s="4">
        <v>6</v>
      </c>
      <c r="D820" s="4">
        <v>5</v>
      </c>
      <c r="E820" s="4">
        <v>8</v>
      </c>
      <c r="F820" s="4">
        <v>6</v>
      </c>
      <c r="G820" s="5">
        <v>38716</v>
      </c>
      <c r="H820" s="7" t="s">
        <v>162</v>
      </c>
      <c r="I820" s="4">
        <v>1</v>
      </c>
      <c r="J820" s="6">
        <f t="shared" si="89"/>
        <v>-1</v>
      </c>
      <c r="K820" s="6">
        <f t="shared" si="85"/>
        <v>1</v>
      </c>
      <c r="L820" s="6" t="str">
        <f t="shared" si="86"/>
        <v>OBSOLETOS</v>
      </c>
      <c r="M820" s="21">
        <f t="shared" si="87"/>
        <v>4.1666666666666666E-3</v>
      </c>
      <c r="N820" s="6" t="str">
        <f t="shared" si="90"/>
        <v/>
      </c>
      <c r="O820" s="21" t="str">
        <f t="shared" si="88"/>
        <v/>
      </c>
      <c r="P820" s="33" t="str">
        <f t="shared" si="91"/>
        <v/>
      </c>
    </row>
    <row r="821" spans="1:16">
      <c r="A821" s="6" t="s">
        <v>849</v>
      </c>
      <c r="B821" s="8">
        <v>58349</v>
      </c>
      <c r="C821" s="4">
        <v>20</v>
      </c>
      <c r="D821" s="4">
        <v>20</v>
      </c>
      <c r="E821" s="4">
        <v>961</v>
      </c>
      <c r="F821" s="4">
        <v>960</v>
      </c>
      <c r="G821" s="5">
        <v>38716</v>
      </c>
      <c r="H821" s="7" t="s">
        <v>160</v>
      </c>
      <c r="I821" s="4">
        <v>107</v>
      </c>
      <c r="J821" s="6">
        <f t="shared" si="89"/>
        <v>106</v>
      </c>
      <c r="K821" s="6">
        <f t="shared" si="85"/>
        <v>0</v>
      </c>
      <c r="L821" s="6" t="str">
        <f t="shared" si="86"/>
        <v/>
      </c>
      <c r="M821" s="21">
        <f t="shared" si="87"/>
        <v>0.18402777777777776</v>
      </c>
      <c r="N821" s="6" t="str">
        <f t="shared" si="90"/>
        <v/>
      </c>
      <c r="O821" s="21" t="str">
        <f t="shared" si="88"/>
        <v/>
      </c>
      <c r="P821" s="33" t="str">
        <f t="shared" si="91"/>
        <v/>
      </c>
    </row>
    <row r="822" spans="1:16">
      <c r="A822" s="6" t="s">
        <v>656</v>
      </c>
      <c r="B822" s="8">
        <v>52475</v>
      </c>
      <c r="C822" s="4">
        <v>38</v>
      </c>
      <c r="D822" s="4">
        <v>37</v>
      </c>
      <c r="E822" s="4">
        <v>351</v>
      </c>
      <c r="F822" s="4">
        <v>350</v>
      </c>
      <c r="G822" s="5">
        <v>39002</v>
      </c>
      <c r="H822" s="7" t="s">
        <v>159</v>
      </c>
      <c r="I822" s="4">
        <v>18</v>
      </c>
      <c r="J822" s="6">
        <f t="shared" si="89"/>
        <v>17</v>
      </c>
      <c r="K822" s="6">
        <f t="shared" si="85"/>
        <v>1</v>
      </c>
      <c r="L822" s="6" t="str">
        <f t="shared" si="86"/>
        <v/>
      </c>
      <c r="M822" s="21">
        <f t="shared" si="87"/>
        <v>3.5416666666666666E-2</v>
      </c>
      <c r="N822" s="6">
        <f t="shared" si="90"/>
        <v>1</v>
      </c>
      <c r="O822" s="21">
        <f t="shared" si="88"/>
        <v>3.5416666666666666E-2</v>
      </c>
      <c r="P822" s="33" t="str">
        <f t="shared" si="91"/>
        <v/>
      </c>
    </row>
    <row r="823" spans="1:16">
      <c r="A823" s="6" t="s">
        <v>1010</v>
      </c>
      <c r="B823" s="8">
        <v>63249</v>
      </c>
      <c r="C823" s="4">
        <v>13</v>
      </c>
      <c r="D823" s="4">
        <v>12</v>
      </c>
      <c r="E823" s="4">
        <v>244</v>
      </c>
      <c r="F823" s="4">
        <v>243</v>
      </c>
      <c r="G823" s="5">
        <v>38716</v>
      </c>
      <c r="H823" s="7" t="s">
        <v>159</v>
      </c>
      <c r="I823" s="4">
        <v>113</v>
      </c>
      <c r="J823" s="6">
        <f t="shared" si="89"/>
        <v>112</v>
      </c>
      <c r="K823" s="6">
        <f t="shared" si="85"/>
        <v>1</v>
      </c>
      <c r="L823" s="6" t="str">
        <f t="shared" si="86"/>
        <v/>
      </c>
      <c r="M823" s="21">
        <f t="shared" si="87"/>
        <v>0.23333333333333334</v>
      </c>
      <c r="N823" s="6">
        <f t="shared" si="90"/>
        <v>1</v>
      </c>
      <c r="O823" s="21">
        <f t="shared" si="88"/>
        <v>0.23333333333333334</v>
      </c>
      <c r="P823" s="33" t="str">
        <f t="shared" si="91"/>
        <v/>
      </c>
    </row>
    <row r="824" spans="1:16">
      <c r="A824" s="6" t="s">
        <v>841</v>
      </c>
      <c r="B824" s="8">
        <v>58107</v>
      </c>
      <c r="C824" s="4">
        <v>21</v>
      </c>
      <c r="D824" s="4">
        <v>21</v>
      </c>
      <c r="E824" s="4">
        <v>216</v>
      </c>
      <c r="F824" s="4">
        <v>215</v>
      </c>
      <c r="G824" s="5">
        <v>39421</v>
      </c>
      <c r="H824" s="7" t="s">
        <v>159</v>
      </c>
      <c r="I824" s="4">
        <v>0</v>
      </c>
      <c r="J824" s="6">
        <f t="shared" si="89"/>
        <v>-1</v>
      </c>
      <c r="K824" s="6">
        <f t="shared" si="85"/>
        <v>0</v>
      </c>
      <c r="L824" s="6" t="str">
        <f t="shared" si="86"/>
        <v>ACTIVOS</v>
      </c>
      <c r="M824" s="21">
        <f t="shared" si="87"/>
        <v>2.4305555555555556E-3</v>
      </c>
      <c r="N824" s="6" t="str">
        <f t="shared" si="90"/>
        <v/>
      </c>
      <c r="O824" s="21" t="str">
        <f t="shared" si="88"/>
        <v/>
      </c>
      <c r="P824" s="33" t="str">
        <f t="shared" si="91"/>
        <v>analisar fact</v>
      </c>
    </row>
    <row r="825" spans="1:16">
      <c r="A825" s="6" t="s">
        <v>1254</v>
      </c>
      <c r="B825" s="8">
        <v>70676</v>
      </c>
      <c r="C825" s="4">
        <v>5</v>
      </c>
      <c r="D825" s="4">
        <v>5</v>
      </c>
      <c r="E825" s="4">
        <v>210</v>
      </c>
      <c r="F825" s="4">
        <v>209</v>
      </c>
      <c r="G825" s="5">
        <v>38716</v>
      </c>
      <c r="H825" s="7" t="s">
        <v>160</v>
      </c>
      <c r="I825" s="4">
        <v>4</v>
      </c>
      <c r="J825" s="6">
        <f t="shared" si="89"/>
        <v>3</v>
      </c>
      <c r="K825" s="6">
        <f t="shared" si="85"/>
        <v>0</v>
      </c>
      <c r="L825" s="6" t="str">
        <f t="shared" si="86"/>
        <v/>
      </c>
      <c r="M825" s="21">
        <f t="shared" si="87"/>
        <v>7.2916666666666668E-3</v>
      </c>
      <c r="N825" s="6" t="str">
        <f t="shared" si="90"/>
        <v/>
      </c>
      <c r="O825" s="21" t="str">
        <f t="shared" si="88"/>
        <v/>
      </c>
      <c r="P825" s="33" t="str">
        <f t="shared" si="91"/>
        <v/>
      </c>
    </row>
    <row r="826" spans="1:16">
      <c r="A826" s="6" t="s">
        <v>406</v>
      </c>
      <c r="B826" s="8">
        <v>45139</v>
      </c>
      <c r="C826" s="4">
        <v>88</v>
      </c>
      <c r="D826" s="4">
        <v>88</v>
      </c>
      <c r="E826" s="4">
        <v>195</v>
      </c>
      <c r="F826" s="4">
        <v>194</v>
      </c>
      <c r="G826" s="5">
        <v>39847</v>
      </c>
      <c r="H826" s="7" t="s">
        <v>159</v>
      </c>
      <c r="I826" s="4">
        <v>22</v>
      </c>
      <c r="J826" s="6">
        <f t="shared" si="89"/>
        <v>21</v>
      </c>
      <c r="K826" s="6">
        <f t="shared" si="85"/>
        <v>0</v>
      </c>
      <c r="L826" s="6" t="str">
        <f t="shared" si="86"/>
        <v/>
      </c>
      <c r="M826" s="21">
        <f t="shared" si="87"/>
        <v>5.1041666666666666E-2</v>
      </c>
      <c r="N826" s="6" t="str">
        <f t="shared" si="90"/>
        <v/>
      </c>
      <c r="O826" s="21" t="str">
        <f t="shared" si="88"/>
        <v/>
      </c>
      <c r="P826" s="33" t="str">
        <f t="shared" si="91"/>
        <v/>
      </c>
    </row>
    <row r="827" spans="1:16">
      <c r="A827" s="6" t="s">
        <v>655</v>
      </c>
      <c r="B827" s="8">
        <v>52444</v>
      </c>
      <c r="C827" s="4">
        <v>38</v>
      </c>
      <c r="D827" s="4">
        <v>37</v>
      </c>
      <c r="E827" s="4">
        <v>141</v>
      </c>
      <c r="F827" s="4">
        <v>140</v>
      </c>
      <c r="G827" s="5">
        <v>38716</v>
      </c>
      <c r="H827" s="7" t="s">
        <v>159</v>
      </c>
      <c r="I827" s="4">
        <v>60</v>
      </c>
      <c r="J827" s="6">
        <f t="shared" si="89"/>
        <v>59</v>
      </c>
      <c r="K827" s="6">
        <f t="shared" si="85"/>
        <v>1</v>
      </c>
      <c r="L827" s="6" t="str">
        <f t="shared" si="86"/>
        <v/>
      </c>
      <c r="M827" s="21">
        <f t="shared" si="87"/>
        <v>0.14340277777777777</v>
      </c>
      <c r="N827" s="6">
        <f t="shared" si="90"/>
        <v>1</v>
      </c>
      <c r="O827" s="21">
        <f t="shared" si="88"/>
        <v>0.14340277777777777</v>
      </c>
      <c r="P827" s="33" t="str">
        <f t="shared" si="91"/>
        <v/>
      </c>
    </row>
    <row r="828" spans="1:16">
      <c r="A828" s="6" t="s">
        <v>1247</v>
      </c>
      <c r="B828" s="8">
        <v>70464</v>
      </c>
      <c r="C828" s="4">
        <v>5</v>
      </c>
      <c r="D828" s="4">
        <v>5</v>
      </c>
      <c r="E828" s="4">
        <v>113</v>
      </c>
      <c r="F828" s="4">
        <v>112</v>
      </c>
      <c r="G828" s="5">
        <v>38716</v>
      </c>
      <c r="H828" s="7" t="s">
        <v>160</v>
      </c>
      <c r="I828" s="4">
        <v>0</v>
      </c>
      <c r="J828" s="6">
        <f t="shared" si="89"/>
        <v>-1</v>
      </c>
      <c r="K828" s="6">
        <f t="shared" si="85"/>
        <v>0</v>
      </c>
      <c r="L828" s="6" t="str">
        <f t="shared" si="86"/>
        <v>CONTRA VENTA</v>
      </c>
      <c r="M828" s="21">
        <f t="shared" si="87"/>
        <v>2.4305555555555556E-3</v>
      </c>
      <c r="N828" s="6" t="str">
        <f t="shared" si="90"/>
        <v/>
      </c>
      <c r="O828" s="21" t="str">
        <f t="shared" si="88"/>
        <v/>
      </c>
      <c r="P828" s="33" t="str">
        <f t="shared" si="91"/>
        <v>analisar fact</v>
      </c>
    </row>
    <row r="829" spans="1:16">
      <c r="A829" s="6" t="s">
        <v>578</v>
      </c>
      <c r="B829" s="8">
        <v>50100</v>
      </c>
      <c r="C829" s="4">
        <v>48</v>
      </c>
      <c r="D829" s="4">
        <v>48</v>
      </c>
      <c r="E829" s="4">
        <v>111</v>
      </c>
      <c r="F829" s="4">
        <v>110</v>
      </c>
      <c r="G829" s="5">
        <v>39286</v>
      </c>
      <c r="H829" s="7" t="s">
        <v>159</v>
      </c>
      <c r="I829" s="4">
        <v>107</v>
      </c>
      <c r="J829" s="6">
        <f t="shared" si="89"/>
        <v>106</v>
      </c>
      <c r="K829" s="6">
        <f t="shared" si="85"/>
        <v>0</v>
      </c>
      <c r="L829" s="6" t="str">
        <f t="shared" si="86"/>
        <v/>
      </c>
      <c r="M829" s="21">
        <f t="shared" si="87"/>
        <v>0.25763888888888892</v>
      </c>
      <c r="N829" s="6" t="str">
        <f t="shared" si="90"/>
        <v/>
      </c>
      <c r="O829" s="21" t="str">
        <f t="shared" si="88"/>
        <v/>
      </c>
      <c r="P829" s="33" t="str">
        <f t="shared" si="91"/>
        <v/>
      </c>
    </row>
    <row r="830" spans="1:16">
      <c r="A830" s="6" t="s">
        <v>803</v>
      </c>
      <c r="B830" s="8">
        <v>56949</v>
      </c>
      <c r="C830" s="4">
        <v>24</v>
      </c>
      <c r="D830" s="4">
        <v>23</v>
      </c>
      <c r="E830" s="4">
        <v>104</v>
      </c>
      <c r="F830" s="4">
        <v>103</v>
      </c>
      <c r="G830" s="5">
        <v>38716</v>
      </c>
      <c r="H830" s="7" t="s">
        <v>160</v>
      </c>
      <c r="I830" s="4">
        <v>19</v>
      </c>
      <c r="J830" s="6">
        <f t="shared" si="89"/>
        <v>18</v>
      </c>
      <c r="K830" s="6">
        <f t="shared" si="85"/>
        <v>1</v>
      </c>
      <c r="L830" s="6" t="str">
        <f t="shared" si="86"/>
        <v/>
      </c>
      <c r="M830" s="21">
        <f t="shared" si="87"/>
        <v>4.3749999999999997E-2</v>
      </c>
      <c r="N830" s="6">
        <f t="shared" si="90"/>
        <v>1</v>
      </c>
      <c r="O830" s="21">
        <f t="shared" si="88"/>
        <v>4.3749999999999997E-2</v>
      </c>
      <c r="P830" s="33" t="str">
        <f t="shared" si="91"/>
        <v/>
      </c>
    </row>
    <row r="831" spans="1:16">
      <c r="A831" s="6" t="s">
        <v>520</v>
      </c>
      <c r="B831" s="8">
        <v>48335</v>
      </c>
      <c r="C831" s="4">
        <v>58</v>
      </c>
      <c r="D831" s="4">
        <v>57</v>
      </c>
      <c r="E831" s="4">
        <v>86</v>
      </c>
      <c r="F831" s="4">
        <v>85</v>
      </c>
      <c r="G831" s="5">
        <v>39721</v>
      </c>
      <c r="H831" s="7" t="s">
        <v>159</v>
      </c>
      <c r="I831" s="4">
        <v>0</v>
      </c>
      <c r="J831" s="6">
        <f t="shared" si="89"/>
        <v>-1</v>
      </c>
      <c r="K831" s="6">
        <f t="shared" si="85"/>
        <v>1</v>
      </c>
      <c r="L831" s="6" t="str">
        <f t="shared" si="86"/>
        <v>ACTIVOS</v>
      </c>
      <c r="M831" s="21">
        <f t="shared" si="87"/>
        <v>2.7777777777777775E-3</v>
      </c>
      <c r="N831" s="6" t="str">
        <f t="shared" si="90"/>
        <v/>
      </c>
      <c r="O831" s="21" t="str">
        <f t="shared" si="88"/>
        <v/>
      </c>
      <c r="P831" s="33" t="str">
        <f t="shared" si="91"/>
        <v/>
      </c>
    </row>
    <row r="832" spans="1:16">
      <c r="A832" s="6" t="s">
        <v>743</v>
      </c>
      <c r="B832" s="8">
        <v>55123</v>
      </c>
      <c r="C832" s="4">
        <v>30</v>
      </c>
      <c r="D832" s="4">
        <v>29</v>
      </c>
      <c r="E832" s="4">
        <v>86</v>
      </c>
      <c r="F832" s="4">
        <v>85</v>
      </c>
      <c r="G832" s="5">
        <v>38716</v>
      </c>
      <c r="H832" s="7" t="s">
        <v>159</v>
      </c>
      <c r="I832" s="4">
        <v>88</v>
      </c>
      <c r="J832" s="6">
        <f t="shared" si="89"/>
        <v>87</v>
      </c>
      <c r="K832" s="6">
        <f t="shared" si="85"/>
        <v>1</v>
      </c>
      <c r="L832" s="6" t="str">
        <f t="shared" si="86"/>
        <v/>
      </c>
      <c r="M832" s="21">
        <f t="shared" si="87"/>
        <v>0.24166666666666667</v>
      </c>
      <c r="N832" s="6">
        <f t="shared" si="90"/>
        <v>1</v>
      </c>
      <c r="O832" s="21">
        <f t="shared" si="88"/>
        <v>0.24166666666666667</v>
      </c>
      <c r="P832" s="33" t="str">
        <f t="shared" si="91"/>
        <v/>
      </c>
    </row>
    <row r="833" spans="1:16">
      <c r="A833" s="6" t="s">
        <v>937</v>
      </c>
      <c r="B833" s="8">
        <v>61029</v>
      </c>
      <c r="C833" s="4">
        <v>16</v>
      </c>
      <c r="D833" s="4">
        <v>15</v>
      </c>
      <c r="E833" s="4">
        <v>80</v>
      </c>
      <c r="F833" s="4">
        <v>79</v>
      </c>
      <c r="G833" s="5">
        <v>39654</v>
      </c>
      <c r="H833" s="7" t="s">
        <v>160</v>
      </c>
      <c r="I833" s="4">
        <v>0</v>
      </c>
      <c r="J833" s="6">
        <f t="shared" si="89"/>
        <v>-1</v>
      </c>
      <c r="K833" s="6">
        <f t="shared" si="85"/>
        <v>1</v>
      </c>
      <c r="L833" s="6" t="str">
        <f t="shared" si="86"/>
        <v>CONTRA VENTA</v>
      </c>
      <c r="M833" s="21">
        <f t="shared" si="87"/>
        <v>2.7777777777777775E-3</v>
      </c>
      <c r="N833" s="6" t="str">
        <f t="shared" si="90"/>
        <v/>
      </c>
      <c r="O833" s="21" t="str">
        <f t="shared" si="88"/>
        <v/>
      </c>
      <c r="P833" s="33" t="str">
        <f t="shared" si="91"/>
        <v/>
      </c>
    </row>
    <row r="834" spans="1:16">
      <c r="A834" s="6" t="s">
        <v>516</v>
      </c>
      <c r="B834" s="8">
        <v>48214</v>
      </c>
      <c r="C834" s="4">
        <v>59</v>
      </c>
      <c r="D834" s="4">
        <v>58</v>
      </c>
      <c r="E834" s="4">
        <v>80</v>
      </c>
      <c r="F834" s="4">
        <v>79</v>
      </c>
      <c r="G834" s="5">
        <v>38716</v>
      </c>
      <c r="H834" s="7" t="s">
        <v>159</v>
      </c>
      <c r="I834" s="4">
        <v>3</v>
      </c>
      <c r="J834" s="6">
        <f t="shared" si="89"/>
        <v>2</v>
      </c>
      <c r="K834" s="6">
        <f t="shared" si="85"/>
        <v>1</v>
      </c>
      <c r="L834" s="6" t="str">
        <f t="shared" si="86"/>
        <v/>
      </c>
      <c r="M834" s="21">
        <f t="shared" si="87"/>
        <v>5.5555555555555549E-3</v>
      </c>
      <c r="N834" s="6">
        <f t="shared" si="90"/>
        <v>1</v>
      </c>
      <c r="O834" s="21">
        <f t="shared" si="88"/>
        <v>5.5555555555555549E-3</v>
      </c>
      <c r="P834" s="33" t="str">
        <f t="shared" si="91"/>
        <v/>
      </c>
    </row>
    <row r="835" spans="1:16">
      <c r="A835" s="6" t="s">
        <v>631</v>
      </c>
      <c r="B835" s="8">
        <v>51714</v>
      </c>
      <c r="C835" s="4">
        <v>39</v>
      </c>
      <c r="D835" s="4">
        <v>39</v>
      </c>
      <c r="E835" s="4">
        <v>61</v>
      </c>
      <c r="F835" s="4">
        <v>60</v>
      </c>
      <c r="G835" s="5">
        <v>39941</v>
      </c>
      <c r="H835" s="7" t="s">
        <v>159</v>
      </c>
      <c r="I835" s="4">
        <v>1</v>
      </c>
      <c r="J835" s="6">
        <f t="shared" si="89"/>
        <v>0</v>
      </c>
      <c r="K835" s="6">
        <f t="shared" si="85"/>
        <v>0</v>
      </c>
      <c r="L835" s="6" t="str">
        <f t="shared" si="86"/>
        <v/>
      </c>
      <c r="M835" s="21">
        <f t="shared" si="87"/>
        <v>0</v>
      </c>
      <c r="N835" s="6" t="str">
        <f t="shared" si="90"/>
        <v/>
      </c>
      <c r="O835" s="21" t="str">
        <f t="shared" si="88"/>
        <v/>
      </c>
      <c r="P835" s="33" t="str">
        <f t="shared" si="91"/>
        <v/>
      </c>
    </row>
    <row r="836" spans="1:16">
      <c r="A836" s="6" t="s">
        <v>568</v>
      </c>
      <c r="B836" s="8">
        <v>49796</v>
      </c>
      <c r="C836" s="4">
        <v>49</v>
      </c>
      <c r="D836" s="4">
        <v>48</v>
      </c>
      <c r="E836" s="4">
        <v>59</v>
      </c>
      <c r="F836" s="4">
        <v>58</v>
      </c>
      <c r="G836" s="5">
        <v>39619</v>
      </c>
      <c r="H836" s="7" t="s">
        <v>161</v>
      </c>
      <c r="I836" s="4">
        <v>-119</v>
      </c>
      <c r="J836" s="6">
        <f t="shared" si="89"/>
        <v>-120</v>
      </c>
      <c r="K836" s="6">
        <f t="shared" si="85"/>
        <v>1</v>
      </c>
      <c r="L836" s="6" t="str">
        <f t="shared" si="86"/>
        <v>REPACKING</v>
      </c>
      <c r="M836" s="21">
        <f t="shared" si="87"/>
        <v>0.33333333333333331</v>
      </c>
      <c r="N836" s="6" t="str">
        <f t="shared" si="90"/>
        <v/>
      </c>
      <c r="O836" s="21" t="str">
        <f t="shared" si="88"/>
        <v/>
      </c>
      <c r="P836" s="33" t="str">
        <f t="shared" si="91"/>
        <v/>
      </c>
    </row>
    <row r="837" spans="1:16">
      <c r="A837" s="6" t="s">
        <v>822</v>
      </c>
      <c r="B837" s="8">
        <v>57527</v>
      </c>
      <c r="C837" s="4">
        <v>23</v>
      </c>
      <c r="D837" s="4">
        <v>22</v>
      </c>
      <c r="E837" s="4">
        <v>38</v>
      </c>
      <c r="F837" s="4">
        <v>37</v>
      </c>
      <c r="G837" s="5">
        <v>39721</v>
      </c>
      <c r="H837" s="7" t="s">
        <v>159</v>
      </c>
      <c r="I837" s="4">
        <v>63</v>
      </c>
      <c r="J837" s="6">
        <f t="shared" si="89"/>
        <v>62</v>
      </c>
      <c r="K837" s="6">
        <f t="shared" si="85"/>
        <v>1</v>
      </c>
      <c r="L837" s="6" t="str">
        <f t="shared" si="86"/>
        <v/>
      </c>
      <c r="M837" s="21">
        <f t="shared" si="87"/>
        <v>0.19375000000000001</v>
      </c>
      <c r="N837" s="6">
        <f t="shared" si="90"/>
        <v>1</v>
      </c>
      <c r="O837" s="21">
        <f t="shared" si="88"/>
        <v>0.19375000000000001</v>
      </c>
      <c r="P837" s="33" t="str">
        <f t="shared" si="91"/>
        <v/>
      </c>
    </row>
    <row r="838" spans="1:16">
      <c r="A838" s="6" t="s">
        <v>1178</v>
      </c>
      <c r="B838" s="8">
        <v>68362</v>
      </c>
      <c r="C838" s="4">
        <v>8</v>
      </c>
      <c r="D838" s="4">
        <v>7</v>
      </c>
      <c r="E838" s="4">
        <v>30</v>
      </c>
      <c r="F838" s="4">
        <v>29</v>
      </c>
      <c r="G838" s="5">
        <v>40022</v>
      </c>
      <c r="H838" s="7" t="s">
        <v>160</v>
      </c>
      <c r="I838" s="4">
        <v>14</v>
      </c>
      <c r="J838" s="6">
        <f t="shared" si="89"/>
        <v>13</v>
      </c>
      <c r="K838" s="6">
        <f t="shared" si="85"/>
        <v>1</v>
      </c>
      <c r="L838" s="6" t="str">
        <f t="shared" si="86"/>
        <v/>
      </c>
      <c r="M838" s="21">
        <f t="shared" si="87"/>
        <v>4.0625000000000001E-2</v>
      </c>
      <c r="N838" s="6">
        <f t="shared" si="90"/>
        <v>1</v>
      </c>
      <c r="O838" s="21">
        <f t="shared" si="88"/>
        <v>4.0625000000000001E-2</v>
      </c>
      <c r="P838" s="33" t="str">
        <f t="shared" si="91"/>
        <v/>
      </c>
    </row>
    <row r="839" spans="1:16">
      <c r="A839" s="6" t="s">
        <v>1415</v>
      </c>
      <c r="B839" s="8">
        <v>75576</v>
      </c>
      <c r="C839" s="4">
        <v>4</v>
      </c>
      <c r="D839" s="4">
        <v>3</v>
      </c>
      <c r="E839" s="4">
        <v>5</v>
      </c>
      <c r="F839" s="4">
        <v>4</v>
      </c>
      <c r="G839" s="5">
        <v>39549</v>
      </c>
      <c r="H839" s="7" t="s">
        <v>159</v>
      </c>
      <c r="I839" s="4">
        <v>151</v>
      </c>
      <c r="J839" s="6">
        <f t="shared" si="89"/>
        <v>150</v>
      </c>
      <c r="K839" s="6">
        <f t="shared" ref="K839:K902" si="92">IF(C839&gt;D839,C839-D839,0)</f>
        <v>1</v>
      </c>
      <c r="L839" s="6" t="str">
        <f t="shared" ref="L839:L902" si="93">IF(E839-F839&gt;I839,H839,"")</f>
        <v/>
      </c>
      <c r="M839" s="21">
        <f t="shared" ref="M839:M902" si="94">IF((VLOOKUP(A839,TemposRef,5,0)*J839)/60/60/8&lt;0,(VLOOKUP(A839,TemposRef,5,0)*J839)/60/60/8*-1,(VLOOKUP(A839,TemposRef,5,0)*J839)/60/60/8)</f>
        <v>0.52083333333333337</v>
      </c>
      <c r="N839" s="6">
        <f t="shared" si="90"/>
        <v>1</v>
      </c>
      <c r="O839" s="21">
        <f t="shared" ref="O839:O902" si="95">IF(AND(K839&gt;0,I839&gt;E839-F839),(VLOOKUP(A839,TemposRef,5,0)*J839)/60/60/8,"")</f>
        <v>0.52083333333333337</v>
      </c>
      <c r="P839" s="33" t="str">
        <f t="shared" si="91"/>
        <v/>
      </c>
    </row>
    <row r="840" spans="1:16">
      <c r="A840" s="6" t="s">
        <v>1668</v>
      </c>
      <c r="B840" s="8">
        <v>83277</v>
      </c>
      <c r="C840" s="4">
        <v>2</v>
      </c>
      <c r="D840" s="4">
        <v>1</v>
      </c>
      <c r="E840" s="4">
        <v>2</v>
      </c>
      <c r="F840" s="4">
        <v>1</v>
      </c>
      <c r="G840" s="5">
        <v>40305</v>
      </c>
      <c r="H840" s="7" t="s">
        <v>159</v>
      </c>
      <c r="I840" s="4">
        <v>0</v>
      </c>
      <c r="J840" s="6">
        <f t="shared" ref="J840:J903" si="96">F840-E840+I840</f>
        <v>-1</v>
      </c>
      <c r="K840" s="6">
        <f t="shared" si="92"/>
        <v>1</v>
      </c>
      <c r="L840" s="6" t="str">
        <f t="shared" si="93"/>
        <v>ACTIVOS</v>
      </c>
      <c r="M840" s="21">
        <f t="shared" si="94"/>
        <v>3.4722222222222225E-3</v>
      </c>
      <c r="N840" s="6" t="str">
        <f t="shared" ref="N840:N903" si="97">IF(AND(K840&gt;0,I840&gt;E840-F840),E840-F840,"")</f>
        <v/>
      </c>
      <c r="O840" s="21" t="str">
        <f t="shared" si="95"/>
        <v/>
      </c>
      <c r="P840" s="33" t="str">
        <f t="shared" ref="P840:P903" si="98">IF(AND(VALUE(K840)&lt;=0,VALUE(J840)&lt;0),"analisar fact","")</f>
        <v/>
      </c>
    </row>
    <row r="841" spans="1:16">
      <c r="A841" s="6" t="s">
        <v>771</v>
      </c>
      <c r="B841" s="8">
        <v>55975</v>
      </c>
      <c r="C841" s="4">
        <v>27</v>
      </c>
      <c r="D841" s="4">
        <v>26</v>
      </c>
      <c r="E841" s="4">
        <v>236</v>
      </c>
      <c r="F841" s="4">
        <v>235</v>
      </c>
      <c r="G841" s="5">
        <v>39737</v>
      </c>
      <c r="H841" s="7" t="s">
        <v>162</v>
      </c>
      <c r="I841" s="4">
        <v>0</v>
      </c>
      <c r="J841" s="6">
        <f t="shared" si="96"/>
        <v>-1</v>
      </c>
      <c r="K841" s="6">
        <f t="shared" si="92"/>
        <v>1</v>
      </c>
      <c r="L841" s="6" t="str">
        <f t="shared" si="93"/>
        <v>OBSOLETOS</v>
      </c>
      <c r="M841" s="21">
        <f t="shared" si="94"/>
        <v>3.4722222222222225E-3</v>
      </c>
      <c r="N841" s="6" t="str">
        <f t="shared" si="97"/>
        <v/>
      </c>
      <c r="O841" s="21" t="str">
        <f t="shared" si="95"/>
        <v/>
      </c>
      <c r="P841" s="33" t="str">
        <f t="shared" si="98"/>
        <v/>
      </c>
    </row>
    <row r="842" spans="1:16">
      <c r="A842" s="6" t="s">
        <v>1115</v>
      </c>
      <c r="B842" s="8">
        <v>66446</v>
      </c>
      <c r="C842" s="4">
        <v>10</v>
      </c>
      <c r="D842" s="4">
        <v>9</v>
      </c>
      <c r="E842" s="4">
        <v>23</v>
      </c>
      <c r="F842" s="4">
        <v>22</v>
      </c>
      <c r="G842" s="5">
        <v>38716</v>
      </c>
      <c r="H842" s="7" t="s">
        <v>162</v>
      </c>
      <c r="I842" s="4">
        <v>0</v>
      </c>
      <c r="J842" s="6">
        <f t="shared" si="96"/>
        <v>-1</v>
      </c>
      <c r="K842" s="6">
        <f t="shared" si="92"/>
        <v>1</v>
      </c>
      <c r="L842" s="6" t="str">
        <f t="shared" si="93"/>
        <v>OBSOLETOS</v>
      </c>
      <c r="M842" s="21">
        <f t="shared" si="94"/>
        <v>3.8194444444444443E-3</v>
      </c>
      <c r="N842" s="6" t="str">
        <f t="shared" si="97"/>
        <v/>
      </c>
      <c r="O842" s="21" t="str">
        <f t="shared" si="95"/>
        <v/>
      </c>
      <c r="P842" s="33" t="str">
        <f t="shared" si="98"/>
        <v/>
      </c>
    </row>
    <row r="843" spans="1:16">
      <c r="A843" s="6" t="s">
        <v>1612</v>
      </c>
      <c r="B843" s="8">
        <v>81571</v>
      </c>
      <c r="C843" s="4">
        <v>1</v>
      </c>
      <c r="D843" s="4">
        <v>1</v>
      </c>
      <c r="E843" s="4">
        <v>15</v>
      </c>
      <c r="F843" s="4">
        <v>14</v>
      </c>
      <c r="G843" s="5">
        <v>38716</v>
      </c>
      <c r="H843" s="7" t="s">
        <v>162</v>
      </c>
      <c r="I843" s="4">
        <v>1</v>
      </c>
      <c r="J843" s="6">
        <f t="shared" si="96"/>
        <v>0</v>
      </c>
      <c r="K843" s="6">
        <f t="shared" si="92"/>
        <v>0</v>
      </c>
      <c r="L843" s="6" t="str">
        <f t="shared" si="93"/>
        <v/>
      </c>
      <c r="M843" s="21">
        <f t="shared" si="94"/>
        <v>0</v>
      </c>
      <c r="N843" s="6" t="str">
        <f t="shared" si="97"/>
        <v/>
      </c>
      <c r="O843" s="21" t="str">
        <f t="shared" si="95"/>
        <v/>
      </c>
      <c r="P843" s="33" t="str">
        <f t="shared" si="98"/>
        <v/>
      </c>
    </row>
    <row r="844" spans="1:16">
      <c r="A844" s="6" t="s">
        <v>1257</v>
      </c>
      <c r="B844" s="8">
        <v>70768</v>
      </c>
      <c r="C844" s="4">
        <v>6</v>
      </c>
      <c r="D844" s="4">
        <v>5</v>
      </c>
      <c r="E844" s="4">
        <v>12</v>
      </c>
      <c r="F844" s="4">
        <v>11</v>
      </c>
      <c r="G844" s="5">
        <v>38716</v>
      </c>
      <c r="H844" s="7" t="s">
        <v>162</v>
      </c>
      <c r="I844" s="4">
        <v>17</v>
      </c>
      <c r="J844" s="6">
        <f t="shared" si="96"/>
        <v>16</v>
      </c>
      <c r="K844" s="6">
        <f t="shared" si="92"/>
        <v>1</v>
      </c>
      <c r="L844" s="6" t="str">
        <f t="shared" si="93"/>
        <v/>
      </c>
      <c r="M844" s="21">
        <f t="shared" si="94"/>
        <v>6.6666666666666666E-2</v>
      </c>
      <c r="N844" s="6">
        <f t="shared" si="97"/>
        <v>1</v>
      </c>
      <c r="O844" s="21">
        <f t="shared" si="95"/>
        <v>6.6666666666666666E-2</v>
      </c>
      <c r="P844" s="33" t="str">
        <f t="shared" si="98"/>
        <v/>
      </c>
    </row>
    <row r="845" spans="1:16">
      <c r="A845" s="6" t="s">
        <v>1450</v>
      </c>
      <c r="B845" s="8">
        <v>76642</v>
      </c>
      <c r="C845" s="4">
        <v>3</v>
      </c>
      <c r="D845" s="4">
        <v>3</v>
      </c>
      <c r="E845" s="4">
        <v>9</v>
      </c>
      <c r="F845" s="4">
        <v>8</v>
      </c>
      <c r="G845" s="5">
        <v>38716</v>
      </c>
      <c r="H845" s="7" t="s">
        <v>162</v>
      </c>
      <c r="I845" s="4">
        <v>25</v>
      </c>
      <c r="J845" s="6">
        <f t="shared" si="96"/>
        <v>24</v>
      </c>
      <c r="K845" s="6">
        <f t="shared" si="92"/>
        <v>0</v>
      </c>
      <c r="L845" s="6" t="str">
        <f t="shared" si="93"/>
        <v/>
      </c>
      <c r="M845" s="21">
        <f t="shared" si="94"/>
        <v>0.1</v>
      </c>
      <c r="N845" s="6" t="str">
        <f t="shared" si="97"/>
        <v/>
      </c>
      <c r="O845" s="21" t="str">
        <f t="shared" si="95"/>
        <v/>
      </c>
      <c r="P845" s="33" t="str">
        <f t="shared" si="98"/>
        <v/>
      </c>
    </row>
    <row r="846" spans="1:16">
      <c r="A846" s="6" t="s">
        <v>1287</v>
      </c>
      <c r="B846" s="8">
        <v>71681</v>
      </c>
      <c r="C846" s="4">
        <v>6</v>
      </c>
      <c r="D846" s="4">
        <v>5</v>
      </c>
      <c r="E846" s="4">
        <v>6</v>
      </c>
      <c r="F846" s="4">
        <v>5</v>
      </c>
      <c r="G846" s="5">
        <v>38716</v>
      </c>
      <c r="H846" s="7" t="s">
        <v>162</v>
      </c>
      <c r="I846" s="4">
        <v>43</v>
      </c>
      <c r="J846" s="6">
        <f t="shared" si="96"/>
        <v>42</v>
      </c>
      <c r="K846" s="6">
        <f t="shared" si="92"/>
        <v>1</v>
      </c>
      <c r="L846" s="6" t="str">
        <f t="shared" si="93"/>
        <v/>
      </c>
      <c r="M846" s="21">
        <f t="shared" si="94"/>
        <v>0.17499999999999999</v>
      </c>
      <c r="N846" s="6">
        <f t="shared" si="97"/>
        <v>1</v>
      </c>
      <c r="O846" s="21">
        <f t="shared" si="95"/>
        <v>0.17499999999999999</v>
      </c>
      <c r="P846" s="33" t="str">
        <f t="shared" si="98"/>
        <v/>
      </c>
    </row>
    <row r="847" spans="1:16">
      <c r="A847" s="6" t="s">
        <v>1451</v>
      </c>
      <c r="B847" s="8">
        <v>76672</v>
      </c>
      <c r="C847" s="4">
        <v>4</v>
      </c>
      <c r="D847" s="4">
        <v>3</v>
      </c>
      <c r="E847" s="4">
        <v>4</v>
      </c>
      <c r="F847" s="4">
        <v>3</v>
      </c>
      <c r="G847" s="5">
        <v>38716</v>
      </c>
      <c r="H847" s="7" t="s">
        <v>162</v>
      </c>
      <c r="I847" s="4">
        <v>1</v>
      </c>
      <c r="J847" s="6">
        <f t="shared" si="96"/>
        <v>0</v>
      </c>
      <c r="K847" s="6">
        <f t="shared" si="92"/>
        <v>1</v>
      </c>
      <c r="L847" s="6" t="str">
        <f t="shared" si="93"/>
        <v/>
      </c>
      <c r="M847" s="21">
        <f t="shared" si="94"/>
        <v>0</v>
      </c>
      <c r="N847" s="6" t="str">
        <f t="shared" si="97"/>
        <v/>
      </c>
      <c r="O847" s="21" t="str">
        <f t="shared" si="95"/>
        <v/>
      </c>
      <c r="P847" s="33" t="str">
        <f t="shared" si="98"/>
        <v/>
      </c>
    </row>
    <row r="848" spans="1:16">
      <c r="A848" s="6" t="s">
        <v>1648</v>
      </c>
      <c r="B848" s="8">
        <v>82667</v>
      </c>
      <c r="C848" s="4">
        <v>1</v>
      </c>
      <c r="D848" s="4">
        <v>1</v>
      </c>
      <c r="E848" s="4">
        <v>2</v>
      </c>
      <c r="F848" s="4">
        <v>1</v>
      </c>
      <c r="G848" s="5">
        <v>38716</v>
      </c>
      <c r="H848" s="7" t="s">
        <v>162</v>
      </c>
      <c r="I848" s="4">
        <v>23</v>
      </c>
      <c r="J848" s="6">
        <f t="shared" si="96"/>
        <v>22</v>
      </c>
      <c r="K848" s="6">
        <f t="shared" si="92"/>
        <v>0</v>
      </c>
      <c r="L848" s="6" t="str">
        <f t="shared" si="93"/>
        <v/>
      </c>
      <c r="M848" s="21">
        <f t="shared" si="94"/>
        <v>0.10694444444444445</v>
      </c>
      <c r="N848" s="6" t="str">
        <f t="shared" si="97"/>
        <v/>
      </c>
      <c r="O848" s="21" t="str">
        <f t="shared" si="95"/>
        <v/>
      </c>
      <c r="P848" s="33" t="str">
        <f t="shared" si="98"/>
        <v/>
      </c>
    </row>
    <row r="849" spans="1:16">
      <c r="A849" s="6" t="s">
        <v>951</v>
      </c>
      <c r="B849" s="8">
        <v>61454</v>
      </c>
      <c r="C849" s="4">
        <v>14</v>
      </c>
      <c r="D849" s="4">
        <v>14</v>
      </c>
      <c r="E849" s="4">
        <v>70070</v>
      </c>
      <c r="F849" s="4">
        <v>70070</v>
      </c>
      <c r="G849" s="5">
        <v>38716</v>
      </c>
      <c r="H849" s="7" t="s">
        <v>160</v>
      </c>
      <c r="I849" s="4">
        <v>0</v>
      </c>
      <c r="J849" s="6">
        <f t="shared" si="96"/>
        <v>0</v>
      </c>
      <c r="K849" s="6">
        <f t="shared" si="92"/>
        <v>0</v>
      </c>
      <c r="L849" s="6" t="str">
        <f t="shared" si="93"/>
        <v/>
      </c>
      <c r="M849" s="21">
        <f t="shared" si="94"/>
        <v>0</v>
      </c>
      <c r="N849" s="6" t="str">
        <f t="shared" si="97"/>
        <v/>
      </c>
      <c r="O849" s="21" t="str">
        <f t="shared" si="95"/>
        <v/>
      </c>
      <c r="P849" s="33" t="str">
        <f t="shared" si="98"/>
        <v/>
      </c>
    </row>
    <row r="850" spans="1:16">
      <c r="A850" s="6" t="s">
        <v>1114</v>
      </c>
      <c r="B850" s="8">
        <v>66416</v>
      </c>
      <c r="C850" s="4">
        <v>9</v>
      </c>
      <c r="D850" s="4">
        <v>9</v>
      </c>
      <c r="E850" s="4">
        <v>45738</v>
      </c>
      <c r="F850" s="4">
        <v>45738</v>
      </c>
      <c r="G850" s="5">
        <v>38716</v>
      </c>
      <c r="H850" s="7" t="s">
        <v>160</v>
      </c>
      <c r="I850" s="4">
        <v>0</v>
      </c>
      <c r="J850" s="6">
        <f t="shared" si="96"/>
        <v>0</v>
      </c>
      <c r="K850" s="6">
        <f t="shared" si="92"/>
        <v>0</v>
      </c>
      <c r="L850" s="6" t="str">
        <f t="shared" si="93"/>
        <v/>
      </c>
      <c r="M850" s="21">
        <f t="shared" si="94"/>
        <v>0</v>
      </c>
      <c r="N850" s="6" t="str">
        <f t="shared" si="97"/>
        <v/>
      </c>
      <c r="O850" s="21" t="str">
        <f t="shared" si="95"/>
        <v/>
      </c>
      <c r="P850" s="33" t="str">
        <f t="shared" si="98"/>
        <v/>
      </c>
    </row>
    <row r="851" spans="1:16">
      <c r="A851" s="6" t="s">
        <v>201</v>
      </c>
      <c r="B851" s="8">
        <v>38899</v>
      </c>
      <c r="C851" s="4">
        <v>854</v>
      </c>
      <c r="D851" s="4">
        <v>853</v>
      </c>
      <c r="E851" s="4">
        <v>18769</v>
      </c>
      <c r="F851" s="4">
        <v>18769</v>
      </c>
      <c r="G851" s="5">
        <v>38716</v>
      </c>
      <c r="H851" s="7" t="s">
        <v>159</v>
      </c>
      <c r="I851" s="4">
        <v>656</v>
      </c>
      <c r="J851" s="6">
        <f t="shared" si="96"/>
        <v>656</v>
      </c>
      <c r="K851" s="6">
        <f t="shared" si="92"/>
        <v>1</v>
      </c>
      <c r="L851" s="6" t="str">
        <f t="shared" si="93"/>
        <v/>
      </c>
      <c r="M851" s="21">
        <f t="shared" si="94"/>
        <v>0.45555555555555555</v>
      </c>
      <c r="N851" s="6">
        <f t="shared" si="97"/>
        <v>0</v>
      </c>
      <c r="O851" s="21">
        <f t="shared" si="95"/>
        <v>0.45555555555555555</v>
      </c>
      <c r="P851" s="33" t="str">
        <f t="shared" si="98"/>
        <v/>
      </c>
    </row>
    <row r="852" spans="1:16">
      <c r="A852" s="6" t="s">
        <v>217</v>
      </c>
      <c r="B852" s="8">
        <v>39387</v>
      </c>
      <c r="C852" s="4">
        <v>597</v>
      </c>
      <c r="D852" s="4">
        <v>568</v>
      </c>
      <c r="E852" s="4">
        <v>14288</v>
      </c>
      <c r="F852" s="4">
        <v>14288</v>
      </c>
      <c r="G852" s="5">
        <v>38716</v>
      </c>
      <c r="H852" s="7" t="s">
        <v>159</v>
      </c>
      <c r="I852" s="4">
        <v>514</v>
      </c>
      <c r="J852" s="6">
        <f t="shared" si="96"/>
        <v>514</v>
      </c>
      <c r="K852" s="6">
        <f t="shared" si="92"/>
        <v>29</v>
      </c>
      <c r="L852" s="6" t="str">
        <f t="shared" si="93"/>
        <v/>
      </c>
      <c r="M852" s="21">
        <f t="shared" si="94"/>
        <v>0.35694444444444445</v>
      </c>
      <c r="N852" s="6">
        <f t="shared" si="97"/>
        <v>0</v>
      </c>
      <c r="O852" s="21">
        <f t="shared" si="95"/>
        <v>0.35694444444444445</v>
      </c>
      <c r="P852" s="33" t="str">
        <f t="shared" si="98"/>
        <v/>
      </c>
    </row>
    <row r="853" spans="1:16">
      <c r="A853" s="6" t="s">
        <v>1176</v>
      </c>
      <c r="B853" s="8">
        <v>68303</v>
      </c>
      <c r="C853" s="4">
        <v>7</v>
      </c>
      <c r="D853" s="4">
        <v>7</v>
      </c>
      <c r="E853" s="4">
        <v>6720</v>
      </c>
      <c r="F853" s="4">
        <v>6720</v>
      </c>
      <c r="G853" s="5">
        <v>40214</v>
      </c>
      <c r="H853" s="7" t="s">
        <v>160</v>
      </c>
      <c r="I853" s="4">
        <v>0</v>
      </c>
      <c r="J853" s="6">
        <f t="shared" si="96"/>
        <v>0</v>
      </c>
      <c r="K853" s="6">
        <f t="shared" si="92"/>
        <v>0</v>
      </c>
      <c r="L853" s="6" t="str">
        <f t="shared" si="93"/>
        <v/>
      </c>
      <c r="M853" s="21">
        <f t="shared" si="94"/>
        <v>0</v>
      </c>
      <c r="N853" s="6" t="str">
        <f t="shared" si="97"/>
        <v/>
      </c>
      <c r="O853" s="21" t="str">
        <f t="shared" si="95"/>
        <v/>
      </c>
      <c r="P853" s="33" t="str">
        <f t="shared" si="98"/>
        <v/>
      </c>
    </row>
    <row r="854" spans="1:16">
      <c r="A854" s="6" t="s">
        <v>237</v>
      </c>
      <c r="B854" s="8">
        <v>39995</v>
      </c>
      <c r="C854" s="4">
        <v>402</v>
      </c>
      <c r="D854" s="4">
        <v>402</v>
      </c>
      <c r="E854" s="4">
        <v>4783</v>
      </c>
      <c r="F854" s="4">
        <v>4783</v>
      </c>
      <c r="G854" s="5">
        <v>38716</v>
      </c>
      <c r="H854" s="7" t="s">
        <v>159</v>
      </c>
      <c r="I854" s="4">
        <v>924</v>
      </c>
      <c r="J854" s="6">
        <f t="shared" si="96"/>
        <v>924</v>
      </c>
      <c r="K854" s="6">
        <f t="shared" si="92"/>
        <v>0</v>
      </c>
      <c r="L854" s="6" t="str">
        <f t="shared" si="93"/>
        <v/>
      </c>
      <c r="M854" s="21">
        <f t="shared" si="94"/>
        <v>0.96250000000000002</v>
      </c>
      <c r="N854" s="6" t="str">
        <f t="shared" si="97"/>
        <v/>
      </c>
      <c r="O854" s="21" t="str">
        <f t="shared" si="95"/>
        <v/>
      </c>
      <c r="P854" s="33" t="str">
        <f t="shared" si="98"/>
        <v/>
      </c>
    </row>
    <row r="855" spans="1:16">
      <c r="A855" s="6" t="s">
        <v>1413</v>
      </c>
      <c r="B855" s="8">
        <v>75515</v>
      </c>
      <c r="C855" s="4">
        <v>3</v>
      </c>
      <c r="D855" s="4">
        <v>3</v>
      </c>
      <c r="E855" s="4">
        <v>4356</v>
      </c>
      <c r="F855" s="4">
        <v>4356</v>
      </c>
      <c r="G855" s="5">
        <v>40213</v>
      </c>
      <c r="H855" s="7" t="s">
        <v>160</v>
      </c>
      <c r="I855" s="4">
        <v>3</v>
      </c>
      <c r="J855" s="6">
        <f t="shared" si="96"/>
        <v>3</v>
      </c>
      <c r="K855" s="6">
        <f t="shared" si="92"/>
        <v>0</v>
      </c>
      <c r="L855" s="6" t="str">
        <f t="shared" si="93"/>
        <v/>
      </c>
      <c r="M855" s="21">
        <f t="shared" si="94"/>
        <v>3.1250000000000002E-3</v>
      </c>
      <c r="N855" s="6" t="str">
        <f t="shared" si="97"/>
        <v/>
      </c>
      <c r="O855" s="21" t="str">
        <f t="shared" si="95"/>
        <v/>
      </c>
      <c r="P855" s="33" t="str">
        <f t="shared" si="98"/>
        <v/>
      </c>
    </row>
    <row r="856" spans="1:16">
      <c r="A856" s="6" t="s">
        <v>918</v>
      </c>
      <c r="B856" s="8">
        <v>60449</v>
      </c>
      <c r="C856" s="4">
        <v>16</v>
      </c>
      <c r="D856" s="4">
        <v>16</v>
      </c>
      <c r="E856" s="4">
        <v>3193</v>
      </c>
      <c r="F856" s="4">
        <v>3193</v>
      </c>
      <c r="G856" s="5">
        <v>38716</v>
      </c>
      <c r="H856" s="7" t="s">
        <v>160</v>
      </c>
      <c r="I856" s="4">
        <v>310</v>
      </c>
      <c r="J856" s="6">
        <f t="shared" si="96"/>
        <v>310</v>
      </c>
      <c r="K856" s="6">
        <f t="shared" si="92"/>
        <v>0</v>
      </c>
      <c r="L856" s="6" t="str">
        <f t="shared" si="93"/>
        <v/>
      </c>
      <c r="M856" s="21">
        <f t="shared" si="94"/>
        <v>0.32291666666666669</v>
      </c>
      <c r="N856" s="6" t="str">
        <f t="shared" si="97"/>
        <v/>
      </c>
      <c r="O856" s="21" t="str">
        <f t="shared" si="95"/>
        <v/>
      </c>
      <c r="P856" s="33" t="str">
        <f t="shared" si="98"/>
        <v/>
      </c>
    </row>
    <row r="857" spans="1:16">
      <c r="A857" s="6" t="s">
        <v>1321</v>
      </c>
      <c r="B857" s="8">
        <v>72717</v>
      </c>
      <c r="C857" s="4">
        <v>4</v>
      </c>
      <c r="D857" s="4">
        <v>4</v>
      </c>
      <c r="E857" s="4">
        <v>2880</v>
      </c>
      <c r="F857" s="4">
        <v>2880</v>
      </c>
      <c r="G857" s="5">
        <v>39647</v>
      </c>
      <c r="H857" s="7" t="s">
        <v>160</v>
      </c>
      <c r="I857" s="4">
        <v>0</v>
      </c>
      <c r="J857" s="6">
        <f t="shared" si="96"/>
        <v>0</v>
      </c>
      <c r="K857" s="6">
        <f t="shared" si="92"/>
        <v>0</v>
      </c>
      <c r="L857" s="6" t="str">
        <f t="shared" si="93"/>
        <v/>
      </c>
      <c r="M857" s="21">
        <f t="shared" si="94"/>
        <v>0</v>
      </c>
      <c r="N857" s="6" t="str">
        <f t="shared" si="97"/>
        <v/>
      </c>
      <c r="O857" s="21" t="str">
        <f t="shared" si="95"/>
        <v/>
      </c>
      <c r="P857" s="33" t="str">
        <f t="shared" si="98"/>
        <v/>
      </c>
    </row>
    <row r="858" spans="1:16">
      <c r="A858" s="6" t="s">
        <v>208</v>
      </c>
      <c r="B858" s="8">
        <v>39114</v>
      </c>
      <c r="C858" s="4">
        <v>681</v>
      </c>
      <c r="D858" s="4">
        <v>679</v>
      </c>
      <c r="E858" s="4">
        <v>2759</v>
      </c>
      <c r="F858" s="4">
        <v>2759</v>
      </c>
      <c r="G858" s="5">
        <v>39924</v>
      </c>
      <c r="H858" s="7" t="s">
        <v>159</v>
      </c>
      <c r="I858" s="4">
        <v>188</v>
      </c>
      <c r="J858" s="6">
        <f t="shared" si="96"/>
        <v>188</v>
      </c>
      <c r="K858" s="6">
        <f t="shared" si="92"/>
        <v>2</v>
      </c>
      <c r="L858" s="6" t="str">
        <f t="shared" si="93"/>
        <v/>
      </c>
      <c r="M858" s="21">
        <f t="shared" si="94"/>
        <v>0.26111111111111113</v>
      </c>
      <c r="N858" s="6">
        <f t="shared" si="97"/>
        <v>0</v>
      </c>
      <c r="O858" s="21">
        <f t="shared" si="95"/>
        <v>0.26111111111111113</v>
      </c>
      <c r="P858" s="33" t="str">
        <f t="shared" si="98"/>
        <v/>
      </c>
    </row>
    <row r="859" spans="1:16">
      <c r="A859" s="6" t="s">
        <v>968</v>
      </c>
      <c r="B859" s="8">
        <v>61972</v>
      </c>
      <c r="C859" s="4">
        <v>14</v>
      </c>
      <c r="D859" s="4">
        <v>14</v>
      </c>
      <c r="E859" s="4">
        <v>2652</v>
      </c>
      <c r="F859" s="4">
        <v>2652</v>
      </c>
      <c r="G859" s="5">
        <v>38867</v>
      </c>
      <c r="H859" s="7" t="s">
        <v>159</v>
      </c>
      <c r="I859" s="4">
        <v>0</v>
      </c>
      <c r="J859" s="6">
        <f t="shared" si="96"/>
        <v>0</v>
      </c>
      <c r="K859" s="6">
        <f t="shared" si="92"/>
        <v>0</v>
      </c>
      <c r="L859" s="6" t="str">
        <f t="shared" si="93"/>
        <v/>
      </c>
      <c r="M859" s="21">
        <f t="shared" si="94"/>
        <v>0</v>
      </c>
      <c r="N859" s="6" t="str">
        <f t="shared" si="97"/>
        <v/>
      </c>
      <c r="O859" s="21" t="str">
        <f t="shared" si="95"/>
        <v/>
      </c>
      <c r="P859" s="33" t="str">
        <f t="shared" si="98"/>
        <v/>
      </c>
    </row>
    <row r="860" spans="1:16">
      <c r="A860" s="6" t="s">
        <v>289</v>
      </c>
      <c r="B860" s="8">
        <v>41579</v>
      </c>
      <c r="C860" s="4">
        <v>185</v>
      </c>
      <c r="D860" s="4">
        <v>185</v>
      </c>
      <c r="E860" s="4">
        <v>2564</v>
      </c>
      <c r="F860" s="4">
        <v>2564</v>
      </c>
      <c r="G860" s="5">
        <v>39799</v>
      </c>
      <c r="H860" s="7" t="s">
        <v>159</v>
      </c>
      <c r="I860" s="4">
        <v>732</v>
      </c>
      <c r="J860" s="6">
        <f t="shared" si="96"/>
        <v>732</v>
      </c>
      <c r="K860" s="6">
        <f t="shared" si="92"/>
        <v>0</v>
      </c>
      <c r="L860" s="6" t="str">
        <f t="shared" si="93"/>
        <v/>
      </c>
      <c r="M860" s="21">
        <f t="shared" si="94"/>
        <v>1.0166666666666666</v>
      </c>
      <c r="N860" s="6" t="str">
        <f t="shared" si="97"/>
        <v/>
      </c>
      <c r="O860" s="21" t="str">
        <f t="shared" si="95"/>
        <v/>
      </c>
      <c r="P860" s="33" t="str">
        <f t="shared" si="98"/>
        <v/>
      </c>
    </row>
    <row r="861" spans="1:16">
      <c r="A861" s="6" t="s">
        <v>1140</v>
      </c>
      <c r="B861" s="8">
        <v>67207</v>
      </c>
      <c r="C861" s="4">
        <v>8</v>
      </c>
      <c r="D861" s="4">
        <v>8</v>
      </c>
      <c r="E861" s="4">
        <v>2256</v>
      </c>
      <c r="F861" s="4">
        <v>2256</v>
      </c>
      <c r="G861" s="5">
        <v>39577</v>
      </c>
      <c r="H861" s="7" t="s">
        <v>160</v>
      </c>
      <c r="I861" s="4">
        <v>0</v>
      </c>
      <c r="J861" s="6">
        <f t="shared" si="96"/>
        <v>0</v>
      </c>
      <c r="K861" s="6">
        <f t="shared" si="92"/>
        <v>0</v>
      </c>
      <c r="L861" s="6" t="str">
        <f t="shared" si="93"/>
        <v/>
      </c>
      <c r="M861" s="21">
        <f t="shared" si="94"/>
        <v>0</v>
      </c>
      <c r="N861" s="6" t="str">
        <f t="shared" si="97"/>
        <v/>
      </c>
      <c r="O861" s="21" t="str">
        <f t="shared" si="95"/>
        <v/>
      </c>
      <c r="P861" s="33" t="str">
        <f t="shared" si="98"/>
        <v/>
      </c>
    </row>
    <row r="862" spans="1:16">
      <c r="A862" s="6" t="s">
        <v>879</v>
      </c>
      <c r="B862" s="8">
        <v>59262</v>
      </c>
      <c r="C862" s="4">
        <v>19</v>
      </c>
      <c r="D862" s="4">
        <v>19</v>
      </c>
      <c r="E862" s="4">
        <v>2080</v>
      </c>
      <c r="F862" s="4">
        <v>2080</v>
      </c>
      <c r="G862" s="5">
        <v>39882</v>
      </c>
      <c r="H862" s="7" t="s">
        <v>160</v>
      </c>
      <c r="I862" s="4">
        <v>0</v>
      </c>
      <c r="J862" s="6">
        <f t="shared" si="96"/>
        <v>0</v>
      </c>
      <c r="K862" s="6">
        <f t="shared" si="92"/>
        <v>0</v>
      </c>
      <c r="L862" s="6" t="str">
        <f t="shared" si="93"/>
        <v/>
      </c>
      <c r="M862" s="21">
        <f t="shared" si="94"/>
        <v>0</v>
      </c>
      <c r="N862" s="6" t="str">
        <f t="shared" si="97"/>
        <v/>
      </c>
      <c r="O862" s="21" t="str">
        <f t="shared" si="95"/>
        <v/>
      </c>
      <c r="P862" s="33" t="str">
        <f t="shared" si="98"/>
        <v/>
      </c>
    </row>
    <row r="863" spans="1:16">
      <c r="A863" s="6" t="s">
        <v>713</v>
      </c>
      <c r="B863" s="8">
        <v>54210</v>
      </c>
      <c r="C863" s="4">
        <v>31</v>
      </c>
      <c r="D863" s="4">
        <v>31</v>
      </c>
      <c r="E863" s="4">
        <v>1620</v>
      </c>
      <c r="F863" s="4">
        <v>1620</v>
      </c>
      <c r="G863" s="5">
        <v>39836</v>
      </c>
      <c r="H863" s="7" t="s">
        <v>159</v>
      </c>
      <c r="I863" s="4">
        <v>0</v>
      </c>
      <c r="J863" s="6">
        <f t="shared" si="96"/>
        <v>0</v>
      </c>
      <c r="K863" s="6">
        <f t="shared" si="92"/>
        <v>0</v>
      </c>
      <c r="L863" s="6" t="str">
        <f t="shared" si="93"/>
        <v/>
      </c>
      <c r="M863" s="21">
        <f t="shared" si="94"/>
        <v>0</v>
      </c>
      <c r="N863" s="6" t="str">
        <f t="shared" si="97"/>
        <v/>
      </c>
      <c r="O863" s="21" t="str">
        <f t="shared" si="95"/>
        <v/>
      </c>
      <c r="P863" s="33" t="str">
        <f t="shared" si="98"/>
        <v/>
      </c>
    </row>
    <row r="864" spans="1:16">
      <c r="A864" s="6" t="s">
        <v>729</v>
      </c>
      <c r="B864" s="8">
        <v>54697</v>
      </c>
      <c r="C864" s="4">
        <v>30</v>
      </c>
      <c r="D864" s="4">
        <v>30</v>
      </c>
      <c r="E864" s="4">
        <v>1608</v>
      </c>
      <c r="F864" s="4">
        <v>1608</v>
      </c>
      <c r="G864" s="5">
        <v>39836</v>
      </c>
      <c r="H864" s="7" t="s">
        <v>159</v>
      </c>
      <c r="I864" s="4">
        <v>0</v>
      </c>
      <c r="J864" s="6">
        <f t="shared" si="96"/>
        <v>0</v>
      </c>
      <c r="K864" s="6">
        <f t="shared" si="92"/>
        <v>0</v>
      </c>
      <c r="L864" s="6" t="str">
        <f t="shared" si="93"/>
        <v/>
      </c>
      <c r="M864" s="21">
        <f t="shared" si="94"/>
        <v>0</v>
      </c>
      <c r="N864" s="6" t="str">
        <f t="shared" si="97"/>
        <v/>
      </c>
      <c r="O864" s="21" t="str">
        <f t="shared" si="95"/>
        <v/>
      </c>
      <c r="P864" s="33" t="str">
        <f t="shared" si="98"/>
        <v/>
      </c>
    </row>
    <row r="865" spans="1:16">
      <c r="A865" s="6" t="s">
        <v>572</v>
      </c>
      <c r="B865" s="8">
        <v>49919</v>
      </c>
      <c r="C865" s="4">
        <v>48</v>
      </c>
      <c r="D865" s="4">
        <v>48</v>
      </c>
      <c r="E865" s="4">
        <v>1582</v>
      </c>
      <c r="F865" s="4">
        <v>1582</v>
      </c>
      <c r="G865" s="5">
        <v>38716</v>
      </c>
      <c r="H865" s="7" t="s">
        <v>159</v>
      </c>
      <c r="I865" s="4">
        <v>314</v>
      </c>
      <c r="J865" s="6">
        <f t="shared" si="96"/>
        <v>314</v>
      </c>
      <c r="K865" s="6">
        <f t="shared" si="92"/>
        <v>0</v>
      </c>
      <c r="L865" s="6" t="str">
        <f t="shared" si="93"/>
        <v/>
      </c>
      <c r="M865" s="21">
        <f t="shared" si="94"/>
        <v>0.43611111111111112</v>
      </c>
      <c r="N865" s="6" t="str">
        <f t="shared" si="97"/>
        <v/>
      </c>
      <c r="O865" s="21" t="str">
        <f t="shared" si="95"/>
        <v/>
      </c>
      <c r="P865" s="33" t="str">
        <f t="shared" si="98"/>
        <v/>
      </c>
    </row>
    <row r="866" spans="1:16">
      <c r="A866" s="6" t="s">
        <v>1093</v>
      </c>
      <c r="B866" s="8">
        <v>65777</v>
      </c>
      <c r="C866" s="4">
        <v>10</v>
      </c>
      <c r="D866" s="4">
        <v>10</v>
      </c>
      <c r="E866" s="4">
        <v>1476</v>
      </c>
      <c r="F866" s="4">
        <v>1476</v>
      </c>
      <c r="G866" s="5">
        <v>39576</v>
      </c>
      <c r="H866" s="7" t="s">
        <v>159</v>
      </c>
      <c r="I866" s="4">
        <v>0</v>
      </c>
      <c r="J866" s="6">
        <f t="shared" si="96"/>
        <v>0</v>
      </c>
      <c r="K866" s="6">
        <f t="shared" si="92"/>
        <v>0</v>
      </c>
      <c r="L866" s="6" t="str">
        <f t="shared" si="93"/>
        <v/>
      </c>
      <c r="M866" s="21">
        <f t="shared" si="94"/>
        <v>0</v>
      </c>
      <c r="N866" s="6" t="str">
        <f t="shared" si="97"/>
        <v/>
      </c>
      <c r="O866" s="21" t="str">
        <f t="shared" si="95"/>
        <v/>
      </c>
      <c r="P866" s="33" t="str">
        <f t="shared" si="98"/>
        <v/>
      </c>
    </row>
    <row r="867" spans="1:16">
      <c r="A867" s="6" t="s">
        <v>1125</v>
      </c>
      <c r="B867" s="8">
        <v>66750</v>
      </c>
      <c r="C867" s="4">
        <v>9</v>
      </c>
      <c r="D867" s="4">
        <v>9</v>
      </c>
      <c r="E867" s="4">
        <v>1415</v>
      </c>
      <c r="F867" s="4">
        <v>1415</v>
      </c>
      <c r="G867" s="5">
        <v>38716</v>
      </c>
      <c r="H867" s="7" t="s">
        <v>159</v>
      </c>
      <c r="I867" s="4">
        <v>0</v>
      </c>
      <c r="J867" s="6">
        <f t="shared" si="96"/>
        <v>0</v>
      </c>
      <c r="K867" s="6">
        <f t="shared" si="92"/>
        <v>0</v>
      </c>
      <c r="L867" s="6" t="str">
        <f t="shared" si="93"/>
        <v/>
      </c>
      <c r="M867" s="21">
        <f t="shared" si="94"/>
        <v>0</v>
      </c>
      <c r="N867" s="6" t="str">
        <f t="shared" si="97"/>
        <v/>
      </c>
      <c r="O867" s="21" t="str">
        <f t="shared" si="95"/>
        <v/>
      </c>
      <c r="P867" s="33" t="str">
        <f t="shared" si="98"/>
        <v/>
      </c>
    </row>
    <row r="868" spans="1:16">
      <c r="A868" s="6" t="s">
        <v>721</v>
      </c>
      <c r="B868" s="8">
        <v>54455</v>
      </c>
      <c r="C868" s="4">
        <v>31</v>
      </c>
      <c r="D868" s="4">
        <v>31</v>
      </c>
      <c r="E868" s="4">
        <v>1357</v>
      </c>
      <c r="F868" s="4">
        <v>1357</v>
      </c>
      <c r="G868" s="5">
        <v>39574</v>
      </c>
      <c r="H868" s="7" t="s">
        <v>159</v>
      </c>
      <c r="I868" s="4">
        <v>0</v>
      </c>
      <c r="J868" s="6">
        <f t="shared" si="96"/>
        <v>0</v>
      </c>
      <c r="K868" s="6">
        <f t="shared" si="92"/>
        <v>0</v>
      </c>
      <c r="L868" s="6" t="str">
        <f t="shared" si="93"/>
        <v/>
      </c>
      <c r="M868" s="21">
        <f t="shared" si="94"/>
        <v>0</v>
      </c>
      <c r="N868" s="6" t="str">
        <f t="shared" si="97"/>
        <v/>
      </c>
      <c r="O868" s="21" t="str">
        <f t="shared" si="95"/>
        <v/>
      </c>
      <c r="P868" s="33" t="str">
        <f t="shared" si="98"/>
        <v/>
      </c>
    </row>
    <row r="869" spans="1:16">
      <c r="A869" s="6" t="s">
        <v>1455</v>
      </c>
      <c r="B869" s="8">
        <v>76793</v>
      </c>
      <c r="C869" s="4">
        <v>3</v>
      </c>
      <c r="D869" s="4">
        <v>3</v>
      </c>
      <c r="E869" s="4">
        <v>1210</v>
      </c>
      <c r="F869" s="4">
        <v>1210</v>
      </c>
      <c r="G869" s="5">
        <v>40123</v>
      </c>
      <c r="H869" s="7" t="s">
        <v>160</v>
      </c>
      <c r="I869" s="4">
        <v>0</v>
      </c>
      <c r="J869" s="6">
        <f t="shared" si="96"/>
        <v>0</v>
      </c>
      <c r="K869" s="6">
        <f t="shared" si="92"/>
        <v>0</v>
      </c>
      <c r="L869" s="6" t="str">
        <f t="shared" si="93"/>
        <v/>
      </c>
      <c r="M869" s="21">
        <f t="shared" si="94"/>
        <v>0</v>
      </c>
      <c r="N869" s="6" t="str">
        <f t="shared" si="97"/>
        <v/>
      </c>
      <c r="O869" s="21" t="str">
        <f t="shared" si="95"/>
        <v/>
      </c>
      <c r="P869" s="33" t="str">
        <f t="shared" si="98"/>
        <v/>
      </c>
    </row>
    <row r="870" spans="1:16">
      <c r="A870" s="6" t="s">
        <v>719</v>
      </c>
      <c r="B870" s="8">
        <v>54393</v>
      </c>
      <c r="C870" s="4">
        <v>31</v>
      </c>
      <c r="D870" s="4">
        <v>31</v>
      </c>
      <c r="E870" s="4">
        <v>1144</v>
      </c>
      <c r="F870" s="4">
        <v>1144</v>
      </c>
      <c r="G870" s="5">
        <v>38716</v>
      </c>
      <c r="H870" s="7" t="s">
        <v>159</v>
      </c>
      <c r="I870" s="4">
        <v>124</v>
      </c>
      <c r="J870" s="6">
        <f t="shared" si="96"/>
        <v>124</v>
      </c>
      <c r="K870" s="6">
        <f t="shared" si="92"/>
        <v>0</v>
      </c>
      <c r="L870" s="6" t="str">
        <f t="shared" si="93"/>
        <v/>
      </c>
      <c r="M870" s="21">
        <f t="shared" si="94"/>
        <v>0.21527777777777776</v>
      </c>
      <c r="N870" s="6" t="str">
        <f t="shared" si="97"/>
        <v/>
      </c>
      <c r="O870" s="21" t="str">
        <f t="shared" si="95"/>
        <v/>
      </c>
      <c r="P870" s="33" t="str">
        <f t="shared" si="98"/>
        <v/>
      </c>
    </row>
    <row r="871" spans="1:16">
      <c r="A871" s="6" t="s">
        <v>1119</v>
      </c>
      <c r="B871" s="8">
        <v>66567</v>
      </c>
      <c r="C871" s="4">
        <v>9</v>
      </c>
      <c r="D871" s="4">
        <v>9</v>
      </c>
      <c r="E871" s="4">
        <v>1101</v>
      </c>
      <c r="F871" s="4">
        <v>1101</v>
      </c>
      <c r="G871" s="5">
        <v>40058</v>
      </c>
      <c r="H871" s="7" t="s">
        <v>160</v>
      </c>
      <c r="I871" s="4">
        <v>0</v>
      </c>
      <c r="J871" s="6">
        <f t="shared" si="96"/>
        <v>0</v>
      </c>
      <c r="K871" s="6">
        <f t="shared" si="92"/>
        <v>0</v>
      </c>
      <c r="L871" s="6" t="str">
        <f t="shared" si="93"/>
        <v/>
      </c>
      <c r="M871" s="21">
        <f t="shared" si="94"/>
        <v>0</v>
      </c>
      <c r="N871" s="6" t="str">
        <f t="shared" si="97"/>
        <v/>
      </c>
      <c r="O871" s="21" t="str">
        <f t="shared" si="95"/>
        <v/>
      </c>
      <c r="P871" s="33" t="str">
        <f t="shared" si="98"/>
        <v/>
      </c>
    </row>
    <row r="872" spans="1:16">
      <c r="A872" s="6" t="s">
        <v>1068</v>
      </c>
      <c r="B872" s="8">
        <v>65016</v>
      </c>
      <c r="C872" s="4">
        <v>10</v>
      </c>
      <c r="D872" s="4">
        <v>10</v>
      </c>
      <c r="E872" s="4">
        <v>1100</v>
      </c>
      <c r="F872" s="4">
        <v>1100</v>
      </c>
      <c r="G872" s="5">
        <v>38716</v>
      </c>
      <c r="H872" s="7" t="s">
        <v>160</v>
      </c>
      <c r="I872" s="4">
        <v>140</v>
      </c>
      <c r="J872" s="6">
        <f t="shared" si="96"/>
        <v>140</v>
      </c>
      <c r="K872" s="6">
        <f t="shared" si="92"/>
        <v>0</v>
      </c>
      <c r="L872" s="6" t="str">
        <f t="shared" si="93"/>
        <v/>
      </c>
      <c r="M872" s="21">
        <f t="shared" si="94"/>
        <v>0.24305555555555555</v>
      </c>
      <c r="N872" s="6" t="str">
        <f t="shared" si="97"/>
        <v/>
      </c>
      <c r="O872" s="21" t="str">
        <f t="shared" si="95"/>
        <v/>
      </c>
      <c r="P872" s="33" t="str">
        <f t="shared" si="98"/>
        <v/>
      </c>
    </row>
    <row r="873" spans="1:16">
      <c r="A873" s="6" t="s">
        <v>1439</v>
      </c>
      <c r="B873" s="8">
        <v>76307</v>
      </c>
      <c r="C873" s="4">
        <v>3</v>
      </c>
      <c r="D873" s="4">
        <v>3</v>
      </c>
      <c r="E873" s="4">
        <v>1090</v>
      </c>
      <c r="F873" s="4">
        <v>1090</v>
      </c>
      <c r="G873" s="5">
        <v>39734</v>
      </c>
      <c r="H873" s="5" t="s">
        <v>169</v>
      </c>
      <c r="I873" s="4">
        <v>0</v>
      </c>
      <c r="J873" s="6">
        <f t="shared" si="96"/>
        <v>0</v>
      </c>
      <c r="K873" s="6">
        <f t="shared" si="92"/>
        <v>0</v>
      </c>
      <c r="L873" s="6" t="str">
        <f t="shared" si="93"/>
        <v/>
      </c>
      <c r="M873" s="21">
        <f t="shared" si="94"/>
        <v>0</v>
      </c>
      <c r="N873" s="6" t="str">
        <f t="shared" si="97"/>
        <v/>
      </c>
      <c r="O873" s="21" t="str">
        <f t="shared" si="95"/>
        <v/>
      </c>
      <c r="P873" s="33" t="str">
        <f t="shared" si="98"/>
        <v/>
      </c>
    </row>
    <row r="874" spans="1:16">
      <c r="A874" s="6" t="s">
        <v>386</v>
      </c>
      <c r="B874" s="8">
        <v>44531</v>
      </c>
      <c r="C874" s="4">
        <v>99</v>
      </c>
      <c r="D874" s="4">
        <v>99</v>
      </c>
      <c r="E874" s="4">
        <v>1030</v>
      </c>
      <c r="F874" s="4">
        <v>1030</v>
      </c>
      <c r="G874" s="5">
        <v>38869</v>
      </c>
      <c r="H874" s="7" t="s">
        <v>159</v>
      </c>
      <c r="I874" s="4">
        <v>278</v>
      </c>
      <c r="J874" s="6">
        <f t="shared" si="96"/>
        <v>278</v>
      </c>
      <c r="K874" s="6">
        <f t="shared" si="92"/>
        <v>0</v>
      </c>
      <c r="L874" s="6" t="str">
        <f t="shared" si="93"/>
        <v/>
      </c>
      <c r="M874" s="21">
        <f t="shared" si="94"/>
        <v>0.4826388888888889</v>
      </c>
      <c r="N874" s="6" t="str">
        <f t="shared" si="97"/>
        <v/>
      </c>
      <c r="O874" s="21" t="str">
        <f t="shared" si="95"/>
        <v/>
      </c>
      <c r="P874" s="33" t="str">
        <f t="shared" si="98"/>
        <v/>
      </c>
    </row>
    <row r="875" spans="1:16">
      <c r="A875" s="6" t="s">
        <v>641</v>
      </c>
      <c r="B875" s="8">
        <v>52018</v>
      </c>
      <c r="C875" s="4">
        <v>42</v>
      </c>
      <c r="D875" s="4">
        <v>39</v>
      </c>
      <c r="E875" s="4">
        <v>1009</v>
      </c>
      <c r="F875" s="4">
        <v>1009</v>
      </c>
      <c r="G875" s="5">
        <v>40214</v>
      </c>
      <c r="H875" s="7" t="s">
        <v>159</v>
      </c>
      <c r="I875" s="4">
        <v>175</v>
      </c>
      <c r="J875" s="6">
        <f t="shared" si="96"/>
        <v>175</v>
      </c>
      <c r="K875" s="6">
        <f t="shared" si="92"/>
        <v>3</v>
      </c>
      <c r="L875" s="6" t="str">
        <f t="shared" si="93"/>
        <v/>
      </c>
      <c r="M875" s="21">
        <f t="shared" si="94"/>
        <v>0.30381944444444448</v>
      </c>
      <c r="N875" s="6">
        <f t="shared" si="97"/>
        <v>0</v>
      </c>
      <c r="O875" s="21">
        <f t="shared" si="95"/>
        <v>0.30381944444444448</v>
      </c>
      <c r="P875" s="33" t="str">
        <f t="shared" si="98"/>
        <v/>
      </c>
    </row>
    <row r="876" spans="1:16">
      <c r="A876" s="6" t="s">
        <v>1445</v>
      </c>
      <c r="B876" s="8">
        <v>76489</v>
      </c>
      <c r="C876" s="4">
        <v>3</v>
      </c>
      <c r="D876" s="4">
        <v>3</v>
      </c>
      <c r="E876" s="4">
        <v>982</v>
      </c>
      <c r="F876" s="4">
        <v>982</v>
      </c>
      <c r="G876" s="5">
        <v>39920</v>
      </c>
      <c r="H876" s="7" t="s">
        <v>160</v>
      </c>
      <c r="I876" s="4">
        <v>0</v>
      </c>
      <c r="J876" s="6">
        <f t="shared" si="96"/>
        <v>0</v>
      </c>
      <c r="K876" s="6">
        <f t="shared" si="92"/>
        <v>0</v>
      </c>
      <c r="L876" s="6" t="str">
        <f t="shared" si="93"/>
        <v/>
      </c>
      <c r="M876" s="21">
        <f t="shared" si="94"/>
        <v>0</v>
      </c>
      <c r="N876" s="6" t="str">
        <f t="shared" si="97"/>
        <v/>
      </c>
      <c r="O876" s="21" t="str">
        <f t="shared" si="95"/>
        <v/>
      </c>
      <c r="P876" s="33" t="str">
        <f t="shared" si="98"/>
        <v/>
      </c>
    </row>
    <row r="877" spans="1:16">
      <c r="A877" s="6" t="s">
        <v>323</v>
      </c>
      <c r="B877" s="8">
        <v>42614</v>
      </c>
      <c r="C877" s="4">
        <v>147</v>
      </c>
      <c r="D877" s="4">
        <v>140</v>
      </c>
      <c r="E877" s="4">
        <v>926</v>
      </c>
      <c r="F877" s="4">
        <v>926</v>
      </c>
      <c r="G877" s="5">
        <v>40081</v>
      </c>
      <c r="H877" s="7" t="s">
        <v>159</v>
      </c>
      <c r="I877" s="4">
        <v>-930</v>
      </c>
      <c r="J877" s="6">
        <f t="shared" si="96"/>
        <v>-930</v>
      </c>
      <c r="K877" s="6">
        <f t="shared" si="92"/>
        <v>7</v>
      </c>
      <c r="L877" s="6" t="str">
        <f t="shared" si="93"/>
        <v>ACTIVOS</v>
      </c>
      <c r="M877" s="21">
        <f t="shared" si="94"/>
        <v>1.6145833333333333</v>
      </c>
      <c r="N877" s="6" t="str">
        <f t="shared" si="97"/>
        <v/>
      </c>
      <c r="O877" s="21" t="str">
        <f t="shared" si="95"/>
        <v/>
      </c>
      <c r="P877" s="33" t="str">
        <f t="shared" si="98"/>
        <v/>
      </c>
    </row>
    <row r="878" spans="1:16">
      <c r="A878" s="6" t="s">
        <v>1080</v>
      </c>
      <c r="B878" s="8">
        <v>65381</v>
      </c>
      <c r="C878" s="4">
        <v>10</v>
      </c>
      <c r="D878" s="4">
        <v>10</v>
      </c>
      <c r="E878" s="4">
        <v>888</v>
      </c>
      <c r="F878" s="4">
        <v>888</v>
      </c>
      <c r="G878" s="5">
        <v>40242</v>
      </c>
      <c r="H878" s="7" t="s">
        <v>159</v>
      </c>
      <c r="I878" s="4">
        <v>322</v>
      </c>
      <c r="J878" s="6">
        <f t="shared" si="96"/>
        <v>322</v>
      </c>
      <c r="K878" s="6">
        <f t="shared" si="92"/>
        <v>0</v>
      </c>
      <c r="L878" s="6" t="str">
        <f t="shared" si="93"/>
        <v/>
      </c>
      <c r="M878" s="21">
        <f t="shared" si="94"/>
        <v>0.55902777777777779</v>
      </c>
      <c r="N878" s="6" t="str">
        <f t="shared" si="97"/>
        <v/>
      </c>
      <c r="O878" s="21" t="str">
        <f t="shared" si="95"/>
        <v/>
      </c>
      <c r="P878" s="33" t="str">
        <f t="shared" si="98"/>
        <v/>
      </c>
    </row>
    <row r="879" spans="1:16">
      <c r="A879" s="6" t="s">
        <v>1196</v>
      </c>
      <c r="B879" s="8">
        <v>68912</v>
      </c>
      <c r="C879" s="4">
        <v>7</v>
      </c>
      <c r="D879" s="4">
        <v>7</v>
      </c>
      <c r="E879" s="4">
        <v>886</v>
      </c>
      <c r="F879" s="4">
        <v>886</v>
      </c>
      <c r="G879" s="5">
        <v>39890</v>
      </c>
      <c r="H879" s="7" t="s">
        <v>160</v>
      </c>
      <c r="I879" s="4">
        <v>0</v>
      </c>
      <c r="J879" s="6">
        <f t="shared" si="96"/>
        <v>0</v>
      </c>
      <c r="K879" s="6">
        <f t="shared" si="92"/>
        <v>0</v>
      </c>
      <c r="L879" s="6" t="str">
        <f t="shared" si="93"/>
        <v/>
      </c>
      <c r="M879" s="21">
        <f t="shared" si="94"/>
        <v>0</v>
      </c>
      <c r="N879" s="6" t="str">
        <f t="shared" si="97"/>
        <v/>
      </c>
      <c r="O879" s="21" t="str">
        <f t="shared" si="95"/>
        <v/>
      </c>
      <c r="P879" s="33" t="str">
        <f t="shared" si="98"/>
        <v/>
      </c>
    </row>
    <row r="880" spans="1:16">
      <c r="A880" s="6" t="s">
        <v>1081</v>
      </c>
      <c r="B880" s="8">
        <v>65412</v>
      </c>
      <c r="C880" s="4">
        <v>10</v>
      </c>
      <c r="D880" s="4">
        <v>10</v>
      </c>
      <c r="E880" s="4">
        <v>873</v>
      </c>
      <c r="F880" s="4">
        <v>873</v>
      </c>
      <c r="G880" s="5">
        <v>39293</v>
      </c>
      <c r="H880" s="7" t="s">
        <v>160</v>
      </c>
      <c r="I880" s="4">
        <v>0</v>
      </c>
      <c r="J880" s="6">
        <f t="shared" si="96"/>
        <v>0</v>
      </c>
      <c r="K880" s="6">
        <f t="shared" si="92"/>
        <v>0</v>
      </c>
      <c r="L880" s="6" t="str">
        <f t="shared" si="93"/>
        <v/>
      </c>
      <c r="M880" s="21">
        <f t="shared" si="94"/>
        <v>0</v>
      </c>
      <c r="N880" s="6" t="str">
        <f t="shared" si="97"/>
        <v/>
      </c>
      <c r="O880" s="21" t="str">
        <f t="shared" si="95"/>
        <v/>
      </c>
      <c r="P880" s="33" t="str">
        <f t="shared" si="98"/>
        <v/>
      </c>
    </row>
    <row r="881" spans="1:16">
      <c r="A881" s="6" t="s">
        <v>717</v>
      </c>
      <c r="B881" s="8">
        <v>54332</v>
      </c>
      <c r="C881" s="4">
        <v>31</v>
      </c>
      <c r="D881" s="4">
        <v>31</v>
      </c>
      <c r="E881" s="4">
        <v>863</v>
      </c>
      <c r="F881" s="4">
        <v>863</v>
      </c>
      <c r="G881" s="5">
        <v>40161</v>
      </c>
      <c r="H881" s="7" t="s">
        <v>160</v>
      </c>
      <c r="I881" s="4">
        <v>0</v>
      </c>
      <c r="J881" s="6">
        <f t="shared" si="96"/>
        <v>0</v>
      </c>
      <c r="K881" s="6">
        <f t="shared" si="92"/>
        <v>0</v>
      </c>
      <c r="L881" s="6" t="str">
        <f t="shared" si="93"/>
        <v/>
      </c>
      <c r="M881" s="21">
        <f t="shared" si="94"/>
        <v>0</v>
      </c>
      <c r="N881" s="6" t="str">
        <f t="shared" si="97"/>
        <v/>
      </c>
      <c r="O881" s="21" t="str">
        <f t="shared" si="95"/>
        <v/>
      </c>
      <c r="P881" s="33" t="str">
        <f t="shared" si="98"/>
        <v/>
      </c>
    </row>
    <row r="882" spans="1:16">
      <c r="A882" s="6" t="s">
        <v>269</v>
      </c>
      <c r="B882" s="8">
        <v>40969</v>
      </c>
      <c r="C882" s="4">
        <v>240</v>
      </c>
      <c r="D882" s="4">
        <v>234</v>
      </c>
      <c r="E882" s="4">
        <v>818</v>
      </c>
      <c r="F882" s="4">
        <v>818</v>
      </c>
      <c r="G882" s="5">
        <v>39973</v>
      </c>
      <c r="H882" s="7" t="s">
        <v>159</v>
      </c>
      <c r="I882" s="4">
        <v>159</v>
      </c>
      <c r="J882" s="6">
        <f t="shared" si="96"/>
        <v>159</v>
      </c>
      <c r="K882" s="6">
        <f t="shared" si="92"/>
        <v>6</v>
      </c>
      <c r="L882" s="6" t="str">
        <f t="shared" si="93"/>
        <v/>
      </c>
      <c r="M882" s="21">
        <f t="shared" si="94"/>
        <v>0.27604166666666669</v>
      </c>
      <c r="N882" s="6">
        <f t="shared" si="97"/>
        <v>0</v>
      </c>
      <c r="O882" s="21">
        <f t="shared" si="95"/>
        <v>0.27604166666666669</v>
      </c>
      <c r="P882" s="33" t="str">
        <f t="shared" si="98"/>
        <v/>
      </c>
    </row>
    <row r="883" spans="1:16">
      <c r="A883" s="6" t="s">
        <v>440</v>
      </c>
      <c r="B883" s="8">
        <v>46174</v>
      </c>
      <c r="C883" s="4">
        <v>76</v>
      </c>
      <c r="D883" s="4">
        <v>76</v>
      </c>
      <c r="E883" s="4">
        <v>816</v>
      </c>
      <c r="F883" s="4">
        <v>816</v>
      </c>
      <c r="G883" s="5">
        <v>38716</v>
      </c>
      <c r="H883" s="7" t="s">
        <v>159</v>
      </c>
      <c r="I883" s="4">
        <v>131</v>
      </c>
      <c r="J883" s="6">
        <f t="shared" si="96"/>
        <v>131</v>
      </c>
      <c r="K883" s="6">
        <f t="shared" si="92"/>
        <v>0</v>
      </c>
      <c r="L883" s="6" t="str">
        <f t="shared" si="93"/>
        <v/>
      </c>
      <c r="M883" s="21">
        <f t="shared" si="94"/>
        <v>0.22743055555555555</v>
      </c>
      <c r="N883" s="6" t="str">
        <f t="shared" si="97"/>
        <v/>
      </c>
      <c r="O883" s="21" t="str">
        <f t="shared" si="95"/>
        <v/>
      </c>
      <c r="P883" s="33" t="str">
        <f t="shared" si="98"/>
        <v/>
      </c>
    </row>
    <row r="884" spans="1:16">
      <c r="A884" s="6" t="s">
        <v>305</v>
      </c>
      <c r="B884" s="8">
        <v>42064</v>
      </c>
      <c r="C884" s="4">
        <v>158</v>
      </c>
      <c r="D884" s="4">
        <v>158</v>
      </c>
      <c r="E884" s="4">
        <v>768</v>
      </c>
      <c r="F884" s="4">
        <v>768</v>
      </c>
      <c r="G884" s="5">
        <v>38862</v>
      </c>
      <c r="H884" s="7" t="s">
        <v>159</v>
      </c>
      <c r="I884" s="4">
        <v>35</v>
      </c>
      <c r="J884" s="6">
        <f t="shared" si="96"/>
        <v>35</v>
      </c>
      <c r="K884" s="6">
        <f t="shared" si="92"/>
        <v>0</v>
      </c>
      <c r="L884" s="6" t="str">
        <f t="shared" si="93"/>
        <v/>
      </c>
      <c r="M884" s="21">
        <f t="shared" si="94"/>
        <v>6.0763888888888888E-2</v>
      </c>
      <c r="N884" s="6" t="str">
        <f t="shared" si="97"/>
        <v/>
      </c>
      <c r="O884" s="21" t="str">
        <f t="shared" si="95"/>
        <v/>
      </c>
      <c r="P884" s="33" t="str">
        <f t="shared" si="98"/>
        <v/>
      </c>
    </row>
    <row r="885" spans="1:16">
      <c r="A885" s="6" t="s">
        <v>1328</v>
      </c>
      <c r="B885" s="8">
        <v>72929</v>
      </c>
      <c r="C885" s="4">
        <v>4</v>
      </c>
      <c r="D885" s="4">
        <v>4</v>
      </c>
      <c r="E885" s="4">
        <v>720</v>
      </c>
      <c r="F885" s="4">
        <v>720</v>
      </c>
      <c r="G885" s="5">
        <v>40231</v>
      </c>
      <c r="H885" s="7" t="s">
        <v>160</v>
      </c>
      <c r="I885" s="4">
        <v>0</v>
      </c>
      <c r="J885" s="6">
        <f t="shared" si="96"/>
        <v>0</v>
      </c>
      <c r="K885" s="6">
        <f t="shared" si="92"/>
        <v>0</v>
      </c>
      <c r="L885" s="6" t="str">
        <f t="shared" si="93"/>
        <v/>
      </c>
      <c r="M885" s="21">
        <f t="shared" si="94"/>
        <v>0</v>
      </c>
      <c r="N885" s="6" t="str">
        <f t="shared" si="97"/>
        <v/>
      </c>
      <c r="O885" s="21" t="str">
        <f t="shared" si="95"/>
        <v/>
      </c>
      <c r="P885" s="33" t="str">
        <f t="shared" si="98"/>
        <v/>
      </c>
    </row>
    <row r="886" spans="1:16">
      <c r="A886" s="6" t="s">
        <v>1627</v>
      </c>
      <c r="B886" s="8">
        <v>82029</v>
      </c>
      <c r="C886" s="4">
        <v>1</v>
      </c>
      <c r="D886" s="4">
        <v>1</v>
      </c>
      <c r="E886" s="4">
        <v>720</v>
      </c>
      <c r="F886" s="4">
        <v>720</v>
      </c>
      <c r="G886" s="5">
        <v>38716</v>
      </c>
      <c r="H886" s="7" t="s">
        <v>160</v>
      </c>
      <c r="I886" s="4">
        <v>0</v>
      </c>
      <c r="J886" s="6">
        <f t="shared" si="96"/>
        <v>0</v>
      </c>
      <c r="K886" s="6">
        <f t="shared" si="92"/>
        <v>0</v>
      </c>
      <c r="L886" s="6" t="str">
        <f t="shared" si="93"/>
        <v/>
      </c>
      <c r="M886" s="21">
        <f t="shared" si="94"/>
        <v>0</v>
      </c>
      <c r="N886" s="6" t="str">
        <f t="shared" si="97"/>
        <v/>
      </c>
      <c r="O886" s="21" t="str">
        <f t="shared" si="95"/>
        <v/>
      </c>
      <c r="P886" s="33" t="str">
        <f t="shared" si="98"/>
        <v/>
      </c>
    </row>
    <row r="887" spans="1:16">
      <c r="A887" s="6" t="s">
        <v>670</v>
      </c>
      <c r="B887" s="8">
        <v>52902</v>
      </c>
      <c r="C887" s="4">
        <v>36</v>
      </c>
      <c r="D887" s="4">
        <v>36</v>
      </c>
      <c r="E887" s="4">
        <v>713</v>
      </c>
      <c r="F887" s="4">
        <v>713</v>
      </c>
      <c r="G887" s="5">
        <v>38716</v>
      </c>
      <c r="H887" s="7" t="s">
        <v>159</v>
      </c>
      <c r="I887" s="4">
        <v>1100</v>
      </c>
      <c r="J887" s="6">
        <f t="shared" si="96"/>
        <v>1100</v>
      </c>
      <c r="K887" s="6">
        <f t="shared" si="92"/>
        <v>0</v>
      </c>
      <c r="L887" s="6" t="str">
        <f t="shared" si="93"/>
        <v/>
      </c>
      <c r="M887" s="21">
        <f t="shared" si="94"/>
        <v>1.9097222222222221</v>
      </c>
      <c r="N887" s="6" t="str">
        <f t="shared" si="97"/>
        <v/>
      </c>
      <c r="O887" s="21" t="str">
        <f t="shared" si="95"/>
        <v/>
      </c>
      <c r="P887" s="33" t="str">
        <f t="shared" si="98"/>
        <v/>
      </c>
    </row>
    <row r="888" spans="1:16">
      <c r="A888" s="6" t="s">
        <v>1165</v>
      </c>
      <c r="B888" s="8">
        <v>67969</v>
      </c>
      <c r="C888" s="4">
        <v>8</v>
      </c>
      <c r="D888" s="4">
        <v>8</v>
      </c>
      <c r="E888" s="4">
        <v>700</v>
      </c>
      <c r="F888" s="4">
        <v>700</v>
      </c>
      <c r="G888" s="5">
        <v>39923</v>
      </c>
      <c r="H888" s="7" t="s">
        <v>160</v>
      </c>
      <c r="I888" s="4">
        <v>0</v>
      </c>
      <c r="J888" s="6">
        <f t="shared" si="96"/>
        <v>0</v>
      </c>
      <c r="K888" s="6">
        <f t="shared" si="92"/>
        <v>0</v>
      </c>
      <c r="L888" s="6" t="str">
        <f t="shared" si="93"/>
        <v/>
      </c>
      <c r="M888" s="21">
        <f t="shared" si="94"/>
        <v>0</v>
      </c>
      <c r="N888" s="6" t="str">
        <f t="shared" si="97"/>
        <v/>
      </c>
      <c r="O888" s="21" t="str">
        <f t="shared" si="95"/>
        <v/>
      </c>
      <c r="P888" s="33" t="str">
        <f t="shared" si="98"/>
        <v/>
      </c>
    </row>
    <row r="889" spans="1:16">
      <c r="A889" s="6" t="s">
        <v>438</v>
      </c>
      <c r="B889" s="8">
        <v>46113</v>
      </c>
      <c r="C889" s="4">
        <v>77</v>
      </c>
      <c r="D889" s="4">
        <v>77</v>
      </c>
      <c r="E889" s="4">
        <v>676</v>
      </c>
      <c r="F889" s="4">
        <v>676</v>
      </c>
      <c r="G889" s="5">
        <v>38716</v>
      </c>
      <c r="H889" s="7" t="s">
        <v>159</v>
      </c>
      <c r="I889" s="4">
        <v>127</v>
      </c>
      <c r="J889" s="6">
        <f t="shared" si="96"/>
        <v>127</v>
      </c>
      <c r="K889" s="6">
        <f t="shared" si="92"/>
        <v>0</v>
      </c>
      <c r="L889" s="6" t="str">
        <f t="shared" si="93"/>
        <v/>
      </c>
      <c r="M889" s="21">
        <f t="shared" si="94"/>
        <v>0.2204861111111111</v>
      </c>
      <c r="N889" s="6" t="str">
        <f t="shared" si="97"/>
        <v/>
      </c>
      <c r="O889" s="21" t="str">
        <f t="shared" si="95"/>
        <v/>
      </c>
      <c r="P889" s="33" t="str">
        <f t="shared" si="98"/>
        <v/>
      </c>
    </row>
    <row r="890" spans="1:16">
      <c r="A890" s="6" t="s">
        <v>294</v>
      </c>
      <c r="B890" s="8">
        <v>41730</v>
      </c>
      <c r="C890" s="4">
        <v>175</v>
      </c>
      <c r="D890" s="4">
        <v>175</v>
      </c>
      <c r="E890" s="4">
        <v>642</v>
      </c>
      <c r="F890" s="4">
        <v>642</v>
      </c>
      <c r="G890" s="5">
        <v>39199</v>
      </c>
      <c r="H890" s="7" t="s">
        <v>159</v>
      </c>
      <c r="I890" s="4">
        <v>76</v>
      </c>
      <c r="J890" s="6">
        <f t="shared" si="96"/>
        <v>76</v>
      </c>
      <c r="K890" s="6">
        <f t="shared" si="92"/>
        <v>0</v>
      </c>
      <c r="L890" s="6" t="str">
        <f t="shared" si="93"/>
        <v/>
      </c>
      <c r="M890" s="21">
        <f t="shared" si="94"/>
        <v>0.13194444444444445</v>
      </c>
      <c r="N890" s="6" t="str">
        <f t="shared" si="97"/>
        <v/>
      </c>
      <c r="O890" s="21" t="str">
        <f t="shared" si="95"/>
        <v/>
      </c>
      <c r="P890" s="33" t="str">
        <f t="shared" si="98"/>
        <v/>
      </c>
    </row>
    <row r="891" spans="1:16">
      <c r="A891" s="6" t="s">
        <v>723</v>
      </c>
      <c r="B891" s="8">
        <v>54514</v>
      </c>
      <c r="C891" s="4">
        <v>30</v>
      </c>
      <c r="D891" s="4">
        <v>30</v>
      </c>
      <c r="E891" s="4">
        <v>628</v>
      </c>
      <c r="F891" s="4">
        <v>628</v>
      </c>
      <c r="G891" s="5">
        <v>38716</v>
      </c>
      <c r="H891" s="7" t="s">
        <v>159</v>
      </c>
      <c r="I891" s="4">
        <v>93</v>
      </c>
      <c r="J891" s="6">
        <f t="shared" si="96"/>
        <v>93</v>
      </c>
      <c r="K891" s="6">
        <f t="shared" si="92"/>
        <v>0</v>
      </c>
      <c r="L891" s="6" t="str">
        <f t="shared" si="93"/>
        <v/>
      </c>
      <c r="M891" s="21">
        <f t="shared" si="94"/>
        <v>0.16145833333333334</v>
      </c>
      <c r="N891" s="6" t="str">
        <f t="shared" si="97"/>
        <v/>
      </c>
      <c r="O891" s="21" t="str">
        <f t="shared" si="95"/>
        <v/>
      </c>
      <c r="P891" s="33" t="str">
        <f t="shared" si="98"/>
        <v/>
      </c>
    </row>
    <row r="892" spans="1:16">
      <c r="A892" s="6" t="s">
        <v>1379</v>
      </c>
      <c r="B892" s="8">
        <v>74480</v>
      </c>
      <c r="C892" s="4">
        <v>3</v>
      </c>
      <c r="D892" s="4">
        <v>3</v>
      </c>
      <c r="E892" s="4">
        <v>608</v>
      </c>
      <c r="F892" s="4">
        <v>608</v>
      </c>
      <c r="G892" s="5">
        <v>40071</v>
      </c>
      <c r="H892" s="7" t="s">
        <v>160</v>
      </c>
      <c r="I892" s="4">
        <v>0</v>
      </c>
      <c r="J892" s="6">
        <f t="shared" si="96"/>
        <v>0</v>
      </c>
      <c r="K892" s="6">
        <f t="shared" si="92"/>
        <v>0</v>
      </c>
      <c r="L892" s="6" t="str">
        <f t="shared" si="93"/>
        <v/>
      </c>
      <c r="M892" s="21">
        <f t="shared" si="94"/>
        <v>0</v>
      </c>
      <c r="N892" s="6" t="str">
        <f t="shared" si="97"/>
        <v/>
      </c>
      <c r="O892" s="21" t="str">
        <f t="shared" si="95"/>
        <v/>
      </c>
      <c r="P892" s="33" t="str">
        <f t="shared" si="98"/>
        <v/>
      </c>
    </row>
    <row r="893" spans="1:16">
      <c r="A893" s="6" t="s">
        <v>757</v>
      </c>
      <c r="B893" s="8">
        <v>55550</v>
      </c>
      <c r="C893" s="4">
        <v>27</v>
      </c>
      <c r="D893" s="4">
        <v>27</v>
      </c>
      <c r="E893" s="4">
        <v>582</v>
      </c>
      <c r="F893" s="4">
        <v>582</v>
      </c>
      <c r="G893" s="5">
        <v>40169</v>
      </c>
      <c r="H893" s="7" t="s">
        <v>160</v>
      </c>
      <c r="I893" s="4">
        <v>0</v>
      </c>
      <c r="J893" s="6">
        <f t="shared" si="96"/>
        <v>0</v>
      </c>
      <c r="K893" s="6">
        <f t="shared" si="92"/>
        <v>0</v>
      </c>
      <c r="L893" s="6" t="str">
        <f t="shared" si="93"/>
        <v/>
      </c>
      <c r="M893" s="21">
        <f t="shared" si="94"/>
        <v>0</v>
      </c>
      <c r="N893" s="6" t="str">
        <f t="shared" si="97"/>
        <v/>
      </c>
      <c r="O893" s="21" t="str">
        <f t="shared" si="95"/>
        <v/>
      </c>
      <c r="P893" s="33" t="str">
        <f t="shared" si="98"/>
        <v/>
      </c>
    </row>
    <row r="894" spans="1:16">
      <c r="A894" s="6" t="s">
        <v>1418</v>
      </c>
      <c r="B894" s="8">
        <v>75666</v>
      </c>
      <c r="C894" s="4">
        <v>3</v>
      </c>
      <c r="D894" s="4">
        <v>3</v>
      </c>
      <c r="E894" s="4">
        <v>576</v>
      </c>
      <c r="F894" s="4">
        <v>576</v>
      </c>
      <c r="G894" s="5">
        <v>39140</v>
      </c>
      <c r="H894" s="7" t="s">
        <v>159</v>
      </c>
      <c r="I894" s="4">
        <v>0</v>
      </c>
      <c r="J894" s="6">
        <f t="shared" si="96"/>
        <v>0</v>
      </c>
      <c r="K894" s="6">
        <f t="shared" si="92"/>
        <v>0</v>
      </c>
      <c r="L894" s="6" t="str">
        <f t="shared" si="93"/>
        <v/>
      </c>
      <c r="M894" s="21">
        <f t="shared" si="94"/>
        <v>0</v>
      </c>
      <c r="N894" s="6" t="str">
        <f t="shared" si="97"/>
        <v/>
      </c>
      <c r="O894" s="21" t="str">
        <f t="shared" si="95"/>
        <v/>
      </c>
      <c r="P894" s="33" t="str">
        <f t="shared" si="98"/>
        <v/>
      </c>
    </row>
    <row r="895" spans="1:16">
      <c r="A895" s="6" t="s">
        <v>802</v>
      </c>
      <c r="B895" s="8">
        <v>56919</v>
      </c>
      <c r="C895" s="4">
        <v>23</v>
      </c>
      <c r="D895" s="4">
        <v>23</v>
      </c>
      <c r="E895" s="4">
        <v>558</v>
      </c>
      <c r="F895" s="4">
        <v>558</v>
      </c>
      <c r="G895" s="5">
        <v>38716</v>
      </c>
      <c r="H895" s="7" t="s">
        <v>159</v>
      </c>
      <c r="I895" s="4">
        <v>71</v>
      </c>
      <c r="J895" s="6">
        <f t="shared" si="96"/>
        <v>71</v>
      </c>
      <c r="K895" s="6">
        <f t="shared" si="92"/>
        <v>0</v>
      </c>
      <c r="L895" s="6" t="str">
        <f t="shared" si="93"/>
        <v/>
      </c>
      <c r="M895" s="21">
        <f t="shared" si="94"/>
        <v>0.12326388888888888</v>
      </c>
      <c r="N895" s="6" t="str">
        <f t="shared" si="97"/>
        <v/>
      </c>
      <c r="O895" s="21" t="str">
        <f t="shared" si="95"/>
        <v/>
      </c>
      <c r="P895" s="33" t="str">
        <f t="shared" si="98"/>
        <v/>
      </c>
    </row>
    <row r="896" spans="1:16">
      <c r="A896" s="6" t="s">
        <v>1520</v>
      </c>
      <c r="B896" s="8">
        <v>78772</v>
      </c>
      <c r="C896" s="4">
        <v>2</v>
      </c>
      <c r="D896" s="4">
        <v>2</v>
      </c>
      <c r="E896" s="4">
        <v>546</v>
      </c>
      <c r="F896" s="4">
        <v>546</v>
      </c>
      <c r="G896" s="5">
        <v>38743</v>
      </c>
      <c r="H896" s="5" t="s">
        <v>168</v>
      </c>
      <c r="I896" s="4">
        <v>2607</v>
      </c>
      <c r="J896" s="6">
        <f t="shared" si="96"/>
        <v>2607</v>
      </c>
      <c r="K896" s="6">
        <f t="shared" si="92"/>
        <v>0</v>
      </c>
      <c r="L896" s="6" t="str">
        <f t="shared" si="93"/>
        <v/>
      </c>
      <c r="M896" s="21">
        <f t="shared" si="94"/>
        <v>4.526041666666667</v>
      </c>
      <c r="N896" s="6" t="str">
        <f t="shared" si="97"/>
        <v/>
      </c>
      <c r="O896" s="21" t="str">
        <f t="shared" si="95"/>
        <v/>
      </c>
      <c r="P896" s="33" t="str">
        <f t="shared" si="98"/>
        <v/>
      </c>
    </row>
    <row r="897" spans="1:16">
      <c r="A897" s="6" t="s">
        <v>1156</v>
      </c>
      <c r="B897" s="8">
        <v>67693</v>
      </c>
      <c r="C897" s="4">
        <v>8</v>
      </c>
      <c r="D897" s="4">
        <v>8</v>
      </c>
      <c r="E897" s="4">
        <v>520</v>
      </c>
      <c r="F897" s="4">
        <v>520</v>
      </c>
      <c r="G897" s="5">
        <v>39367</v>
      </c>
      <c r="H897" s="7" t="s">
        <v>160</v>
      </c>
      <c r="I897" s="4">
        <v>0</v>
      </c>
      <c r="J897" s="6">
        <f t="shared" si="96"/>
        <v>0</v>
      </c>
      <c r="K897" s="6">
        <f t="shared" si="92"/>
        <v>0</v>
      </c>
      <c r="L897" s="6" t="str">
        <f t="shared" si="93"/>
        <v/>
      </c>
      <c r="M897" s="21">
        <f t="shared" si="94"/>
        <v>0</v>
      </c>
      <c r="N897" s="6" t="str">
        <f t="shared" si="97"/>
        <v/>
      </c>
      <c r="O897" s="21" t="str">
        <f t="shared" si="95"/>
        <v/>
      </c>
      <c r="P897" s="33" t="str">
        <f t="shared" si="98"/>
        <v/>
      </c>
    </row>
    <row r="898" spans="1:16">
      <c r="A898" s="6" t="s">
        <v>888</v>
      </c>
      <c r="B898" s="8">
        <v>59537</v>
      </c>
      <c r="C898" s="4">
        <v>18</v>
      </c>
      <c r="D898" s="4">
        <v>18</v>
      </c>
      <c r="E898" s="4">
        <v>519</v>
      </c>
      <c r="F898" s="4">
        <v>519</v>
      </c>
      <c r="G898" s="5">
        <v>39924</v>
      </c>
      <c r="H898" s="7" t="s">
        <v>159</v>
      </c>
      <c r="I898" s="4">
        <v>193</v>
      </c>
      <c r="J898" s="6">
        <f t="shared" si="96"/>
        <v>193</v>
      </c>
      <c r="K898" s="6">
        <f t="shared" si="92"/>
        <v>0</v>
      </c>
      <c r="L898" s="6" t="str">
        <f t="shared" si="93"/>
        <v/>
      </c>
      <c r="M898" s="21">
        <f t="shared" si="94"/>
        <v>0.33506944444444448</v>
      </c>
      <c r="N898" s="6" t="str">
        <f t="shared" si="97"/>
        <v/>
      </c>
      <c r="O898" s="21" t="str">
        <f t="shared" si="95"/>
        <v/>
      </c>
      <c r="P898" s="33" t="str">
        <f t="shared" si="98"/>
        <v/>
      </c>
    </row>
    <row r="899" spans="1:16">
      <c r="A899" s="6" t="s">
        <v>601</v>
      </c>
      <c r="B899" s="8">
        <v>50802</v>
      </c>
      <c r="C899" s="4">
        <v>44</v>
      </c>
      <c r="D899" s="4">
        <v>44</v>
      </c>
      <c r="E899" s="4">
        <v>495</v>
      </c>
      <c r="F899" s="4">
        <v>495</v>
      </c>
      <c r="G899" s="5">
        <v>39346</v>
      </c>
      <c r="H899" s="7" t="s">
        <v>159</v>
      </c>
      <c r="I899" s="4">
        <v>34</v>
      </c>
      <c r="J899" s="6">
        <f t="shared" si="96"/>
        <v>34</v>
      </c>
      <c r="K899" s="6">
        <f t="shared" si="92"/>
        <v>0</v>
      </c>
      <c r="L899" s="6" t="str">
        <f t="shared" si="93"/>
        <v/>
      </c>
      <c r="M899" s="21">
        <f t="shared" si="94"/>
        <v>7.0833333333333331E-2</v>
      </c>
      <c r="N899" s="6" t="str">
        <f t="shared" si="97"/>
        <v/>
      </c>
      <c r="O899" s="21" t="str">
        <f t="shared" si="95"/>
        <v/>
      </c>
      <c r="P899" s="33" t="str">
        <f t="shared" si="98"/>
        <v/>
      </c>
    </row>
    <row r="900" spans="1:16">
      <c r="A900" s="6" t="s">
        <v>304</v>
      </c>
      <c r="B900" s="8">
        <v>42036</v>
      </c>
      <c r="C900" s="4">
        <v>158</v>
      </c>
      <c r="D900" s="4">
        <v>158</v>
      </c>
      <c r="E900" s="4">
        <v>470</v>
      </c>
      <c r="F900" s="4">
        <v>470</v>
      </c>
      <c r="G900" s="5">
        <v>39332</v>
      </c>
      <c r="H900" s="7" t="s">
        <v>159</v>
      </c>
      <c r="I900" s="4">
        <v>124</v>
      </c>
      <c r="J900" s="6">
        <f t="shared" si="96"/>
        <v>124</v>
      </c>
      <c r="K900" s="6">
        <f t="shared" si="92"/>
        <v>0</v>
      </c>
      <c r="L900" s="6" t="str">
        <f t="shared" si="93"/>
        <v/>
      </c>
      <c r="M900" s="21">
        <f t="shared" si="94"/>
        <v>0.25833333333333336</v>
      </c>
      <c r="N900" s="6" t="str">
        <f t="shared" si="97"/>
        <v/>
      </c>
      <c r="O900" s="21" t="str">
        <f t="shared" si="95"/>
        <v/>
      </c>
      <c r="P900" s="33" t="str">
        <f t="shared" si="98"/>
        <v/>
      </c>
    </row>
    <row r="901" spans="1:16">
      <c r="A901" s="6" t="s">
        <v>811</v>
      </c>
      <c r="B901" s="8">
        <v>57193</v>
      </c>
      <c r="C901" s="4">
        <v>23</v>
      </c>
      <c r="D901" s="4">
        <v>23</v>
      </c>
      <c r="E901" s="4">
        <v>444</v>
      </c>
      <c r="F901" s="4">
        <v>444</v>
      </c>
      <c r="G901" s="5">
        <v>40129</v>
      </c>
      <c r="H901" s="7" t="s">
        <v>160</v>
      </c>
      <c r="I901" s="4">
        <v>0</v>
      </c>
      <c r="J901" s="6">
        <f t="shared" si="96"/>
        <v>0</v>
      </c>
      <c r="K901" s="6">
        <f t="shared" si="92"/>
        <v>0</v>
      </c>
      <c r="L901" s="6" t="str">
        <f t="shared" si="93"/>
        <v/>
      </c>
      <c r="M901" s="21">
        <f t="shared" si="94"/>
        <v>0</v>
      </c>
      <c r="N901" s="6" t="str">
        <f t="shared" si="97"/>
        <v/>
      </c>
      <c r="O901" s="21" t="str">
        <f t="shared" si="95"/>
        <v/>
      </c>
      <c r="P901" s="33" t="str">
        <f t="shared" si="98"/>
        <v/>
      </c>
    </row>
    <row r="902" spans="1:16">
      <c r="A902" s="6" t="s">
        <v>313</v>
      </c>
      <c r="B902" s="8">
        <v>42309</v>
      </c>
      <c r="C902" s="4">
        <v>149</v>
      </c>
      <c r="D902" s="4">
        <v>149</v>
      </c>
      <c r="E902" s="4">
        <v>443</v>
      </c>
      <c r="F902" s="4">
        <v>443</v>
      </c>
      <c r="G902" s="5">
        <v>39211</v>
      </c>
      <c r="H902" s="7" t="s">
        <v>159</v>
      </c>
      <c r="I902" s="4">
        <v>0</v>
      </c>
      <c r="J902" s="6">
        <f t="shared" si="96"/>
        <v>0</v>
      </c>
      <c r="K902" s="6">
        <f t="shared" si="92"/>
        <v>0</v>
      </c>
      <c r="L902" s="6" t="str">
        <f t="shared" si="93"/>
        <v/>
      </c>
      <c r="M902" s="21">
        <f t="shared" si="94"/>
        <v>0</v>
      </c>
      <c r="N902" s="6" t="str">
        <f t="shared" si="97"/>
        <v/>
      </c>
      <c r="O902" s="21" t="str">
        <f t="shared" si="95"/>
        <v/>
      </c>
      <c r="P902" s="33" t="str">
        <f t="shared" si="98"/>
        <v/>
      </c>
    </row>
    <row r="903" spans="1:16">
      <c r="A903" s="6" t="s">
        <v>375</v>
      </c>
      <c r="B903" s="8">
        <v>44197</v>
      </c>
      <c r="C903" s="4">
        <v>105</v>
      </c>
      <c r="D903" s="4">
        <v>105</v>
      </c>
      <c r="E903" s="4">
        <v>438</v>
      </c>
      <c r="F903" s="4">
        <v>438</v>
      </c>
      <c r="G903" s="5">
        <v>38716</v>
      </c>
      <c r="H903" s="7" t="s">
        <v>159</v>
      </c>
      <c r="I903" s="4">
        <v>20</v>
      </c>
      <c r="J903" s="6">
        <f t="shared" si="96"/>
        <v>20</v>
      </c>
      <c r="K903" s="6">
        <f t="shared" ref="K903:K966" si="99">IF(C903&gt;D903,C903-D903,0)</f>
        <v>0</v>
      </c>
      <c r="L903" s="6" t="str">
        <f t="shared" ref="L903:L966" si="100">IF(E903-F903&gt;I903,H903,"")</f>
        <v/>
      </c>
      <c r="M903" s="21">
        <f t="shared" ref="M903:M966" si="101">IF((VLOOKUP(A903,TemposRef,5,0)*J903)/60/60/8&lt;0,(VLOOKUP(A903,TemposRef,5,0)*J903)/60/60/8*-1,(VLOOKUP(A903,TemposRef,5,0)*J903)/60/60/8)</f>
        <v>4.1666666666666664E-2</v>
      </c>
      <c r="N903" s="6" t="str">
        <f t="shared" si="97"/>
        <v/>
      </c>
      <c r="O903" s="21" t="str">
        <f t="shared" ref="O903:O966" si="102">IF(AND(K903&gt;0,I903&gt;E903-F903),(VLOOKUP(A903,TemposRef,5,0)*J903)/60/60/8,"")</f>
        <v/>
      </c>
      <c r="P903" s="33" t="str">
        <f t="shared" si="98"/>
        <v/>
      </c>
    </row>
    <row r="904" spans="1:16">
      <c r="A904" s="6" t="s">
        <v>930</v>
      </c>
      <c r="B904" s="8">
        <v>60814</v>
      </c>
      <c r="C904" s="4">
        <v>16</v>
      </c>
      <c r="D904" s="4">
        <v>16</v>
      </c>
      <c r="E904" s="4">
        <v>422</v>
      </c>
      <c r="F904" s="4">
        <v>422</v>
      </c>
      <c r="G904" s="5">
        <v>38716</v>
      </c>
      <c r="H904" s="7" t="s">
        <v>160</v>
      </c>
      <c r="I904" s="4">
        <v>62</v>
      </c>
      <c r="J904" s="6">
        <f t="shared" ref="J904:J967" si="103">F904-E904+I904</f>
        <v>62</v>
      </c>
      <c r="K904" s="6">
        <f t="shared" si="99"/>
        <v>0</v>
      </c>
      <c r="L904" s="6" t="str">
        <f t="shared" si="100"/>
        <v/>
      </c>
      <c r="M904" s="21">
        <f t="shared" si="101"/>
        <v>0.12916666666666668</v>
      </c>
      <c r="N904" s="6" t="str">
        <f t="shared" ref="N904:N967" si="104">IF(AND(K904&gt;0,I904&gt;E904-F904),E904-F904,"")</f>
        <v/>
      </c>
      <c r="O904" s="21" t="str">
        <f t="shared" si="102"/>
        <v/>
      </c>
      <c r="P904" s="33" t="str">
        <f t="shared" ref="P904:P967" si="105">IF(AND(VALUE(K904)&lt;=0,VALUE(J904)&lt;0),"analisar fact","")</f>
        <v/>
      </c>
    </row>
    <row r="905" spans="1:16">
      <c r="A905" s="6" t="s">
        <v>332</v>
      </c>
      <c r="B905" s="8">
        <v>42887</v>
      </c>
      <c r="C905" s="4">
        <v>134</v>
      </c>
      <c r="D905" s="4">
        <v>134</v>
      </c>
      <c r="E905" s="4">
        <v>412</v>
      </c>
      <c r="F905" s="4">
        <v>412</v>
      </c>
      <c r="G905" s="5">
        <v>38716</v>
      </c>
      <c r="H905" s="7" t="s">
        <v>159</v>
      </c>
      <c r="I905" s="4">
        <v>42</v>
      </c>
      <c r="J905" s="6">
        <f t="shared" si="103"/>
        <v>42</v>
      </c>
      <c r="K905" s="6">
        <f t="shared" si="99"/>
        <v>0</v>
      </c>
      <c r="L905" s="6" t="str">
        <f t="shared" si="100"/>
        <v/>
      </c>
      <c r="M905" s="21">
        <f t="shared" si="101"/>
        <v>8.7499999999999994E-2</v>
      </c>
      <c r="N905" s="6" t="str">
        <f t="shared" si="104"/>
        <v/>
      </c>
      <c r="O905" s="21" t="str">
        <f t="shared" si="102"/>
        <v/>
      </c>
      <c r="P905" s="33" t="str">
        <f t="shared" si="105"/>
        <v/>
      </c>
    </row>
    <row r="906" spans="1:16">
      <c r="A906" s="6" t="s">
        <v>464</v>
      </c>
      <c r="B906" s="8">
        <v>46905</v>
      </c>
      <c r="C906" s="4">
        <v>69</v>
      </c>
      <c r="D906" s="4">
        <v>69</v>
      </c>
      <c r="E906" s="4">
        <v>411</v>
      </c>
      <c r="F906" s="4">
        <v>411</v>
      </c>
      <c r="G906" s="5">
        <v>38779</v>
      </c>
      <c r="H906" s="7" t="s">
        <v>159</v>
      </c>
      <c r="I906" s="4">
        <v>72</v>
      </c>
      <c r="J906" s="6">
        <f t="shared" si="103"/>
        <v>72</v>
      </c>
      <c r="K906" s="6">
        <f t="shared" si="99"/>
        <v>0</v>
      </c>
      <c r="L906" s="6" t="str">
        <f t="shared" si="100"/>
        <v/>
      </c>
      <c r="M906" s="21">
        <f t="shared" si="101"/>
        <v>0.15</v>
      </c>
      <c r="N906" s="6" t="str">
        <f t="shared" si="104"/>
        <v/>
      </c>
      <c r="O906" s="21" t="str">
        <f t="shared" si="102"/>
        <v/>
      </c>
      <c r="P906" s="33" t="str">
        <f t="shared" si="105"/>
        <v/>
      </c>
    </row>
    <row r="907" spans="1:16">
      <c r="A907" s="6" t="s">
        <v>736</v>
      </c>
      <c r="B907" s="8">
        <v>54909</v>
      </c>
      <c r="C907" s="4">
        <v>29</v>
      </c>
      <c r="D907" s="4">
        <v>29</v>
      </c>
      <c r="E907" s="4">
        <v>408</v>
      </c>
      <c r="F907" s="4">
        <v>408</v>
      </c>
      <c r="G907" s="5">
        <v>39715</v>
      </c>
      <c r="H907" s="7" t="s">
        <v>160</v>
      </c>
      <c r="I907" s="4">
        <v>58</v>
      </c>
      <c r="J907" s="6">
        <f t="shared" si="103"/>
        <v>58</v>
      </c>
      <c r="K907" s="6">
        <f t="shared" si="99"/>
        <v>0</v>
      </c>
      <c r="L907" s="6" t="str">
        <f t="shared" si="100"/>
        <v/>
      </c>
      <c r="M907" s="21">
        <f t="shared" si="101"/>
        <v>0.12083333333333333</v>
      </c>
      <c r="N907" s="6" t="str">
        <f t="shared" si="104"/>
        <v/>
      </c>
      <c r="O907" s="21" t="str">
        <f t="shared" si="102"/>
        <v/>
      </c>
      <c r="P907" s="33" t="str">
        <f t="shared" si="105"/>
        <v/>
      </c>
    </row>
    <row r="908" spans="1:16">
      <c r="A908" s="6" t="s">
        <v>1304</v>
      </c>
      <c r="B908" s="8">
        <v>72199</v>
      </c>
      <c r="C908" s="4">
        <v>5</v>
      </c>
      <c r="D908" s="4">
        <v>5</v>
      </c>
      <c r="E908" s="4">
        <v>400</v>
      </c>
      <c r="F908" s="4">
        <v>400</v>
      </c>
      <c r="G908" s="5">
        <v>40046</v>
      </c>
      <c r="H908" s="7" t="s">
        <v>160</v>
      </c>
      <c r="I908" s="4">
        <v>0</v>
      </c>
      <c r="J908" s="6">
        <f t="shared" si="103"/>
        <v>0</v>
      </c>
      <c r="K908" s="6">
        <f t="shared" si="99"/>
        <v>0</v>
      </c>
      <c r="L908" s="6" t="str">
        <f t="shared" si="100"/>
        <v/>
      </c>
      <c r="M908" s="21">
        <f t="shared" si="101"/>
        <v>0</v>
      </c>
      <c r="N908" s="6" t="str">
        <f t="shared" si="104"/>
        <v/>
      </c>
      <c r="O908" s="21" t="str">
        <f t="shared" si="102"/>
        <v/>
      </c>
      <c r="P908" s="33" t="str">
        <f t="shared" si="105"/>
        <v/>
      </c>
    </row>
    <row r="909" spans="1:16">
      <c r="A909" s="6" t="s">
        <v>797</v>
      </c>
      <c r="B909" s="8">
        <v>56766</v>
      </c>
      <c r="C909" s="4">
        <v>23</v>
      </c>
      <c r="D909" s="4">
        <v>23</v>
      </c>
      <c r="E909" s="4">
        <v>398</v>
      </c>
      <c r="F909" s="4">
        <v>398</v>
      </c>
      <c r="G909" s="5">
        <v>38901</v>
      </c>
      <c r="H909" s="7" t="s">
        <v>159</v>
      </c>
      <c r="I909" s="4">
        <v>435</v>
      </c>
      <c r="J909" s="6">
        <f t="shared" si="103"/>
        <v>435</v>
      </c>
      <c r="K909" s="6">
        <f t="shared" si="99"/>
        <v>0</v>
      </c>
      <c r="L909" s="6" t="str">
        <f t="shared" si="100"/>
        <v/>
      </c>
      <c r="M909" s="21">
        <f t="shared" si="101"/>
        <v>0.90625</v>
      </c>
      <c r="N909" s="6" t="str">
        <f t="shared" si="104"/>
        <v/>
      </c>
      <c r="O909" s="21" t="str">
        <f t="shared" si="102"/>
        <v/>
      </c>
      <c r="P909" s="33" t="str">
        <f t="shared" si="105"/>
        <v/>
      </c>
    </row>
    <row r="910" spans="1:16">
      <c r="A910" s="6" t="s">
        <v>570</v>
      </c>
      <c r="B910" s="8">
        <v>49857</v>
      </c>
      <c r="C910" s="4">
        <v>48</v>
      </c>
      <c r="D910" s="4">
        <v>48</v>
      </c>
      <c r="E910" s="4">
        <v>393</v>
      </c>
      <c r="F910" s="4">
        <v>393</v>
      </c>
      <c r="G910" s="5">
        <v>38930</v>
      </c>
      <c r="H910" s="7" t="s">
        <v>159</v>
      </c>
      <c r="I910" s="4">
        <v>74</v>
      </c>
      <c r="J910" s="6">
        <f t="shared" si="103"/>
        <v>74</v>
      </c>
      <c r="K910" s="6">
        <f t="shared" si="99"/>
        <v>0</v>
      </c>
      <c r="L910" s="6" t="str">
        <f t="shared" si="100"/>
        <v/>
      </c>
      <c r="M910" s="21">
        <f t="shared" si="101"/>
        <v>0.15416666666666667</v>
      </c>
      <c r="N910" s="6" t="str">
        <f t="shared" si="104"/>
        <v/>
      </c>
      <c r="O910" s="21" t="str">
        <f t="shared" si="102"/>
        <v/>
      </c>
      <c r="P910" s="33" t="str">
        <f t="shared" si="105"/>
        <v/>
      </c>
    </row>
    <row r="911" spans="1:16">
      <c r="A911" s="6" t="s">
        <v>744</v>
      </c>
      <c r="B911" s="8">
        <v>55154</v>
      </c>
      <c r="C911" s="4">
        <v>29</v>
      </c>
      <c r="D911" s="4">
        <v>29</v>
      </c>
      <c r="E911" s="4">
        <v>389</v>
      </c>
      <c r="F911" s="4">
        <v>389</v>
      </c>
      <c r="G911" s="5">
        <v>38716</v>
      </c>
      <c r="H911" s="7" t="s">
        <v>160</v>
      </c>
      <c r="I911" s="4">
        <v>0</v>
      </c>
      <c r="J911" s="6">
        <f t="shared" si="103"/>
        <v>0</v>
      </c>
      <c r="K911" s="6">
        <f t="shared" si="99"/>
        <v>0</v>
      </c>
      <c r="L911" s="6" t="str">
        <f t="shared" si="100"/>
        <v/>
      </c>
      <c r="M911" s="21">
        <f t="shared" si="101"/>
        <v>0</v>
      </c>
      <c r="N911" s="6" t="str">
        <f t="shared" si="104"/>
        <v/>
      </c>
      <c r="O911" s="21" t="str">
        <f t="shared" si="102"/>
        <v/>
      </c>
      <c r="P911" s="33" t="str">
        <f t="shared" si="105"/>
        <v/>
      </c>
    </row>
    <row r="912" spans="1:16">
      <c r="A912" s="6" t="s">
        <v>315</v>
      </c>
      <c r="B912" s="8">
        <v>42370</v>
      </c>
      <c r="C912" s="4">
        <v>147</v>
      </c>
      <c r="D912" s="4">
        <v>147</v>
      </c>
      <c r="E912" s="4">
        <v>388</v>
      </c>
      <c r="F912" s="4">
        <v>388</v>
      </c>
      <c r="G912" s="5">
        <v>39211</v>
      </c>
      <c r="H912" s="7" t="s">
        <v>159</v>
      </c>
      <c r="I912" s="4">
        <v>69</v>
      </c>
      <c r="J912" s="6">
        <f t="shared" si="103"/>
        <v>69</v>
      </c>
      <c r="K912" s="6">
        <f t="shared" si="99"/>
        <v>0</v>
      </c>
      <c r="L912" s="6" t="str">
        <f t="shared" si="100"/>
        <v/>
      </c>
      <c r="M912" s="21">
        <f t="shared" si="101"/>
        <v>0.14374999999999999</v>
      </c>
      <c r="N912" s="6" t="str">
        <f t="shared" si="104"/>
        <v/>
      </c>
      <c r="O912" s="21" t="str">
        <f t="shared" si="102"/>
        <v/>
      </c>
      <c r="P912" s="33" t="str">
        <f t="shared" si="105"/>
        <v/>
      </c>
    </row>
    <row r="913" spans="1:16">
      <c r="A913" s="6" t="s">
        <v>1237</v>
      </c>
      <c r="B913" s="8">
        <v>70160</v>
      </c>
      <c r="C913" s="4">
        <v>6</v>
      </c>
      <c r="D913" s="4">
        <v>6</v>
      </c>
      <c r="E913" s="4">
        <v>384</v>
      </c>
      <c r="F913" s="4">
        <v>384</v>
      </c>
      <c r="G913" s="5">
        <v>39948</v>
      </c>
      <c r="H913" s="7" t="s">
        <v>160</v>
      </c>
      <c r="I913" s="4">
        <v>0</v>
      </c>
      <c r="J913" s="6">
        <f t="shared" si="103"/>
        <v>0</v>
      </c>
      <c r="K913" s="6">
        <f t="shared" si="99"/>
        <v>0</v>
      </c>
      <c r="L913" s="6" t="str">
        <f t="shared" si="100"/>
        <v/>
      </c>
      <c r="M913" s="21">
        <f t="shared" si="101"/>
        <v>0</v>
      </c>
      <c r="N913" s="6" t="str">
        <f t="shared" si="104"/>
        <v/>
      </c>
      <c r="O913" s="21" t="str">
        <f t="shared" si="102"/>
        <v/>
      </c>
      <c r="P913" s="33" t="str">
        <f t="shared" si="105"/>
        <v/>
      </c>
    </row>
    <row r="914" spans="1:16">
      <c r="A914" s="6" t="s">
        <v>503</v>
      </c>
      <c r="B914" s="8">
        <v>47818</v>
      </c>
      <c r="C914" s="4">
        <v>61</v>
      </c>
      <c r="D914" s="4">
        <v>61</v>
      </c>
      <c r="E914" s="4">
        <v>373</v>
      </c>
      <c r="F914" s="4">
        <v>373</v>
      </c>
      <c r="G914" s="5">
        <v>38966</v>
      </c>
      <c r="H914" s="7" t="s">
        <v>159</v>
      </c>
      <c r="I914" s="4">
        <v>5</v>
      </c>
      <c r="J914" s="6">
        <f t="shared" si="103"/>
        <v>5</v>
      </c>
      <c r="K914" s="6">
        <f t="shared" si="99"/>
        <v>0</v>
      </c>
      <c r="L914" s="6" t="str">
        <f t="shared" si="100"/>
        <v/>
      </c>
      <c r="M914" s="21">
        <f t="shared" si="101"/>
        <v>1.0416666666666666E-2</v>
      </c>
      <c r="N914" s="6" t="str">
        <f t="shared" si="104"/>
        <v/>
      </c>
      <c r="O914" s="21" t="str">
        <f t="shared" si="102"/>
        <v/>
      </c>
      <c r="P914" s="33" t="str">
        <f t="shared" si="105"/>
        <v/>
      </c>
    </row>
    <row r="915" spans="1:16">
      <c r="A915" s="6" t="s">
        <v>1302</v>
      </c>
      <c r="B915" s="8">
        <v>72137</v>
      </c>
      <c r="C915" s="4">
        <v>5</v>
      </c>
      <c r="D915" s="4">
        <v>5</v>
      </c>
      <c r="E915" s="4">
        <v>368</v>
      </c>
      <c r="F915" s="4">
        <v>368</v>
      </c>
      <c r="G915" s="5">
        <v>38716</v>
      </c>
      <c r="H915" s="7" t="s">
        <v>160</v>
      </c>
      <c r="I915" s="4">
        <v>0</v>
      </c>
      <c r="J915" s="6">
        <f t="shared" si="103"/>
        <v>0</v>
      </c>
      <c r="K915" s="6">
        <f t="shared" si="99"/>
        <v>0</v>
      </c>
      <c r="L915" s="6" t="str">
        <f t="shared" si="100"/>
        <v/>
      </c>
      <c r="M915" s="21">
        <f t="shared" si="101"/>
        <v>0</v>
      </c>
      <c r="N915" s="6" t="str">
        <f t="shared" si="104"/>
        <v/>
      </c>
      <c r="O915" s="21" t="str">
        <f t="shared" si="102"/>
        <v/>
      </c>
      <c r="P915" s="33" t="str">
        <f t="shared" si="105"/>
        <v/>
      </c>
    </row>
    <row r="916" spans="1:16">
      <c r="A916" s="6" t="s">
        <v>1361</v>
      </c>
      <c r="B916" s="8">
        <v>73932</v>
      </c>
      <c r="C916" s="4">
        <v>4</v>
      </c>
      <c r="D916" s="4">
        <v>4</v>
      </c>
      <c r="E916" s="4">
        <v>356</v>
      </c>
      <c r="F916" s="4">
        <v>356</v>
      </c>
      <c r="G916" s="5">
        <v>39881</v>
      </c>
      <c r="H916" s="7" t="s">
        <v>160</v>
      </c>
      <c r="I916" s="4">
        <v>0</v>
      </c>
      <c r="J916" s="6">
        <f t="shared" si="103"/>
        <v>0</v>
      </c>
      <c r="K916" s="6">
        <f t="shared" si="99"/>
        <v>0</v>
      </c>
      <c r="L916" s="6" t="str">
        <f t="shared" si="100"/>
        <v/>
      </c>
      <c r="M916" s="21">
        <f t="shared" si="101"/>
        <v>0</v>
      </c>
      <c r="N916" s="6" t="str">
        <f t="shared" si="104"/>
        <v/>
      </c>
      <c r="O916" s="21" t="str">
        <f t="shared" si="102"/>
        <v/>
      </c>
      <c r="P916" s="33" t="str">
        <f t="shared" si="105"/>
        <v/>
      </c>
    </row>
    <row r="917" spans="1:16">
      <c r="A917" s="6" t="s">
        <v>981</v>
      </c>
      <c r="B917" s="8">
        <v>62367</v>
      </c>
      <c r="C917" s="4">
        <v>13</v>
      </c>
      <c r="D917" s="4">
        <v>13</v>
      </c>
      <c r="E917" s="4">
        <v>356</v>
      </c>
      <c r="F917" s="4">
        <v>356</v>
      </c>
      <c r="G917" s="5">
        <v>38716</v>
      </c>
      <c r="H917" s="7" t="s">
        <v>159</v>
      </c>
      <c r="I917" s="4">
        <v>108</v>
      </c>
      <c r="J917" s="6">
        <f t="shared" si="103"/>
        <v>108</v>
      </c>
      <c r="K917" s="6">
        <f t="shared" si="99"/>
        <v>0</v>
      </c>
      <c r="L917" s="6" t="str">
        <f t="shared" si="100"/>
        <v/>
      </c>
      <c r="M917" s="21">
        <f t="shared" si="101"/>
        <v>0.22500000000000001</v>
      </c>
      <c r="N917" s="6" t="str">
        <f t="shared" si="104"/>
        <v/>
      </c>
      <c r="O917" s="21" t="str">
        <f t="shared" si="102"/>
        <v/>
      </c>
      <c r="P917" s="33" t="str">
        <f t="shared" si="105"/>
        <v/>
      </c>
    </row>
    <row r="918" spans="1:16">
      <c r="A918" s="6" t="s">
        <v>519</v>
      </c>
      <c r="B918" s="8">
        <v>48305</v>
      </c>
      <c r="C918" s="4">
        <v>57</v>
      </c>
      <c r="D918" s="4">
        <v>57</v>
      </c>
      <c r="E918" s="4">
        <v>354</v>
      </c>
      <c r="F918" s="4">
        <v>354</v>
      </c>
      <c r="G918" s="5">
        <v>38716</v>
      </c>
      <c r="H918" s="7" t="s">
        <v>159</v>
      </c>
      <c r="I918" s="4">
        <v>74</v>
      </c>
      <c r="J918" s="6">
        <f t="shared" si="103"/>
        <v>74</v>
      </c>
      <c r="K918" s="6">
        <f t="shared" si="99"/>
        <v>0</v>
      </c>
      <c r="L918" s="6" t="str">
        <f t="shared" si="100"/>
        <v/>
      </c>
      <c r="M918" s="21">
        <f t="shared" si="101"/>
        <v>0.15416666666666667</v>
      </c>
      <c r="N918" s="6" t="str">
        <f t="shared" si="104"/>
        <v/>
      </c>
      <c r="O918" s="21" t="str">
        <f t="shared" si="102"/>
        <v/>
      </c>
      <c r="P918" s="33" t="str">
        <f t="shared" si="105"/>
        <v/>
      </c>
    </row>
    <row r="919" spans="1:16">
      <c r="A919" s="6" t="s">
        <v>302</v>
      </c>
      <c r="B919" s="8">
        <v>41974</v>
      </c>
      <c r="C919" s="4">
        <v>165</v>
      </c>
      <c r="D919" s="4">
        <v>165</v>
      </c>
      <c r="E919" s="4">
        <v>352</v>
      </c>
      <c r="F919" s="4">
        <v>352</v>
      </c>
      <c r="G919" s="5">
        <v>38716</v>
      </c>
      <c r="H919" s="7" t="s">
        <v>159</v>
      </c>
      <c r="I919" s="4">
        <v>10</v>
      </c>
      <c r="J919" s="6">
        <f t="shared" si="103"/>
        <v>10</v>
      </c>
      <c r="K919" s="6">
        <f t="shared" si="99"/>
        <v>0</v>
      </c>
      <c r="L919" s="6" t="str">
        <f t="shared" si="100"/>
        <v/>
      </c>
      <c r="M919" s="21">
        <f t="shared" si="101"/>
        <v>2.0833333333333332E-2</v>
      </c>
      <c r="N919" s="6" t="str">
        <f t="shared" si="104"/>
        <v/>
      </c>
      <c r="O919" s="21" t="str">
        <f t="shared" si="102"/>
        <v/>
      </c>
      <c r="P919" s="33" t="str">
        <f t="shared" si="105"/>
        <v/>
      </c>
    </row>
    <row r="920" spans="1:16">
      <c r="A920" s="6" t="s">
        <v>377</v>
      </c>
      <c r="B920" s="8">
        <v>44256</v>
      </c>
      <c r="C920" s="4">
        <v>105</v>
      </c>
      <c r="D920" s="4">
        <v>105</v>
      </c>
      <c r="E920" s="4">
        <v>352</v>
      </c>
      <c r="F920" s="4">
        <v>352</v>
      </c>
      <c r="G920" s="5">
        <v>38924</v>
      </c>
      <c r="H920" s="7" t="s">
        <v>159</v>
      </c>
      <c r="I920" s="4">
        <v>52</v>
      </c>
      <c r="J920" s="6">
        <f t="shared" si="103"/>
        <v>52</v>
      </c>
      <c r="K920" s="6">
        <f t="shared" si="99"/>
        <v>0</v>
      </c>
      <c r="L920" s="6" t="str">
        <f t="shared" si="100"/>
        <v/>
      </c>
      <c r="M920" s="21">
        <f t="shared" si="101"/>
        <v>0.10833333333333334</v>
      </c>
      <c r="N920" s="6" t="str">
        <f t="shared" si="104"/>
        <v/>
      </c>
      <c r="O920" s="21" t="str">
        <f t="shared" si="102"/>
        <v/>
      </c>
      <c r="P920" s="33" t="str">
        <f t="shared" si="105"/>
        <v/>
      </c>
    </row>
    <row r="921" spans="1:16">
      <c r="A921" s="6" t="s">
        <v>1157</v>
      </c>
      <c r="B921" s="8">
        <v>67724</v>
      </c>
      <c r="C921" s="4">
        <v>8</v>
      </c>
      <c r="D921" s="4">
        <v>8</v>
      </c>
      <c r="E921" s="4">
        <v>343</v>
      </c>
      <c r="F921" s="4">
        <v>343</v>
      </c>
      <c r="G921" s="5">
        <v>40242</v>
      </c>
      <c r="H921" s="7" t="s">
        <v>159</v>
      </c>
      <c r="I921" s="4">
        <v>174</v>
      </c>
      <c r="J921" s="6">
        <f t="shared" si="103"/>
        <v>174</v>
      </c>
      <c r="K921" s="6">
        <f t="shared" si="99"/>
        <v>0</v>
      </c>
      <c r="L921" s="6" t="str">
        <f t="shared" si="100"/>
        <v/>
      </c>
      <c r="M921" s="21">
        <f t="shared" si="101"/>
        <v>0.36249999999999999</v>
      </c>
      <c r="N921" s="6" t="str">
        <f t="shared" si="104"/>
        <v/>
      </c>
      <c r="O921" s="21" t="str">
        <f t="shared" si="102"/>
        <v/>
      </c>
      <c r="P921" s="33" t="str">
        <f t="shared" si="105"/>
        <v/>
      </c>
    </row>
    <row r="922" spans="1:16">
      <c r="A922" s="6" t="s">
        <v>546</v>
      </c>
      <c r="B922" s="8">
        <v>49126</v>
      </c>
      <c r="C922" s="4">
        <v>52</v>
      </c>
      <c r="D922" s="4">
        <v>52</v>
      </c>
      <c r="E922" s="4">
        <v>334</v>
      </c>
      <c r="F922" s="4">
        <v>334</v>
      </c>
      <c r="G922" s="5">
        <v>39751</v>
      </c>
      <c r="H922" s="7" t="s">
        <v>159</v>
      </c>
      <c r="I922" s="4">
        <v>93</v>
      </c>
      <c r="J922" s="6">
        <f t="shared" si="103"/>
        <v>93</v>
      </c>
      <c r="K922" s="6">
        <f t="shared" si="99"/>
        <v>0</v>
      </c>
      <c r="L922" s="6" t="str">
        <f t="shared" si="100"/>
        <v/>
      </c>
      <c r="M922" s="21">
        <f t="shared" si="101"/>
        <v>0.19375000000000001</v>
      </c>
      <c r="N922" s="6" t="str">
        <f t="shared" si="104"/>
        <v/>
      </c>
      <c r="O922" s="21" t="str">
        <f t="shared" si="102"/>
        <v/>
      </c>
      <c r="P922" s="33" t="str">
        <f t="shared" si="105"/>
        <v/>
      </c>
    </row>
    <row r="923" spans="1:16">
      <c r="A923" s="6" t="s">
        <v>940</v>
      </c>
      <c r="B923" s="8">
        <v>61118</v>
      </c>
      <c r="C923" s="4">
        <v>15</v>
      </c>
      <c r="D923" s="4">
        <v>15</v>
      </c>
      <c r="E923" s="4">
        <v>331</v>
      </c>
      <c r="F923" s="4">
        <v>331</v>
      </c>
      <c r="G923" s="5">
        <v>39937</v>
      </c>
      <c r="H923" s="7" t="s">
        <v>159</v>
      </c>
      <c r="I923" s="4">
        <v>17</v>
      </c>
      <c r="J923" s="6">
        <f t="shared" si="103"/>
        <v>17</v>
      </c>
      <c r="K923" s="6">
        <f t="shared" si="99"/>
        <v>0</v>
      </c>
      <c r="L923" s="6" t="str">
        <f t="shared" si="100"/>
        <v/>
      </c>
      <c r="M923" s="21">
        <f t="shared" si="101"/>
        <v>3.5416666666666666E-2</v>
      </c>
      <c r="N923" s="6" t="str">
        <f t="shared" si="104"/>
        <v/>
      </c>
      <c r="O923" s="21" t="str">
        <f t="shared" si="102"/>
        <v/>
      </c>
      <c r="P923" s="33" t="str">
        <f t="shared" si="105"/>
        <v/>
      </c>
    </row>
    <row r="924" spans="1:16">
      <c r="A924" s="6" t="s">
        <v>914</v>
      </c>
      <c r="B924" s="8">
        <v>60327</v>
      </c>
      <c r="C924" s="4">
        <v>17</v>
      </c>
      <c r="D924" s="4">
        <v>17</v>
      </c>
      <c r="E924" s="4">
        <v>322</v>
      </c>
      <c r="F924" s="4">
        <v>322</v>
      </c>
      <c r="G924" s="5">
        <v>39984</v>
      </c>
      <c r="H924" s="7" t="s">
        <v>160</v>
      </c>
      <c r="I924" s="4">
        <v>0</v>
      </c>
      <c r="J924" s="6">
        <f t="shared" si="103"/>
        <v>0</v>
      </c>
      <c r="K924" s="6">
        <f t="shared" si="99"/>
        <v>0</v>
      </c>
      <c r="L924" s="6" t="str">
        <f t="shared" si="100"/>
        <v/>
      </c>
      <c r="M924" s="21">
        <f t="shared" si="101"/>
        <v>0</v>
      </c>
      <c r="N924" s="6" t="str">
        <f t="shared" si="104"/>
        <v/>
      </c>
      <c r="O924" s="21" t="str">
        <f t="shared" si="102"/>
        <v/>
      </c>
      <c r="P924" s="33" t="str">
        <f t="shared" si="105"/>
        <v/>
      </c>
    </row>
    <row r="925" spans="1:16">
      <c r="A925" s="6" t="s">
        <v>1078</v>
      </c>
      <c r="B925" s="8">
        <v>65320</v>
      </c>
      <c r="C925" s="4">
        <v>10</v>
      </c>
      <c r="D925" s="4">
        <v>10</v>
      </c>
      <c r="E925" s="4">
        <v>320</v>
      </c>
      <c r="F925" s="4">
        <v>320</v>
      </c>
      <c r="G925" s="5">
        <v>39836</v>
      </c>
      <c r="H925" s="7" t="s">
        <v>159</v>
      </c>
      <c r="I925" s="4">
        <v>0</v>
      </c>
      <c r="J925" s="6">
        <f t="shared" si="103"/>
        <v>0</v>
      </c>
      <c r="K925" s="6">
        <f t="shared" si="99"/>
        <v>0</v>
      </c>
      <c r="L925" s="6" t="str">
        <f t="shared" si="100"/>
        <v/>
      </c>
      <c r="M925" s="21">
        <f t="shared" si="101"/>
        <v>0</v>
      </c>
      <c r="N925" s="6" t="str">
        <f t="shared" si="104"/>
        <v/>
      </c>
      <c r="O925" s="21" t="str">
        <f t="shared" si="102"/>
        <v/>
      </c>
      <c r="P925" s="33" t="str">
        <f t="shared" si="105"/>
        <v/>
      </c>
    </row>
    <row r="926" spans="1:16">
      <c r="A926" s="6" t="s">
        <v>448</v>
      </c>
      <c r="B926" s="8">
        <v>46419</v>
      </c>
      <c r="C926" s="4">
        <v>73</v>
      </c>
      <c r="D926" s="4">
        <v>73</v>
      </c>
      <c r="E926" s="4">
        <v>309</v>
      </c>
      <c r="F926" s="4">
        <v>309</v>
      </c>
      <c r="G926" s="5">
        <v>39211</v>
      </c>
      <c r="H926" s="7" t="s">
        <v>159</v>
      </c>
      <c r="I926" s="4">
        <v>502</v>
      </c>
      <c r="J926" s="6">
        <f t="shared" si="103"/>
        <v>502</v>
      </c>
      <c r="K926" s="6">
        <f t="shared" si="99"/>
        <v>0</v>
      </c>
      <c r="L926" s="6" t="str">
        <f t="shared" si="100"/>
        <v/>
      </c>
      <c r="M926" s="21">
        <f t="shared" si="101"/>
        <v>1.0458333333333334</v>
      </c>
      <c r="N926" s="6" t="str">
        <f t="shared" si="104"/>
        <v/>
      </c>
      <c r="O926" s="21" t="str">
        <f t="shared" si="102"/>
        <v/>
      </c>
      <c r="P926" s="33" t="str">
        <f t="shared" si="105"/>
        <v/>
      </c>
    </row>
    <row r="927" spans="1:16">
      <c r="A927" s="6" t="s">
        <v>581</v>
      </c>
      <c r="B927" s="8">
        <v>50192</v>
      </c>
      <c r="C927" s="4">
        <v>47</v>
      </c>
      <c r="D927" s="4">
        <v>47</v>
      </c>
      <c r="E927" s="4">
        <v>306</v>
      </c>
      <c r="F927" s="4">
        <v>306</v>
      </c>
      <c r="G927" s="5">
        <v>38716</v>
      </c>
      <c r="H927" s="7" t="s">
        <v>159</v>
      </c>
      <c r="I927" s="4">
        <v>26</v>
      </c>
      <c r="J927" s="6">
        <f t="shared" si="103"/>
        <v>26</v>
      </c>
      <c r="K927" s="6">
        <f t="shared" si="99"/>
        <v>0</v>
      </c>
      <c r="L927" s="6" t="str">
        <f t="shared" si="100"/>
        <v/>
      </c>
      <c r="M927" s="21">
        <f t="shared" si="101"/>
        <v>5.4166666666666669E-2</v>
      </c>
      <c r="N927" s="6" t="str">
        <f t="shared" si="104"/>
        <v/>
      </c>
      <c r="O927" s="21" t="str">
        <f t="shared" si="102"/>
        <v/>
      </c>
      <c r="P927" s="33" t="str">
        <f t="shared" si="105"/>
        <v/>
      </c>
    </row>
    <row r="928" spans="1:16">
      <c r="A928" s="6" t="s">
        <v>1381</v>
      </c>
      <c r="B928" s="8">
        <v>74542</v>
      </c>
      <c r="C928" s="4">
        <v>3</v>
      </c>
      <c r="D928" s="4">
        <v>3</v>
      </c>
      <c r="E928" s="4">
        <v>301</v>
      </c>
      <c r="F928" s="4">
        <v>301</v>
      </c>
      <c r="G928" s="5">
        <v>39993</v>
      </c>
      <c r="H928" s="7" t="s">
        <v>159</v>
      </c>
      <c r="I928" s="4">
        <v>0</v>
      </c>
      <c r="J928" s="6">
        <f t="shared" si="103"/>
        <v>0</v>
      </c>
      <c r="K928" s="6">
        <f t="shared" si="99"/>
        <v>0</v>
      </c>
      <c r="L928" s="6" t="str">
        <f t="shared" si="100"/>
        <v/>
      </c>
      <c r="M928" s="21">
        <f t="shared" si="101"/>
        <v>0</v>
      </c>
      <c r="N928" s="6" t="str">
        <f t="shared" si="104"/>
        <v/>
      </c>
      <c r="O928" s="21" t="str">
        <f t="shared" si="102"/>
        <v/>
      </c>
      <c r="P928" s="33" t="str">
        <f t="shared" si="105"/>
        <v/>
      </c>
    </row>
    <row r="929" spans="1:16">
      <c r="A929" s="6" t="s">
        <v>769</v>
      </c>
      <c r="B929" s="8">
        <v>55916</v>
      </c>
      <c r="C929" s="4">
        <v>26</v>
      </c>
      <c r="D929" s="4">
        <v>26</v>
      </c>
      <c r="E929" s="4">
        <v>295</v>
      </c>
      <c r="F929" s="4">
        <v>295</v>
      </c>
      <c r="G929" s="5">
        <v>38716</v>
      </c>
      <c r="H929" s="7" t="s">
        <v>159</v>
      </c>
      <c r="I929" s="4">
        <v>74</v>
      </c>
      <c r="J929" s="6">
        <f t="shared" si="103"/>
        <v>74</v>
      </c>
      <c r="K929" s="6">
        <f t="shared" si="99"/>
        <v>0</v>
      </c>
      <c r="L929" s="6" t="str">
        <f t="shared" si="100"/>
        <v/>
      </c>
      <c r="M929" s="21">
        <f t="shared" si="101"/>
        <v>0.15416666666666667</v>
      </c>
      <c r="N929" s="6" t="str">
        <f t="shared" si="104"/>
        <v/>
      </c>
      <c r="O929" s="21" t="str">
        <f t="shared" si="102"/>
        <v/>
      </c>
      <c r="P929" s="33" t="str">
        <f t="shared" si="105"/>
        <v/>
      </c>
    </row>
    <row r="930" spans="1:16">
      <c r="A930" s="6" t="s">
        <v>1715</v>
      </c>
      <c r="B930" s="8">
        <v>84707</v>
      </c>
      <c r="C930" s="4">
        <v>1</v>
      </c>
      <c r="D930" s="4">
        <v>1</v>
      </c>
      <c r="E930" s="4">
        <v>288</v>
      </c>
      <c r="F930" s="4">
        <v>288</v>
      </c>
      <c r="G930" s="5">
        <v>38716</v>
      </c>
      <c r="H930" s="7" t="s">
        <v>160</v>
      </c>
      <c r="I930" s="4">
        <v>0</v>
      </c>
      <c r="J930" s="6">
        <f t="shared" si="103"/>
        <v>0</v>
      </c>
      <c r="K930" s="6">
        <f t="shared" si="99"/>
        <v>0</v>
      </c>
      <c r="L930" s="6" t="str">
        <f t="shared" si="100"/>
        <v/>
      </c>
      <c r="M930" s="21">
        <f t="shared" si="101"/>
        <v>0</v>
      </c>
      <c r="N930" s="6" t="str">
        <f t="shared" si="104"/>
        <v/>
      </c>
      <c r="O930" s="21" t="str">
        <f t="shared" si="102"/>
        <v/>
      </c>
      <c r="P930" s="33" t="str">
        <f t="shared" si="105"/>
        <v/>
      </c>
    </row>
    <row r="931" spans="1:16">
      <c r="A931" s="6" t="s">
        <v>776</v>
      </c>
      <c r="B931" s="8">
        <v>56128</v>
      </c>
      <c r="C931" s="4">
        <v>26</v>
      </c>
      <c r="D931" s="4">
        <v>26</v>
      </c>
      <c r="E931" s="4">
        <v>285</v>
      </c>
      <c r="F931" s="4">
        <v>285</v>
      </c>
      <c r="G931" s="5">
        <v>39346</v>
      </c>
      <c r="H931" s="7" t="s">
        <v>159</v>
      </c>
      <c r="I931" s="4">
        <v>0</v>
      </c>
      <c r="J931" s="6">
        <f t="shared" si="103"/>
        <v>0</v>
      </c>
      <c r="K931" s="6">
        <f t="shared" si="99"/>
        <v>0</v>
      </c>
      <c r="L931" s="6" t="str">
        <f t="shared" si="100"/>
        <v/>
      </c>
      <c r="M931" s="21">
        <f t="shared" si="101"/>
        <v>0</v>
      </c>
      <c r="N931" s="6" t="str">
        <f t="shared" si="104"/>
        <v/>
      </c>
      <c r="O931" s="21" t="str">
        <f t="shared" si="102"/>
        <v/>
      </c>
      <c r="P931" s="33" t="str">
        <f t="shared" si="105"/>
        <v/>
      </c>
    </row>
    <row r="932" spans="1:16">
      <c r="A932" s="6" t="s">
        <v>708</v>
      </c>
      <c r="B932" s="8">
        <v>54058</v>
      </c>
      <c r="C932" s="4">
        <v>32</v>
      </c>
      <c r="D932" s="4">
        <v>32</v>
      </c>
      <c r="E932" s="4">
        <v>279</v>
      </c>
      <c r="F932" s="4">
        <v>279</v>
      </c>
      <c r="G932" s="5">
        <v>38945</v>
      </c>
      <c r="H932" s="7" t="s">
        <v>159</v>
      </c>
      <c r="I932" s="4">
        <v>234</v>
      </c>
      <c r="J932" s="6">
        <f t="shared" si="103"/>
        <v>234</v>
      </c>
      <c r="K932" s="6">
        <f t="shared" si="99"/>
        <v>0</v>
      </c>
      <c r="L932" s="6" t="str">
        <f t="shared" si="100"/>
        <v/>
      </c>
      <c r="M932" s="21">
        <f t="shared" si="101"/>
        <v>0.48749999999999999</v>
      </c>
      <c r="N932" s="6" t="str">
        <f t="shared" si="104"/>
        <v/>
      </c>
      <c r="O932" s="21" t="str">
        <f t="shared" si="102"/>
        <v/>
      </c>
      <c r="P932" s="33" t="str">
        <f t="shared" si="105"/>
        <v/>
      </c>
    </row>
    <row r="933" spans="1:16">
      <c r="A933" s="6" t="s">
        <v>560</v>
      </c>
      <c r="B933" s="8">
        <v>49553</v>
      </c>
      <c r="C933" s="4">
        <v>49</v>
      </c>
      <c r="D933" s="4">
        <v>49</v>
      </c>
      <c r="E933" s="4">
        <v>278</v>
      </c>
      <c r="F933" s="4">
        <v>278</v>
      </c>
      <c r="G933" s="5">
        <v>38716</v>
      </c>
      <c r="H933" s="7" t="s">
        <v>159</v>
      </c>
      <c r="I933" s="4">
        <v>49</v>
      </c>
      <c r="J933" s="6">
        <f t="shared" si="103"/>
        <v>49</v>
      </c>
      <c r="K933" s="6">
        <f t="shared" si="99"/>
        <v>0</v>
      </c>
      <c r="L933" s="6" t="str">
        <f t="shared" si="100"/>
        <v/>
      </c>
      <c r="M933" s="21">
        <f t="shared" si="101"/>
        <v>0.10208333333333333</v>
      </c>
      <c r="N933" s="6" t="str">
        <f t="shared" si="104"/>
        <v/>
      </c>
      <c r="O933" s="21" t="str">
        <f t="shared" si="102"/>
        <v/>
      </c>
      <c r="P933" s="33" t="str">
        <f t="shared" si="105"/>
        <v/>
      </c>
    </row>
    <row r="934" spans="1:16">
      <c r="A934" s="6" t="s">
        <v>577</v>
      </c>
      <c r="B934" s="8">
        <v>50072</v>
      </c>
      <c r="C934" s="4">
        <v>48</v>
      </c>
      <c r="D934" s="4">
        <v>48</v>
      </c>
      <c r="E934" s="4">
        <v>278</v>
      </c>
      <c r="F934" s="4">
        <v>278</v>
      </c>
      <c r="G934" s="5">
        <v>38716</v>
      </c>
      <c r="H934" s="7" t="s">
        <v>159</v>
      </c>
      <c r="I934" s="4">
        <v>270</v>
      </c>
      <c r="J934" s="6">
        <f t="shared" si="103"/>
        <v>270</v>
      </c>
      <c r="K934" s="6">
        <f t="shared" si="99"/>
        <v>0</v>
      </c>
      <c r="L934" s="6" t="str">
        <f t="shared" si="100"/>
        <v/>
      </c>
      <c r="M934" s="21">
        <f t="shared" si="101"/>
        <v>0.5625</v>
      </c>
      <c r="N934" s="6" t="str">
        <f t="shared" si="104"/>
        <v/>
      </c>
      <c r="O934" s="21" t="str">
        <f t="shared" si="102"/>
        <v/>
      </c>
      <c r="P934" s="33" t="str">
        <f t="shared" si="105"/>
        <v/>
      </c>
    </row>
    <row r="935" spans="1:16">
      <c r="A935" s="6" t="s">
        <v>525</v>
      </c>
      <c r="B935" s="8">
        <v>48488</v>
      </c>
      <c r="C935" s="4">
        <v>56</v>
      </c>
      <c r="D935" s="4">
        <v>56</v>
      </c>
      <c r="E935" s="4">
        <v>277</v>
      </c>
      <c r="F935" s="4">
        <v>277</v>
      </c>
      <c r="G935" s="5">
        <v>38716</v>
      </c>
      <c r="H935" s="7" t="s">
        <v>159</v>
      </c>
      <c r="I935" s="4">
        <v>75</v>
      </c>
      <c r="J935" s="6">
        <f t="shared" si="103"/>
        <v>75</v>
      </c>
      <c r="K935" s="6">
        <f t="shared" si="99"/>
        <v>0</v>
      </c>
      <c r="L935" s="6" t="str">
        <f t="shared" si="100"/>
        <v/>
      </c>
      <c r="M935" s="21">
        <f t="shared" si="101"/>
        <v>0.15625</v>
      </c>
      <c r="N935" s="6" t="str">
        <f t="shared" si="104"/>
        <v/>
      </c>
      <c r="O935" s="21" t="str">
        <f t="shared" si="102"/>
        <v/>
      </c>
      <c r="P935" s="33" t="str">
        <f t="shared" si="105"/>
        <v/>
      </c>
    </row>
    <row r="936" spans="1:16">
      <c r="A936" s="6" t="s">
        <v>899</v>
      </c>
      <c r="B936" s="8">
        <v>59871</v>
      </c>
      <c r="C936" s="4">
        <v>17</v>
      </c>
      <c r="D936" s="4">
        <v>17</v>
      </c>
      <c r="E936" s="4">
        <v>275</v>
      </c>
      <c r="F936" s="4">
        <v>275</v>
      </c>
      <c r="G936" s="5">
        <v>38716</v>
      </c>
      <c r="H936" s="7" t="s">
        <v>160</v>
      </c>
      <c r="I936" s="4">
        <v>120</v>
      </c>
      <c r="J936" s="6">
        <f t="shared" si="103"/>
        <v>120</v>
      </c>
      <c r="K936" s="6">
        <f t="shared" si="99"/>
        <v>0</v>
      </c>
      <c r="L936" s="6" t="str">
        <f t="shared" si="100"/>
        <v/>
      </c>
      <c r="M936" s="21">
        <f t="shared" si="101"/>
        <v>0.25</v>
      </c>
      <c r="N936" s="6" t="str">
        <f t="shared" si="104"/>
        <v/>
      </c>
      <c r="O936" s="21" t="str">
        <f t="shared" si="102"/>
        <v/>
      </c>
      <c r="P936" s="33" t="str">
        <f t="shared" si="105"/>
        <v/>
      </c>
    </row>
    <row r="937" spans="1:16">
      <c r="A937" s="6" t="s">
        <v>479</v>
      </c>
      <c r="B937" s="8">
        <v>47362</v>
      </c>
      <c r="C937" s="4">
        <v>66</v>
      </c>
      <c r="D937" s="4">
        <v>65</v>
      </c>
      <c r="E937" s="4">
        <v>273</v>
      </c>
      <c r="F937" s="4">
        <v>273</v>
      </c>
      <c r="G937" s="5">
        <v>38716</v>
      </c>
      <c r="H937" s="7" t="s">
        <v>159</v>
      </c>
      <c r="I937" s="4">
        <v>64</v>
      </c>
      <c r="J937" s="6">
        <f t="shared" si="103"/>
        <v>64</v>
      </c>
      <c r="K937" s="6">
        <f t="shared" si="99"/>
        <v>1</v>
      </c>
      <c r="L937" s="6" t="str">
        <f t="shared" si="100"/>
        <v/>
      </c>
      <c r="M937" s="21">
        <f t="shared" si="101"/>
        <v>0.13333333333333333</v>
      </c>
      <c r="N937" s="6">
        <f t="shared" si="104"/>
        <v>0</v>
      </c>
      <c r="O937" s="21">
        <f t="shared" si="102"/>
        <v>0.13333333333333333</v>
      </c>
      <c r="P937" s="33" t="str">
        <f t="shared" si="105"/>
        <v/>
      </c>
    </row>
    <row r="938" spans="1:16">
      <c r="A938" s="6" t="s">
        <v>910</v>
      </c>
      <c r="B938" s="8">
        <v>60207</v>
      </c>
      <c r="C938" s="4">
        <v>17</v>
      </c>
      <c r="D938" s="4">
        <v>17</v>
      </c>
      <c r="E938" s="4">
        <v>264</v>
      </c>
      <c r="F938" s="4">
        <v>264</v>
      </c>
      <c r="G938" s="5">
        <v>38938</v>
      </c>
      <c r="H938" s="7" t="s">
        <v>159</v>
      </c>
      <c r="I938" s="4">
        <v>63</v>
      </c>
      <c r="J938" s="6">
        <f t="shared" si="103"/>
        <v>63</v>
      </c>
      <c r="K938" s="6">
        <f t="shared" si="99"/>
        <v>0</v>
      </c>
      <c r="L938" s="6" t="str">
        <f t="shared" si="100"/>
        <v/>
      </c>
      <c r="M938" s="21">
        <f t="shared" si="101"/>
        <v>0.13125000000000001</v>
      </c>
      <c r="N938" s="6" t="str">
        <f t="shared" si="104"/>
        <v/>
      </c>
      <c r="O938" s="21" t="str">
        <f t="shared" si="102"/>
        <v/>
      </c>
      <c r="P938" s="33" t="str">
        <f t="shared" si="105"/>
        <v/>
      </c>
    </row>
    <row r="939" spans="1:16">
      <c r="A939" s="6" t="s">
        <v>537</v>
      </c>
      <c r="B939" s="8">
        <v>48853</v>
      </c>
      <c r="C939" s="4">
        <v>54</v>
      </c>
      <c r="D939" s="4">
        <v>53</v>
      </c>
      <c r="E939" s="4">
        <v>258</v>
      </c>
      <c r="F939" s="4">
        <v>258</v>
      </c>
      <c r="G939" s="5">
        <v>38716</v>
      </c>
      <c r="H939" s="7" t="s">
        <v>159</v>
      </c>
      <c r="I939" s="4">
        <v>66</v>
      </c>
      <c r="J939" s="6">
        <f t="shared" si="103"/>
        <v>66</v>
      </c>
      <c r="K939" s="6">
        <f t="shared" si="99"/>
        <v>1</v>
      </c>
      <c r="L939" s="6" t="str">
        <f t="shared" si="100"/>
        <v/>
      </c>
      <c r="M939" s="21">
        <f t="shared" si="101"/>
        <v>0.13750000000000001</v>
      </c>
      <c r="N939" s="6">
        <f t="shared" si="104"/>
        <v>0</v>
      </c>
      <c r="O939" s="21">
        <f t="shared" si="102"/>
        <v>0.13750000000000001</v>
      </c>
      <c r="P939" s="33" t="str">
        <f t="shared" si="105"/>
        <v/>
      </c>
    </row>
    <row r="940" spans="1:16">
      <c r="A940" s="6" t="s">
        <v>1089</v>
      </c>
      <c r="B940" s="8">
        <v>65654</v>
      </c>
      <c r="C940" s="4">
        <v>10</v>
      </c>
      <c r="D940" s="4">
        <v>10</v>
      </c>
      <c r="E940" s="4">
        <v>250</v>
      </c>
      <c r="F940" s="4">
        <v>250</v>
      </c>
      <c r="G940" s="5">
        <v>40161</v>
      </c>
      <c r="H940" s="7" t="s">
        <v>160</v>
      </c>
      <c r="I940" s="4">
        <v>70</v>
      </c>
      <c r="J940" s="6">
        <f t="shared" si="103"/>
        <v>70</v>
      </c>
      <c r="K940" s="6">
        <f t="shared" si="99"/>
        <v>0</v>
      </c>
      <c r="L940" s="6" t="str">
        <f t="shared" si="100"/>
        <v/>
      </c>
      <c r="M940" s="21">
        <f t="shared" si="101"/>
        <v>0.14583333333333334</v>
      </c>
      <c r="N940" s="6" t="str">
        <f t="shared" si="104"/>
        <v/>
      </c>
      <c r="O940" s="21" t="str">
        <f t="shared" si="102"/>
        <v/>
      </c>
      <c r="P940" s="33" t="str">
        <f t="shared" si="105"/>
        <v/>
      </c>
    </row>
    <row r="941" spans="1:16">
      <c r="A941" s="6" t="s">
        <v>454</v>
      </c>
      <c r="B941" s="8">
        <v>46600</v>
      </c>
      <c r="C941" s="4">
        <v>71</v>
      </c>
      <c r="D941" s="4">
        <v>71</v>
      </c>
      <c r="E941" s="4">
        <v>248</v>
      </c>
      <c r="F941" s="4">
        <v>248</v>
      </c>
      <c r="G941" s="5">
        <v>39163</v>
      </c>
      <c r="H941" s="7" t="s">
        <v>159</v>
      </c>
      <c r="I941" s="4">
        <v>7</v>
      </c>
      <c r="J941" s="6">
        <f t="shared" si="103"/>
        <v>7</v>
      </c>
      <c r="K941" s="6">
        <f t="shared" si="99"/>
        <v>0</v>
      </c>
      <c r="L941" s="6" t="str">
        <f t="shared" si="100"/>
        <v/>
      </c>
      <c r="M941" s="21">
        <f t="shared" si="101"/>
        <v>1.4583333333333334E-2</v>
      </c>
      <c r="N941" s="6" t="str">
        <f t="shared" si="104"/>
        <v/>
      </c>
      <c r="O941" s="21" t="str">
        <f t="shared" si="102"/>
        <v/>
      </c>
      <c r="P941" s="33" t="str">
        <f t="shared" si="105"/>
        <v/>
      </c>
    </row>
    <row r="942" spans="1:16">
      <c r="A942" s="6" t="s">
        <v>1201</v>
      </c>
      <c r="B942" s="8">
        <v>69065</v>
      </c>
      <c r="C942" s="4">
        <v>7</v>
      </c>
      <c r="D942" s="4">
        <v>7</v>
      </c>
      <c r="E942" s="4">
        <v>246</v>
      </c>
      <c r="F942" s="4">
        <v>246</v>
      </c>
      <c r="G942" s="5">
        <v>40144</v>
      </c>
      <c r="H942" s="7" t="s">
        <v>159</v>
      </c>
      <c r="I942" s="4">
        <v>0</v>
      </c>
      <c r="J942" s="6">
        <f t="shared" si="103"/>
        <v>0</v>
      </c>
      <c r="K942" s="6">
        <f t="shared" si="99"/>
        <v>0</v>
      </c>
      <c r="L942" s="6" t="str">
        <f t="shared" si="100"/>
        <v/>
      </c>
      <c r="M942" s="21">
        <f t="shared" si="101"/>
        <v>0</v>
      </c>
      <c r="N942" s="6" t="str">
        <f t="shared" si="104"/>
        <v/>
      </c>
      <c r="O942" s="21" t="str">
        <f t="shared" si="102"/>
        <v/>
      </c>
      <c r="P942" s="33" t="str">
        <f t="shared" si="105"/>
        <v/>
      </c>
    </row>
    <row r="943" spans="1:16">
      <c r="A943" s="6" t="s">
        <v>722</v>
      </c>
      <c r="B943" s="8">
        <v>54483</v>
      </c>
      <c r="C943" s="4">
        <v>30</v>
      </c>
      <c r="D943" s="4">
        <v>30</v>
      </c>
      <c r="E943" s="4">
        <v>242</v>
      </c>
      <c r="F943" s="4">
        <v>242</v>
      </c>
      <c r="G943" s="5">
        <v>38862</v>
      </c>
      <c r="H943" s="7" t="s">
        <v>159</v>
      </c>
      <c r="I943" s="4">
        <v>35</v>
      </c>
      <c r="J943" s="6">
        <f t="shared" si="103"/>
        <v>35</v>
      </c>
      <c r="K943" s="6">
        <f t="shared" si="99"/>
        <v>0</v>
      </c>
      <c r="L943" s="6" t="str">
        <f t="shared" si="100"/>
        <v/>
      </c>
      <c r="M943" s="21">
        <f t="shared" si="101"/>
        <v>7.2916666666666671E-2</v>
      </c>
      <c r="N943" s="6" t="str">
        <f t="shared" si="104"/>
        <v/>
      </c>
      <c r="O943" s="21" t="str">
        <f t="shared" si="102"/>
        <v/>
      </c>
      <c r="P943" s="33" t="str">
        <f t="shared" si="105"/>
        <v/>
      </c>
    </row>
    <row r="944" spans="1:16">
      <c r="A944" s="6" t="s">
        <v>1399</v>
      </c>
      <c r="B944" s="8">
        <v>75089</v>
      </c>
      <c r="C944" s="4">
        <v>3</v>
      </c>
      <c r="D944" s="4">
        <v>3</v>
      </c>
      <c r="E944" s="4">
        <v>240</v>
      </c>
      <c r="F944" s="4">
        <v>240</v>
      </c>
      <c r="G944" s="5">
        <v>39961</v>
      </c>
      <c r="H944" s="7" t="s">
        <v>160</v>
      </c>
      <c r="I944" s="4">
        <v>0</v>
      </c>
      <c r="J944" s="6">
        <f t="shared" si="103"/>
        <v>0</v>
      </c>
      <c r="K944" s="6">
        <f t="shared" si="99"/>
        <v>0</v>
      </c>
      <c r="L944" s="6" t="str">
        <f t="shared" si="100"/>
        <v/>
      </c>
      <c r="M944" s="21">
        <f t="shared" si="101"/>
        <v>0</v>
      </c>
      <c r="N944" s="6" t="str">
        <f t="shared" si="104"/>
        <v/>
      </c>
      <c r="O944" s="21" t="str">
        <f t="shared" si="102"/>
        <v/>
      </c>
      <c r="P944" s="33" t="str">
        <f t="shared" si="105"/>
        <v/>
      </c>
    </row>
    <row r="945" spans="1:16">
      <c r="A945" s="6" t="s">
        <v>839</v>
      </c>
      <c r="B945" s="8">
        <v>58045</v>
      </c>
      <c r="C945" s="4">
        <v>21</v>
      </c>
      <c r="D945" s="4">
        <v>21</v>
      </c>
      <c r="E945" s="4">
        <v>238</v>
      </c>
      <c r="F945" s="4">
        <v>238</v>
      </c>
      <c r="G945" s="5">
        <v>39421</v>
      </c>
      <c r="H945" s="7" t="s">
        <v>160</v>
      </c>
      <c r="I945" s="4">
        <v>9</v>
      </c>
      <c r="J945" s="6">
        <f t="shared" si="103"/>
        <v>9</v>
      </c>
      <c r="K945" s="6">
        <f t="shared" si="99"/>
        <v>0</v>
      </c>
      <c r="L945" s="6" t="str">
        <f t="shared" si="100"/>
        <v/>
      </c>
      <c r="M945" s="21">
        <f t="shared" si="101"/>
        <v>1.8749999999999999E-2</v>
      </c>
      <c r="N945" s="6" t="str">
        <f t="shared" si="104"/>
        <v/>
      </c>
      <c r="O945" s="21" t="str">
        <f t="shared" si="102"/>
        <v/>
      </c>
      <c r="P945" s="33" t="str">
        <f t="shared" si="105"/>
        <v/>
      </c>
    </row>
    <row r="946" spans="1:16">
      <c r="A946" s="6" t="s">
        <v>829</v>
      </c>
      <c r="B946" s="8">
        <v>57742</v>
      </c>
      <c r="C946" s="4">
        <v>21</v>
      </c>
      <c r="D946" s="4">
        <v>21</v>
      </c>
      <c r="E946" s="4">
        <v>236</v>
      </c>
      <c r="F946" s="4">
        <v>236</v>
      </c>
      <c r="G946" s="5">
        <v>38716</v>
      </c>
      <c r="H946" s="7" t="s">
        <v>159</v>
      </c>
      <c r="I946" s="4">
        <v>60</v>
      </c>
      <c r="J946" s="6">
        <f t="shared" si="103"/>
        <v>60</v>
      </c>
      <c r="K946" s="6">
        <f t="shared" si="99"/>
        <v>0</v>
      </c>
      <c r="L946" s="6" t="str">
        <f t="shared" si="100"/>
        <v/>
      </c>
      <c r="M946" s="21">
        <f t="shared" si="101"/>
        <v>0.125</v>
      </c>
      <c r="N946" s="6" t="str">
        <f t="shared" si="104"/>
        <v/>
      </c>
      <c r="O946" s="21" t="str">
        <f t="shared" si="102"/>
        <v/>
      </c>
      <c r="P946" s="33" t="str">
        <f t="shared" si="105"/>
        <v/>
      </c>
    </row>
    <row r="947" spans="1:16">
      <c r="A947" s="6" t="s">
        <v>916</v>
      </c>
      <c r="B947" s="8">
        <v>60388</v>
      </c>
      <c r="C947" s="4">
        <v>16</v>
      </c>
      <c r="D947" s="4">
        <v>16</v>
      </c>
      <c r="E947" s="4">
        <v>235</v>
      </c>
      <c r="F947" s="4">
        <v>235</v>
      </c>
      <c r="G947" s="5">
        <v>39141</v>
      </c>
      <c r="H947" s="7" t="s">
        <v>159</v>
      </c>
      <c r="I947" s="4">
        <v>71</v>
      </c>
      <c r="J947" s="6">
        <f t="shared" si="103"/>
        <v>71</v>
      </c>
      <c r="K947" s="6">
        <f t="shared" si="99"/>
        <v>0</v>
      </c>
      <c r="L947" s="6" t="str">
        <f t="shared" si="100"/>
        <v/>
      </c>
      <c r="M947" s="21">
        <f t="shared" si="101"/>
        <v>0.14791666666666667</v>
      </c>
      <c r="N947" s="6" t="str">
        <f t="shared" si="104"/>
        <v/>
      </c>
      <c r="O947" s="21" t="str">
        <f t="shared" si="102"/>
        <v/>
      </c>
      <c r="P947" s="33" t="str">
        <f t="shared" si="105"/>
        <v/>
      </c>
    </row>
    <row r="948" spans="1:16">
      <c r="A948" s="6" t="s">
        <v>535</v>
      </c>
      <c r="B948" s="8">
        <v>48792</v>
      </c>
      <c r="C948" s="4">
        <v>53</v>
      </c>
      <c r="D948" s="4">
        <v>53</v>
      </c>
      <c r="E948" s="4">
        <v>230</v>
      </c>
      <c r="F948" s="4">
        <v>230</v>
      </c>
      <c r="G948" s="5">
        <v>38869</v>
      </c>
      <c r="H948" s="7" t="s">
        <v>159</v>
      </c>
      <c r="I948" s="4">
        <v>108</v>
      </c>
      <c r="J948" s="6">
        <f t="shared" si="103"/>
        <v>108</v>
      </c>
      <c r="K948" s="6">
        <f t="shared" si="99"/>
        <v>0</v>
      </c>
      <c r="L948" s="6" t="str">
        <f t="shared" si="100"/>
        <v/>
      </c>
      <c r="M948" s="21">
        <f t="shared" si="101"/>
        <v>0.22500000000000001</v>
      </c>
      <c r="N948" s="6" t="str">
        <f t="shared" si="104"/>
        <v/>
      </c>
      <c r="O948" s="21" t="str">
        <f t="shared" si="102"/>
        <v/>
      </c>
      <c r="P948" s="33" t="str">
        <f t="shared" si="105"/>
        <v/>
      </c>
    </row>
    <row r="949" spans="1:16">
      <c r="A949" s="6" t="s">
        <v>531</v>
      </c>
      <c r="B949" s="8">
        <v>48670</v>
      </c>
      <c r="C949" s="4">
        <v>54</v>
      </c>
      <c r="D949" s="4">
        <v>54</v>
      </c>
      <c r="E949" s="4">
        <v>217</v>
      </c>
      <c r="F949" s="4">
        <v>217</v>
      </c>
      <c r="G949" s="5">
        <v>38716</v>
      </c>
      <c r="H949" s="7" t="s">
        <v>159</v>
      </c>
      <c r="I949" s="4">
        <v>48</v>
      </c>
      <c r="J949" s="6">
        <f t="shared" si="103"/>
        <v>48</v>
      </c>
      <c r="K949" s="6">
        <f t="shared" si="99"/>
        <v>0</v>
      </c>
      <c r="L949" s="6" t="str">
        <f t="shared" si="100"/>
        <v/>
      </c>
      <c r="M949" s="21">
        <f t="shared" si="101"/>
        <v>0.11666666666666667</v>
      </c>
      <c r="N949" s="6" t="str">
        <f t="shared" si="104"/>
        <v/>
      </c>
      <c r="O949" s="21" t="str">
        <f t="shared" si="102"/>
        <v/>
      </c>
      <c r="P949" s="33" t="str">
        <f t="shared" si="105"/>
        <v/>
      </c>
    </row>
    <row r="950" spans="1:16">
      <c r="A950" s="6" t="s">
        <v>998</v>
      </c>
      <c r="B950" s="8">
        <v>62884</v>
      </c>
      <c r="C950" s="4">
        <v>12</v>
      </c>
      <c r="D950" s="4">
        <v>12</v>
      </c>
      <c r="E950" s="4">
        <v>215</v>
      </c>
      <c r="F950" s="4">
        <v>215</v>
      </c>
      <c r="G950" s="5">
        <v>39287</v>
      </c>
      <c r="H950" s="7" t="s">
        <v>160</v>
      </c>
      <c r="I950" s="4">
        <v>19</v>
      </c>
      <c r="J950" s="6">
        <f t="shared" si="103"/>
        <v>19</v>
      </c>
      <c r="K950" s="6">
        <f t="shared" si="99"/>
        <v>0</v>
      </c>
      <c r="L950" s="6" t="str">
        <f t="shared" si="100"/>
        <v/>
      </c>
      <c r="M950" s="21">
        <f t="shared" si="101"/>
        <v>4.6180555555555558E-2</v>
      </c>
      <c r="N950" s="6" t="str">
        <f t="shared" si="104"/>
        <v/>
      </c>
      <c r="O950" s="21" t="str">
        <f t="shared" si="102"/>
        <v/>
      </c>
      <c r="P950" s="33" t="str">
        <f t="shared" si="105"/>
        <v/>
      </c>
    </row>
    <row r="951" spans="1:16">
      <c r="A951" s="6" t="s">
        <v>704</v>
      </c>
      <c r="B951" s="8">
        <v>53936</v>
      </c>
      <c r="C951" s="4">
        <v>33</v>
      </c>
      <c r="D951" s="4">
        <v>33</v>
      </c>
      <c r="E951" s="4">
        <v>215</v>
      </c>
      <c r="F951" s="4">
        <v>215</v>
      </c>
      <c r="G951" s="5">
        <v>38716</v>
      </c>
      <c r="H951" s="7" t="s">
        <v>159</v>
      </c>
      <c r="I951" s="4">
        <v>96</v>
      </c>
      <c r="J951" s="6">
        <f t="shared" si="103"/>
        <v>96</v>
      </c>
      <c r="K951" s="6">
        <f t="shared" si="99"/>
        <v>0</v>
      </c>
      <c r="L951" s="6" t="str">
        <f t="shared" si="100"/>
        <v/>
      </c>
      <c r="M951" s="21">
        <f t="shared" si="101"/>
        <v>0.23333333333333334</v>
      </c>
      <c r="N951" s="6" t="str">
        <f t="shared" si="104"/>
        <v/>
      </c>
      <c r="O951" s="21" t="str">
        <f t="shared" si="102"/>
        <v/>
      </c>
      <c r="P951" s="33" t="str">
        <f t="shared" si="105"/>
        <v/>
      </c>
    </row>
    <row r="952" spans="1:16">
      <c r="A952" s="6" t="s">
        <v>735</v>
      </c>
      <c r="B952" s="8">
        <v>54879</v>
      </c>
      <c r="C952" s="4">
        <v>29</v>
      </c>
      <c r="D952" s="4">
        <v>29</v>
      </c>
      <c r="E952" s="4">
        <v>214</v>
      </c>
      <c r="F952" s="4">
        <v>214</v>
      </c>
      <c r="G952" s="5">
        <v>38716</v>
      </c>
      <c r="H952" s="7" t="s">
        <v>159</v>
      </c>
      <c r="I952" s="4">
        <v>69</v>
      </c>
      <c r="J952" s="6">
        <f t="shared" si="103"/>
        <v>69</v>
      </c>
      <c r="K952" s="6">
        <f t="shared" si="99"/>
        <v>0</v>
      </c>
      <c r="L952" s="6" t="str">
        <f t="shared" si="100"/>
        <v/>
      </c>
      <c r="M952" s="21">
        <f t="shared" si="101"/>
        <v>0.16770833333333332</v>
      </c>
      <c r="N952" s="6" t="str">
        <f t="shared" si="104"/>
        <v/>
      </c>
      <c r="O952" s="21" t="str">
        <f t="shared" si="102"/>
        <v/>
      </c>
      <c r="P952" s="33" t="str">
        <f t="shared" si="105"/>
        <v/>
      </c>
    </row>
    <row r="953" spans="1:16">
      <c r="A953" s="6" t="s">
        <v>587</v>
      </c>
      <c r="B953" s="8">
        <v>50375</v>
      </c>
      <c r="C953" s="4">
        <v>46</v>
      </c>
      <c r="D953" s="4">
        <v>46</v>
      </c>
      <c r="E953" s="4">
        <v>212</v>
      </c>
      <c r="F953" s="4">
        <v>212</v>
      </c>
      <c r="G953" s="5">
        <v>38716</v>
      </c>
      <c r="H953" s="7" t="s">
        <v>159</v>
      </c>
      <c r="I953" s="4">
        <v>2</v>
      </c>
      <c r="J953" s="6">
        <f t="shared" si="103"/>
        <v>2</v>
      </c>
      <c r="K953" s="6">
        <f t="shared" si="99"/>
        <v>0</v>
      </c>
      <c r="L953" s="6" t="str">
        <f t="shared" si="100"/>
        <v/>
      </c>
      <c r="M953" s="21">
        <f t="shared" si="101"/>
        <v>4.8611111111111112E-3</v>
      </c>
      <c r="N953" s="6" t="str">
        <f t="shared" si="104"/>
        <v/>
      </c>
      <c r="O953" s="21" t="str">
        <f t="shared" si="102"/>
        <v/>
      </c>
      <c r="P953" s="33" t="str">
        <f t="shared" si="105"/>
        <v/>
      </c>
    </row>
    <row r="954" spans="1:16">
      <c r="A954" s="6" t="s">
        <v>1100</v>
      </c>
      <c r="B954" s="8">
        <v>65990</v>
      </c>
      <c r="C954" s="4">
        <v>9</v>
      </c>
      <c r="D954" s="4">
        <v>9</v>
      </c>
      <c r="E954" s="4">
        <v>210</v>
      </c>
      <c r="F954" s="4">
        <v>210</v>
      </c>
      <c r="G954" s="5">
        <v>39437</v>
      </c>
      <c r="H954" s="7" t="s">
        <v>160</v>
      </c>
      <c r="I954" s="4">
        <v>0</v>
      </c>
      <c r="J954" s="6">
        <f t="shared" si="103"/>
        <v>0</v>
      </c>
      <c r="K954" s="6">
        <f t="shared" si="99"/>
        <v>0</v>
      </c>
      <c r="L954" s="6" t="str">
        <f t="shared" si="100"/>
        <v/>
      </c>
      <c r="M954" s="21">
        <f t="shared" si="101"/>
        <v>0</v>
      </c>
      <c r="N954" s="6" t="str">
        <f t="shared" si="104"/>
        <v/>
      </c>
      <c r="O954" s="21" t="str">
        <f t="shared" si="102"/>
        <v/>
      </c>
      <c r="P954" s="33" t="str">
        <f t="shared" si="105"/>
        <v/>
      </c>
    </row>
    <row r="955" spans="1:16">
      <c r="A955" s="6" t="s">
        <v>1101</v>
      </c>
      <c r="B955" s="8">
        <v>66020</v>
      </c>
      <c r="C955" s="4">
        <v>9</v>
      </c>
      <c r="D955" s="4">
        <v>9</v>
      </c>
      <c r="E955" s="4">
        <v>210</v>
      </c>
      <c r="F955" s="4">
        <v>210</v>
      </c>
      <c r="G955" s="5">
        <v>39442</v>
      </c>
      <c r="H955" s="7" t="s">
        <v>160</v>
      </c>
      <c r="I955" s="4">
        <v>-519</v>
      </c>
      <c r="J955" s="6">
        <f t="shared" si="103"/>
        <v>-519</v>
      </c>
      <c r="K955" s="6">
        <f t="shared" si="99"/>
        <v>0</v>
      </c>
      <c r="L955" s="6" t="str">
        <f t="shared" si="100"/>
        <v>CONTRA VENTA</v>
      </c>
      <c r="M955" s="21">
        <f t="shared" si="101"/>
        <v>1.2614583333333333</v>
      </c>
      <c r="N955" s="6" t="str">
        <f t="shared" si="104"/>
        <v/>
      </c>
      <c r="O955" s="21" t="str">
        <f t="shared" si="102"/>
        <v/>
      </c>
      <c r="P955" s="33" t="str">
        <f t="shared" si="105"/>
        <v>analisar fact</v>
      </c>
    </row>
    <row r="956" spans="1:16">
      <c r="A956" s="6" t="s">
        <v>1336</v>
      </c>
      <c r="B956" s="8">
        <v>73171</v>
      </c>
      <c r="C956" s="4">
        <v>4</v>
      </c>
      <c r="D956" s="4">
        <v>4</v>
      </c>
      <c r="E956" s="4">
        <v>210</v>
      </c>
      <c r="F956" s="4">
        <v>210</v>
      </c>
      <c r="G956" s="5">
        <v>39379</v>
      </c>
      <c r="H956" s="7" t="s">
        <v>160</v>
      </c>
      <c r="I956" s="4">
        <v>0</v>
      </c>
      <c r="J956" s="6">
        <f t="shared" si="103"/>
        <v>0</v>
      </c>
      <c r="K956" s="6">
        <f t="shared" si="99"/>
        <v>0</v>
      </c>
      <c r="L956" s="6" t="str">
        <f t="shared" si="100"/>
        <v/>
      </c>
      <c r="M956" s="21">
        <f t="shared" si="101"/>
        <v>0</v>
      </c>
      <c r="N956" s="6" t="str">
        <f t="shared" si="104"/>
        <v/>
      </c>
      <c r="O956" s="21" t="str">
        <f t="shared" si="102"/>
        <v/>
      </c>
      <c r="P956" s="33" t="str">
        <f t="shared" si="105"/>
        <v/>
      </c>
    </row>
    <row r="957" spans="1:16">
      <c r="A957" s="6" t="s">
        <v>609</v>
      </c>
      <c r="B957" s="8">
        <v>51044</v>
      </c>
      <c r="C957" s="4">
        <v>43</v>
      </c>
      <c r="D957" s="4">
        <v>43</v>
      </c>
      <c r="E957" s="4">
        <v>210</v>
      </c>
      <c r="F957" s="4">
        <v>210</v>
      </c>
      <c r="G957" s="5">
        <v>38716</v>
      </c>
      <c r="H957" s="7" t="s">
        <v>159</v>
      </c>
      <c r="I957" s="4">
        <v>0</v>
      </c>
      <c r="J957" s="6">
        <f t="shared" si="103"/>
        <v>0</v>
      </c>
      <c r="K957" s="6">
        <f t="shared" si="99"/>
        <v>0</v>
      </c>
      <c r="L957" s="6" t="str">
        <f t="shared" si="100"/>
        <v/>
      </c>
      <c r="M957" s="21">
        <f t="shared" si="101"/>
        <v>0</v>
      </c>
      <c r="N957" s="6" t="str">
        <f t="shared" si="104"/>
        <v/>
      </c>
      <c r="O957" s="21" t="str">
        <f t="shared" si="102"/>
        <v/>
      </c>
      <c r="P957" s="33" t="str">
        <f t="shared" si="105"/>
        <v/>
      </c>
    </row>
    <row r="958" spans="1:16">
      <c r="A958" s="6" t="s">
        <v>1490</v>
      </c>
      <c r="B958" s="8">
        <v>77858</v>
      </c>
      <c r="C958" s="4">
        <v>2</v>
      </c>
      <c r="D958" s="4">
        <v>2</v>
      </c>
      <c r="E958" s="4">
        <v>208</v>
      </c>
      <c r="F958" s="4">
        <v>208</v>
      </c>
      <c r="G958" s="5">
        <v>40256</v>
      </c>
      <c r="H958" s="7" t="s">
        <v>160</v>
      </c>
      <c r="I958" s="4">
        <v>140</v>
      </c>
      <c r="J958" s="6">
        <f t="shared" si="103"/>
        <v>140</v>
      </c>
      <c r="K958" s="6">
        <f t="shared" si="99"/>
        <v>0</v>
      </c>
      <c r="L958" s="6" t="str">
        <f t="shared" si="100"/>
        <v/>
      </c>
      <c r="M958" s="21">
        <f t="shared" si="101"/>
        <v>0.34027777777777779</v>
      </c>
      <c r="N958" s="6" t="str">
        <f t="shared" si="104"/>
        <v/>
      </c>
      <c r="O958" s="21" t="str">
        <f t="shared" si="102"/>
        <v/>
      </c>
      <c r="P958" s="33" t="str">
        <f t="shared" si="105"/>
        <v/>
      </c>
    </row>
    <row r="959" spans="1:16">
      <c r="A959" s="6" t="s">
        <v>950</v>
      </c>
      <c r="B959" s="8">
        <v>61423</v>
      </c>
      <c r="C959" s="4">
        <v>14</v>
      </c>
      <c r="D959" s="4">
        <v>14</v>
      </c>
      <c r="E959" s="4">
        <v>206</v>
      </c>
      <c r="F959" s="4">
        <v>206</v>
      </c>
      <c r="G959" s="5">
        <v>38716</v>
      </c>
      <c r="H959" s="7" t="s">
        <v>159</v>
      </c>
      <c r="I959" s="4">
        <v>61</v>
      </c>
      <c r="J959" s="6">
        <f t="shared" si="103"/>
        <v>61</v>
      </c>
      <c r="K959" s="6">
        <f t="shared" si="99"/>
        <v>0</v>
      </c>
      <c r="L959" s="6" t="str">
        <f t="shared" si="100"/>
        <v/>
      </c>
      <c r="M959" s="21">
        <f t="shared" si="101"/>
        <v>0.14826388888888889</v>
      </c>
      <c r="N959" s="6" t="str">
        <f t="shared" si="104"/>
        <v/>
      </c>
      <c r="O959" s="21" t="str">
        <f t="shared" si="102"/>
        <v/>
      </c>
      <c r="P959" s="33" t="str">
        <f t="shared" si="105"/>
        <v/>
      </c>
    </row>
    <row r="960" spans="1:16">
      <c r="A960" s="6" t="s">
        <v>1712</v>
      </c>
      <c r="B960" s="8">
        <v>84616</v>
      </c>
      <c r="C960" s="4">
        <v>1</v>
      </c>
      <c r="D960" s="4">
        <v>1</v>
      </c>
      <c r="E960" s="4">
        <v>205</v>
      </c>
      <c r="F960" s="4">
        <v>205</v>
      </c>
      <c r="G960" s="5">
        <v>38716</v>
      </c>
      <c r="H960" s="7" t="s">
        <v>160</v>
      </c>
      <c r="I960" s="4">
        <v>0</v>
      </c>
      <c r="J960" s="6">
        <f t="shared" si="103"/>
        <v>0</v>
      </c>
      <c r="K960" s="6">
        <f t="shared" si="99"/>
        <v>0</v>
      </c>
      <c r="L960" s="6" t="str">
        <f t="shared" si="100"/>
        <v/>
      </c>
      <c r="M960" s="21">
        <f t="shared" si="101"/>
        <v>0</v>
      </c>
      <c r="N960" s="6" t="str">
        <f t="shared" si="104"/>
        <v/>
      </c>
      <c r="O960" s="21" t="str">
        <f t="shared" si="102"/>
        <v/>
      </c>
      <c r="P960" s="33" t="str">
        <f t="shared" si="105"/>
        <v/>
      </c>
    </row>
    <row r="961" spans="1:16">
      <c r="A961" s="6" t="s">
        <v>585</v>
      </c>
      <c r="B961" s="8">
        <v>50314</v>
      </c>
      <c r="C961" s="4">
        <v>47</v>
      </c>
      <c r="D961" s="4">
        <v>47</v>
      </c>
      <c r="E961" s="4">
        <v>205</v>
      </c>
      <c r="F961" s="4">
        <v>205</v>
      </c>
      <c r="G961" s="5">
        <v>38716</v>
      </c>
      <c r="H961" s="7" t="s">
        <v>159</v>
      </c>
      <c r="I961" s="4">
        <v>510</v>
      </c>
      <c r="J961" s="6">
        <f t="shared" si="103"/>
        <v>510</v>
      </c>
      <c r="K961" s="6">
        <f t="shared" si="99"/>
        <v>0</v>
      </c>
      <c r="L961" s="6" t="str">
        <f t="shared" si="100"/>
        <v/>
      </c>
      <c r="M961" s="21">
        <f t="shared" si="101"/>
        <v>1.2395833333333333</v>
      </c>
      <c r="N961" s="6" t="str">
        <f t="shared" si="104"/>
        <v/>
      </c>
      <c r="O961" s="21" t="str">
        <f t="shared" si="102"/>
        <v/>
      </c>
      <c r="P961" s="33" t="str">
        <f t="shared" si="105"/>
        <v/>
      </c>
    </row>
    <row r="962" spans="1:16">
      <c r="A962" s="6" t="s">
        <v>1332</v>
      </c>
      <c r="B962" s="8">
        <v>73051</v>
      </c>
      <c r="C962" s="4">
        <v>4</v>
      </c>
      <c r="D962" s="4">
        <v>4</v>
      </c>
      <c r="E962" s="4">
        <v>204</v>
      </c>
      <c r="F962" s="4">
        <v>204</v>
      </c>
      <c r="G962" s="5">
        <v>39127</v>
      </c>
      <c r="H962" s="7" t="s">
        <v>160</v>
      </c>
      <c r="I962" s="4">
        <v>0</v>
      </c>
      <c r="J962" s="6">
        <f t="shared" si="103"/>
        <v>0</v>
      </c>
      <c r="K962" s="6">
        <f t="shared" si="99"/>
        <v>0</v>
      </c>
      <c r="L962" s="6" t="str">
        <f t="shared" si="100"/>
        <v/>
      </c>
      <c r="M962" s="21">
        <f t="shared" si="101"/>
        <v>0</v>
      </c>
      <c r="N962" s="6" t="str">
        <f t="shared" si="104"/>
        <v/>
      </c>
      <c r="O962" s="21" t="str">
        <f t="shared" si="102"/>
        <v/>
      </c>
      <c r="P962" s="33" t="str">
        <f t="shared" si="105"/>
        <v/>
      </c>
    </row>
    <row r="963" spans="1:16">
      <c r="A963" s="6" t="s">
        <v>1291</v>
      </c>
      <c r="B963" s="8">
        <v>71803</v>
      </c>
      <c r="C963" s="4">
        <v>5</v>
      </c>
      <c r="D963" s="4">
        <v>5</v>
      </c>
      <c r="E963" s="4">
        <v>203</v>
      </c>
      <c r="F963" s="4">
        <v>203</v>
      </c>
      <c r="G963" s="5">
        <v>39358</v>
      </c>
      <c r="H963" s="7" t="s">
        <v>160</v>
      </c>
      <c r="I963" s="4">
        <v>26</v>
      </c>
      <c r="J963" s="6">
        <f t="shared" si="103"/>
        <v>26</v>
      </c>
      <c r="K963" s="6">
        <f t="shared" si="99"/>
        <v>0</v>
      </c>
      <c r="L963" s="6" t="str">
        <f t="shared" si="100"/>
        <v/>
      </c>
      <c r="M963" s="21">
        <f t="shared" si="101"/>
        <v>6.3194444444444442E-2</v>
      </c>
      <c r="N963" s="6" t="str">
        <f t="shared" si="104"/>
        <v/>
      </c>
      <c r="O963" s="21" t="str">
        <f t="shared" si="102"/>
        <v/>
      </c>
      <c r="P963" s="33" t="str">
        <f t="shared" si="105"/>
        <v/>
      </c>
    </row>
    <row r="964" spans="1:16">
      <c r="A964" s="6" t="s">
        <v>1344</v>
      </c>
      <c r="B964" s="8">
        <v>73416</v>
      </c>
      <c r="C964" s="4">
        <v>4</v>
      </c>
      <c r="D964" s="4">
        <v>4</v>
      </c>
      <c r="E964" s="4">
        <v>203</v>
      </c>
      <c r="F964" s="4">
        <v>203</v>
      </c>
      <c r="G964" s="5">
        <v>38964</v>
      </c>
      <c r="H964" s="7" t="s">
        <v>160</v>
      </c>
      <c r="I964" s="4">
        <v>0</v>
      </c>
      <c r="J964" s="6">
        <f t="shared" si="103"/>
        <v>0</v>
      </c>
      <c r="K964" s="6">
        <f t="shared" si="99"/>
        <v>0</v>
      </c>
      <c r="L964" s="6" t="str">
        <f t="shared" si="100"/>
        <v/>
      </c>
      <c r="M964" s="21">
        <f t="shared" si="101"/>
        <v>0</v>
      </c>
      <c r="N964" s="6" t="str">
        <f t="shared" si="104"/>
        <v/>
      </c>
      <c r="O964" s="21" t="str">
        <f t="shared" si="102"/>
        <v/>
      </c>
      <c r="P964" s="33" t="str">
        <f t="shared" si="105"/>
        <v/>
      </c>
    </row>
    <row r="965" spans="1:16">
      <c r="A965" s="6" t="s">
        <v>594</v>
      </c>
      <c r="B965" s="8">
        <v>50587</v>
      </c>
      <c r="C965" s="4">
        <v>45</v>
      </c>
      <c r="D965" s="4">
        <v>45</v>
      </c>
      <c r="E965" s="4">
        <v>202</v>
      </c>
      <c r="F965" s="4">
        <v>202</v>
      </c>
      <c r="G965" s="5">
        <v>38716</v>
      </c>
      <c r="H965" s="7" t="s">
        <v>159</v>
      </c>
      <c r="I965" s="4">
        <v>53</v>
      </c>
      <c r="J965" s="6">
        <f t="shared" si="103"/>
        <v>53</v>
      </c>
      <c r="K965" s="6">
        <f t="shared" si="99"/>
        <v>0</v>
      </c>
      <c r="L965" s="6" t="str">
        <f t="shared" si="100"/>
        <v/>
      </c>
      <c r="M965" s="21">
        <f t="shared" si="101"/>
        <v>0.12881944444444446</v>
      </c>
      <c r="N965" s="6" t="str">
        <f t="shared" si="104"/>
        <v/>
      </c>
      <c r="O965" s="21" t="str">
        <f t="shared" si="102"/>
        <v/>
      </c>
      <c r="P965" s="33" t="str">
        <f t="shared" si="105"/>
        <v/>
      </c>
    </row>
    <row r="966" spans="1:16">
      <c r="A966" s="6" t="s">
        <v>720</v>
      </c>
      <c r="B966" s="8">
        <v>54424</v>
      </c>
      <c r="C966" s="4">
        <v>31</v>
      </c>
      <c r="D966" s="4">
        <v>31</v>
      </c>
      <c r="E966" s="4">
        <v>200</v>
      </c>
      <c r="F966" s="4">
        <v>200</v>
      </c>
      <c r="G966" s="5">
        <v>38716</v>
      </c>
      <c r="H966" s="7" t="s">
        <v>159</v>
      </c>
      <c r="I966" s="4">
        <v>90</v>
      </c>
      <c r="J966" s="6">
        <f t="shared" si="103"/>
        <v>90</v>
      </c>
      <c r="K966" s="6">
        <f t="shared" si="99"/>
        <v>0</v>
      </c>
      <c r="L966" s="6" t="str">
        <f t="shared" si="100"/>
        <v/>
      </c>
      <c r="M966" s="21">
        <f t="shared" si="101"/>
        <v>0.21875</v>
      </c>
      <c r="N966" s="6" t="str">
        <f t="shared" si="104"/>
        <v/>
      </c>
      <c r="O966" s="21" t="str">
        <f t="shared" si="102"/>
        <v/>
      </c>
      <c r="P966" s="33" t="str">
        <f t="shared" si="105"/>
        <v/>
      </c>
    </row>
    <row r="967" spans="1:16">
      <c r="A967" s="6" t="s">
        <v>1151</v>
      </c>
      <c r="B967" s="8">
        <v>67542</v>
      </c>
      <c r="C967" s="4">
        <v>8</v>
      </c>
      <c r="D967" s="4">
        <v>8</v>
      </c>
      <c r="E967" s="4">
        <v>198</v>
      </c>
      <c r="F967" s="4">
        <v>198</v>
      </c>
      <c r="G967" s="5">
        <v>39983</v>
      </c>
      <c r="H967" s="7" t="s">
        <v>160</v>
      </c>
      <c r="I967" s="4">
        <v>55</v>
      </c>
      <c r="J967" s="6">
        <f t="shared" si="103"/>
        <v>55</v>
      </c>
      <c r="K967" s="6">
        <f t="shared" ref="K967:K1030" si="106">IF(C967&gt;D967,C967-D967,0)</f>
        <v>0</v>
      </c>
      <c r="L967" s="6" t="str">
        <f t="shared" ref="L967:L1030" si="107">IF(E967-F967&gt;I967,H967,"")</f>
        <v/>
      </c>
      <c r="M967" s="21">
        <f t="shared" ref="M967:M1030" si="108">IF((VLOOKUP(A967,TemposRef,5,0)*J967)/60/60/8&lt;0,(VLOOKUP(A967,TemposRef,5,0)*J967)/60/60/8*-1,(VLOOKUP(A967,TemposRef,5,0)*J967)/60/60/8)</f>
        <v>0.13368055555555555</v>
      </c>
      <c r="N967" s="6" t="str">
        <f t="shared" si="104"/>
        <v/>
      </c>
      <c r="O967" s="21" t="str">
        <f t="shared" ref="O967:O1030" si="109">IF(AND(K967&gt;0,I967&gt;E967-F967),(VLOOKUP(A967,TemposRef,5,0)*J967)/60/60/8,"")</f>
        <v/>
      </c>
      <c r="P967" s="33" t="str">
        <f t="shared" si="105"/>
        <v/>
      </c>
    </row>
    <row r="968" spans="1:16">
      <c r="A968" s="6" t="s">
        <v>698</v>
      </c>
      <c r="B968" s="8">
        <v>53752</v>
      </c>
      <c r="C968" s="4">
        <v>33</v>
      </c>
      <c r="D968" s="4">
        <v>33</v>
      </c>
      <c r="E968" s="4">
        <v>196</v>
      </c>
      <c r="F968" s="4">
        <v>196</v>
      </c>
      <c r="G968" s="5">
        <v>39982</v>
      </c>
      <c r="H968" s="7" t="s">
        <v>160</v>
      </c>
      <c r="I968" s="4">
        <v>13</v>
      </c>
      <c r="J968" s="6">
        <f t="shared" ref="J968:J1031" si="110">F968-E968+I968</f>
        <v>13</v>
      </c>
      <c r="K968" s="6">
        <f t="shared" si="106"/>
        <v>0</v>
      </c>
      <c r="L968" s="6" t="str">
        <f t="shared" si="107"/>
        <v/>
      </c>
      <c r="M968" s="21">
        <f t="shared" si="108"/>
        <v>3.1597222222222221E-2</v>
      </c>
      <c r="N968" s="6" t="str">
        <f t="shared" ref="N968:N1031" si="111">IF(AND(K968&gt;0,I968&gt;E968-F968),E968-F968,"")</f>
        <v/>
      </c>
      <c r="O968" s="21" t="str">
        <f t="shared" si="109"/>
        <v/>
      </c>
      <c r="P968" s="33" t="str">
        <f t="shared" ref="P968:P1031" si="112">IF(AND(VALUE(K968)&lt;=0,VALUE(J968)&lt;0),"analisar fact","")</f>
        <v/>
      </c>
    </row>
    <row r="969" spans="1:16">
      <c r="A969" s="6" t="s">
        <v>446</v>
      </c>
      <c r="B969" s="8">
        <v>46357</v>
      </c>
      <c r="C969" s="4">
        <v>74</v>
      </c>
      <c r="D969" s="4">
        <v>74</v>
      </c>
      <c r="E969" s="4">
        <v>194</v>
      </c>
      <c r="F969" s="4">
        <v>194</v>
      </c>
      <c r="G969" s="5">
        <v>39721</v>
      </c>
      <c r="H969" s="7" t="s">
        <v>159</v>
      </c>
      <c r="I969" s="4">
        <v>15</v>
      </c>
      <c r="J969" s="6">
        <f t="shared" si="110"/>
        <v>15</v>
      </c>
      <c r="K969" s="6">
        <f t="shared" si="106"/>
        <v>0</v>
      </c>
      <c r="L969" s="6" t="str">
        <f t="shared" si="107"/>
        <v/>
      </c>
      <c r="M969" s="21">
        <f t="shared" si="108"/>
        <v>3.6458333333333336E-2</v>
      </c>
      <c r="N969" s="6" t="str">
        <f t="shared" si="111"/>
        <v/>
      </c>
      <c r="O969" s="21" t="str">
        <f t="shared" si="109"/>
        <v/>
      </c>
      <c r="P969" s="33" t="str">
        <f t="shared" si="112"/>
        <v/>
      </c>
    </row>
    <row r="970" spans="1:16">
      <c r="A970" s="6" t="s">
        <v>671</v>
      </c>
      <c r="B970" s="8">
        <v>52932</v>
      </c>
      <c r="C970" s="4">
        <v>35</v>
      </c>
      <c r="D970" s="4">
        <v>35</v>
      </c>
      <c r="E970" s="4">
        <v>191</v>
      </c>
      <c r="F970" s="4">
        <v>191</v>
      </c>
      <c r="G970" s="5">
        <v>39983</v>
      </c>
      <c r="H970" s="7" t="s">
        <v>159</v>
      </c>
      <c r="I970" s="4">
        <v>12</v>
      </c>
      <c r="J970" s="6">
        <f t="shared" si="110"/>
        <v>12</v>
      </c>
      <c r="K970" s="6">
        <f t="shared" si="106"/>
        <v>0</v>
      </c>
      <c r="L970" s="6" t="str">
        <f t="shared" si="107"/>
        <v/>
      </c>
      <c r="M970" s="21">
        <f t="shared" si="108"/>
        <v>2.9166666666666667E-2</v>
      </c>
      <c r="N970" s="6" t="str">
        <f t="shared" si="111"/>
        <v/>
      </c>
      <c r="O970" s="21" t="str">
        <f t="shared" si="109"/>
        <v/>
      </c>
      <c r="P970" s="33" t="str">
        <f t="shared" si="112"/>
        <v/>
      </c>
    </row>
    <row r="971" spans="1:16">
      <c r="A971" s="6" t="s">
        <v>1371</v>
      </c>
      <c r="B971" s="8">
        <v>74236</v>
      </c>
      <c r="C971" s="4">
        <v>3</v>
      </c>
      <c r="D971" s="4">
        <v>3</v>
      </c>
      <c r="E971" s="4">
        <v>190</v>
      </c>
      <c r="F971" s="4">
        <v>190</v>
      </c>
      <c r="G971" s="5">
        <v>39906</v>
      </c>
      <c r="H971" s="7" t="s">
        <v>159</v>
      </c>
      <c r="I971" s="4">
        <v>0</v>
      </c>
      <c r="J971" s="6">
        <f t="shared" si="110"/>
        <v>0</v>
      </c>
      <c r="K971" s="6">
        <f t="shared" si="106"/>
        <v>0</v>
      </c>
      <c r="L971" s="6" t="str">
        <f t="shared" si="107"/>
        <v/>
      </c>
      <c r="M971" s="21">
        <f t="shared" si="108"/>
        <v>0</v>
      </c>
      <c r="N971" s="6" t="str">
        <f t="shared" si="111"/>
        <v/>
      </c>
      <c r="O971" s="21" t="str">
        <f t="shared" si="109"/>
        <v/>
      </c>
      <c r="P971" s="33" t="str">
        <f t="shared" si="112"/>
        <v/>
      </c>
    </row>
    <row r="972" spans="1:16">
      <c r="A972" s="6" t="s">
        <v>425</v>
      </c>
      <c r="B972" s="8">
        <v>45717</v>
      </c>
      <c r="C972" s="4">
        <v>82</v>
      </c>
      <c r="D972" s="4">
        <v>82</v>
      </c>
      <c r="E972" s="4">
        <v>189</v>
      </c>
      <c r="F972" s="4">
        <v>189</v>
      </c>
      <c r="G972" s="5">
        <v>38716</v>
      </c>
      <c r="H972" s="7" t="s">
        <v>159</v>
      </c>
      <c r="I972" s="4">
        <v>37</v>
      </c>
      <c r="J972" s="6">
        <f t="shared" si="110"/>
        <v>37</v>
      </c>
      <c r="K972" s="6">
        <f t="shared" si="106"/>
        <v>0</v>
      </c>
      <c r="L972" s="6" t="str">
        <f t="shared" si="107"/>
        <v/>
      </c>
      <c r="M972" s="21">
        <f t="shared" si="108"/>
        <v>8.9930555555555555E-2</v>
      </c>
      <c r="N972" s="6" t="str">
        <f t="shared" si="111"/>
        <v/>
      </c>
      <c r="O972" s="21" t="str">
        <f t="shared" si="109"/>
        <v/>
      </c>
      <c r="P972" s="33" t="str">
        <f t="shared" si="112"/>
        <v/>
      </c>
    </row>
    <row r="973" spans="1:16">
      <c r="A973" s="6" t="s">
        <v>912</v>
      </c>
      <c r="B973" s="8">
        <v>60268</v>
      </c>
      <c r="C973" s="4">
        <v>17</v>
      </c>
      <c r="D973" s="4">
        <v>17</v>
      </c>
      <c r="E973" s="4">
        <v>189</v>
      </c>
      <c r="F973" s="4">
        <v>189</v>
      </c>
      <c r="G973" s="5">
        <v>38758</v>
      </c>
      <c r="H973" s="7" t="s">
        <v>159</v>
      </c>
      <c r="I973" s="4">
        <v>0</v>
      </c>
      <c r="J973" s="6">
        <f t="shared" si="110"/>
        <v>0</v>
      </c>
      <c r="K973" s="6">
        <f t="shared" si="106"/>
        <v>0</v>
      </c>
      <c r="L973" s="6" t="str">
        <f t="shared" si="107"/>
        <v/>
      </c>
      <c r="M973" s="21">
        <f t="shared" si="108"/>
        <v>0</v>
      </c>
      <c r="N973" s="6" t="str">
        <f t="shared" si="111"/>
        <v/>
      </c>
      <c r="O973" s="21" t="str">
        <f t="shared" si="109"/>
        <v/>
      </c>
      <c r="P973" s="33" t="str">
        <f t="shared" si="112"/>
        <v/>
      </c>
    </row>
    <row r="974" spans="1:16">
      <c r="A974" s="6" t="s">
        <v>1188</v>
      </c>
      <c r="B974" s="8">
        <v>68668</v>
      </c>
      <c r="C974" s="4">
        <v>7</v>
      </c>
      <c r="D974" s="4">
        <v>7</v>
      </c>
      <c r="E974" s="4">
        <v>184</v>
      </c>
      <c r="F974" s="4">
        <v>184</v>
      </c>
      <c r="G974" s="5">
        <v>39358</v>
      </c>
      <c r="H974" s="7" t="s">
        <v>160</v>
      </c>
      <c r="I974" s="4">
        <v>0</v>
      </c>
      <c r="J974" s="6">
        <f t="shared" si="110"/>
        <v>0</v>
      </c>
      <c r="K974" s="6">
        <f t="shared" si="106"/>
        <v>0</v>
      </c>
      <c r="L974" s="6" t="str">
        <f t="shared" si="107"/>
        <v/>
      </c>
      <c r="M974" s="21">
        <f t="shared" si="108"/>
        <v>0</v>
      </c>
      <c r="N974" s="6" t="str">
        <f t="shared" si="111"/>
        <v/>
      </c>
      <c r="O974" s="21" t="str">
        <f t="shared" si="109"/>
        <v/>
      </c>
      <c r="P974" s="33" t="str">
        <f t="shared" si="112"/>
        <v/>
      </c>
    </row>
    <row r="975" spans="1:16">
      <c r="A975" s="6" t="s">
        <v>1117</v>
      </c>
      <c r="B975" s="8">
        <v>66508</v>
      </c>
      <c r="C975" s="4">
        <v>9</v>
      </c>
      <c r="D975" s="4">
        <v>9</v>
      </c>
      <c r="E975" s="4">
        <v>183</v>
      </c>
      <c r="F975" s="4">
        <v>183</v>
      </c>
      <c r="G975" s="5">
        <v>39493</v>
      </c>
      <c r="H975" s="7" t="s">
        <v>160</v>
      </c>
      <c r="I975" s="4">
        <v>0</v>
      </c>
      <c r="J975" s="6">
        <f t="shared" si="110"/>
        <v>0</v>
      </c>
      <c r="K975" s="6">
        <f t="shared" si="106"/>
        <v>0</v>
      </c>
      <c r="L975" s="6" t="str">
        <f t="shared" si="107"/>
        <v/>
      </c>
      <c r="M975" s="21">
        <f t="shared" si="108"/>
        <v>0</v>
      </c>
      <c r="N975" s="6" t="str">
        <f t="shared" si="111"/>
        <v/>
      </c>
      <c r="O975" s="21" t="str">
        <f t="shared" si="109"/>
        <v/>
      </c>
      <c r="P975" s="33" t="str">
        <f t="shared" si="112"/>
        <v/>
      </c>
    </row>
    <row r="976" spans="1:16">
      <c r="A976" s="6" t="s">
        <v>1181</v>
      </c>
      <c r="B976" s="8">
        <v>68454</v>
      </c>
      <c r="C976" s="4">
        <v>7</v>
      </c>
      <c r="D976" s="4">
        <v>7</v>
      </c>
      <c r="E976" s="4">
        <v>180</v>
      </c>
      <c r="F976" s="4">
        <v>180</v>
      </c>
      <c r="G976" s="5">
        <v>40197</v>
      </c>
      <c r="H976" s="7" t="s">
        <v>159</v>
      </c>
      <c r="I976" s="4">
        <v>105</v>
      </c>
      <c r="J976" s="6">
        <f t="shared" si="110"/>
        <v>105</v>
      </c>
      <c r="K976" s="6">
        <f t="shared" si="106"/>
        <v>0</v>
      </c>
      <c r="L976" s="6" t="str">
        <f t="shared" si="107"/>
        <v/>
      </c>
      <c r="M976" s="21">
        <f t="shared" si="108"/>
        <v>0.25520833333333331</v>
      </c>
      <c r="N976" s="6" t="str">
        <f t="shared" si="111"/>
        <v/>
      </c>
      <c r="O976" s="21" t="str">
        <f t="shared" si="109"/>
        <v/>
      </c>
      <c r="P976" s="33" t="str">
        <f t="shared" si="112"/>
        <v/>
      </c>
    </row>
    <row r="977" spans="1:16">
      <c r="A977" s="6" t="s">
        <v>953</v>
      </c>
      <c r="B977" s="8">
        <v>61515</v>
      </c>
      <c r="C977" s="4">
        <v>14</v>
      </c>
      <c r="D977" s="4">
        <v>14</v>
      </c>
      <c r="E977" s="4">
        <v>177</v>
      </c>
      <c r="F977" s="4">
        <v>177</v>
      </c>
      <c r="G977" s="5">
        <v>40158</v>
      </c>
      <c r="H977" s="7" t="s">
        <v>160</v>
      </c>
      <c r="I977" s="4">
        <v>0</v>
      </c>
      <c r="J977" s="6">
        <f t="shared" si="110"/>
        <v>0</v>
      </c>
      <c r="K977" s="6">
        <f t="shared" si="106"/>
        <v>0</v>
      </c>
      <c r="L977" s="6" t="str">
        <f t="shared" si="107"/>
        <v/>
      </c>
      <c r="M977" s="21">
        <f t="shared" si="108"/>
        <v>0</v>
      </c>
      <c r="N977" s="6" t="str">
        <f t="shared" si="111"/>
        <v/>
      </c>
      <c r="O977" s="21" t="str">
        <f t="shared" si="109"/>
        <v/>
      </c>
      <c r="P977" s="33" t="str">
        <f t="shared" si="112"/>
        <v/>
      </c>
    </row>
    <row r="978" spans="1:16">
      <c r="A978" s="6" t="s">
        <v>330</v>
      </c>
      <c r="B978" s="8">
        <v>42826</v>
      </c>
      <c r="C978" s="4">
        <v>136</v>
      </c>
      <c r="D978" s="4">
        <v>136</v>
      </c>
      <c r="E978" s="4">
        <v>176</v>
      </c>
      <c r="F978" s="4">
        <v>176</v>
      </c>
      <c r="G978" s="5">
        <v>39778</v>
      </c>
      <c r="H978" s="7" t="s">
        <v>159</v>
      </c>
      <c r="I978" s="4">
        <v>41</v>
      </c>
      <c r="J978" s="6">
        <f t="shared" si="110"/>
        <v>41</v>
      </c>
      <c r="K978" s="6">
        <f t="shared" si="106"/>
        <v>0</v>
      </c>
      <c r="L978" s="6" t="str">
        <f t="shared" si="107"/>
        <v/>
      </c>
      <c r="M978" s="21">
        <f t="shared" si="108"/>
        <v>9.9652777777777785E-2</v>
      </c>
      <c r="N978" s="6" t="str">
        <f t="shared" si="111"/>
        <v/>
      </c>
      <c r="O978" s="21" t="str">
        <f t="shared" si="109"/>
        <v/>
      </c>
      <c r="P978" s="33" t="str">
        <f t="shared" si="112"/>
        <v/>
      </c>
    </row>
    <row r="979" spans="1:16">
      <c r="A979" s="6" t="s">
        <v>334</v>
      </c>
      <c r="B979" s="8">
        <v>42948</v>
      </c>
      <c r="C979" s="4">
        <v>133</v>
      </c>
      <c r="D979" s="4">
        <v>133</v>
      </c>
      <c r="E979" s="4">
        <v>176</v>
      </c>
      <c r="F979" s="4">
        <v>176</v>
      </c>
      <c r="G979" s="5">
        <v>39730</v>
      </c>
      <c r="H979" s="7" t="s">
        <v>159</v>
      </c>
      <c r="I979" s="4">
        <v>24</v>
      </c>
      <c r="J979" s="6">
        <f t="shared" si="110"/>
        <v>24</v>
      </c>
      <c r="K979" s="6">
        <f t="shared" si="106"/>
        <v>0</v>
      </c>
      <c r="L979" s="6" t="str">
        <f t="shared" si="107"/>
        <v/>
      </c>
      <c r="M979" s="21">
        <f t="shared" si="108"/>
        <v>5.8333333333333334E-2</v>
      </c>
      <c r="N979" s="6" t="str">
        <f t="shared" si="111"/>
        <v/>
      </c>
      <c r="O979" s="21" t="str">
        <f t="shared" si="109"/>
        <v/>
      </c>
      <c r="P979" s="33" t="str">
        <f t="shared" si="112"/>
        <v/>
      </c>
    </row>
    <row r="980" spans="1:16">
      <c r="A980" s="6" t="s">
        <v>522</v>
      </c>
      <c r="B980" s="8">
        <v>48396</v>
      </c>
      <c r="C980" s="4">
        <v>57</v>
      </c>
      <c r="D980" s="4">
        <v>56</v>
      </c>
      <c r="E980" s="4">
        <v>175</v>
      </c>
      <c r="F980" s="4">
        <v>175</v>
      </c>
      <c r="G980" s="5">
        <v>38716</v>
      </c>
      <c r="H980" s="7" t="s">
        <v>160</v>
      </c>
      <c r="I980" s="4">
        <v>29</v>
      </c>
      <c r="J980" s="6">
        <f t="shared" si="110"/>
        <v>29</v>
      </c>
      <c r="K980" s="6">
        <f t="shared" si="106"/>
        <v>1</v>
      </c>
      <c r="L980" s="6" t="str">
        <f t="shared" si="107"/>
        <v/>
      </c>
      <c r="M980" s="21">
        <f t="shared" si="108"/>
        <v>7.048611111111111E-2</v>
      </c>
      <c r="N980" s="6">
        <f t="shared" si="111"/>
        <v>0</v>
      </c>
      <c r="O980" s="21">
        <f t="shared" si="109"/>
        <v>7.048611111111111E-2</v>
      </c>
      <c r="P980" s="33" t="str">
        <f t="shared" si="112"/>
        <v/>
      </c>
    </row>
    <row r="981" spans="1:16">
      <c r="A981" s="6" t="s">
        <v>668</v>
      </c>
      <c r="B981" s="8">
        <v>52841</v>
      </c>
      <c r="C981" s="4">
        <v>36</v>
      </c>
      <c r="D981" s="4">
        <v>36</v>
      </c>
      <c r="E981" s="4">
        <v>175</v>
      </c>
      <c r="F981" s="4">
        <v>175</v>
      </c>
      <c r="G981" s="5">
        <v>38716</v>
      </c>
      <c r="H981" s="7" t="s">
        <v>159</v>
      </c>
      <c r="I981" s="4">
        <v>60</v>
      </c>
      <c r="J981" s="6">
        <f t="shared" si="110"/>
        <v>60</v>
      </c>
      <c r="K981" s="6">
        <f t="shared" si="106"/>
        <v>0</v>
      </c>
      <c r="L981" s="6" t="str">
        <f t="shared" si="107"/>
        <v/>
      </c>
      <c r="M981" s="21">
        <f t="shared" si="108"/>
        <v>0.14583333333333334</v>
      </c>
      <c r="N981" s="6" t="str">
        <f t="shared" si="111"/>
        <v/>
      </c>
      <c r="O981" s="21" t="str">
        <f t="shared" si="109"/>
        <v/>
      </c>
      <c r="P981" s="33" t="str">
        <f t="shared" si="112"/>
        <v/>
      </c>
    </row>
    <row r="982" spans="1:16">
      <c r="A982" s="6" t="s">
        <v>678</v>
      </c>
      <c r="B982" s="8">
        <v>53144</v>
      </c>
      <c r="C982" s="4">
        <v>35</v>
      </c>
      <c r="D982" s="4">
        <v>35</v>
      </c>
      <c r="E982" s="4">
        <v>172</v>
      </c>
      <c r="F982" s="4">
        <v>172</v>
      </c>
      <c r="G982" s="5">
        <v>38716</v>
      </c>
      <c r="H982" s="7" t="s">
        <v>160</v>
      </c>
      <c r="I982" s="4">
        <v>50</v>
      </c>
      <c r="J982" s="6">
        <f t="shared" si="110"/>
        <v>50</v>
      </c>
      <c r="K982" s="6">
        <f t="shared" si="106"/>
        <v>0</v>
      </c>
      <c r="L982" s="6" t="str">
        <f t="shared" si="107"/>
        <v/>
      </c>
      <c r="M982" s="21">
        <f t="shared" si="108"/>
        <v>0.12152777777777778</v>
      </c>
      <c r="N982" s="6" t="str">
        <f t="shared" si="111"/>
        <v/>
      </c>
      <c r="O982" s="21" t="str">
        <f t="shared" si="109"/>
        <v/>
      </c>
      <c r="P982" s="33" t="str">
        <f t="shared" si="112"/>
        <v/>
      </c>
    </row>
    <row r="983" spans="1:16">
      <c r="A983" s="6" t="s">
        <v>645</v>
      </c>
      <c r="B983" s="8">
        <v>52140</v>
      </c>
      <c r="C983" s="4">
        <v>38</v>
      </c>
      <c r="D983" s="4">
        <v>38</v>
      </c>
      <c r="E983" s="4">
        <v>172</v>
      </c>
      <c r="F983" s="4">
        <v>172</v>
      </c>
      <c r="G983" s="5">
        <v>39217</v>
      </c>
      <c r="H983" s="7" t="s">
        <v>159</v>
      </c>
      <c r="I983" s="4">
        <v>42</v>
      </c>
      <c r="J983" s="6">
        <f t="shared" si="110"/>
        <v>42</v>
      </c>
      <c r="K983" s="6">
        <f t="shared" si="106"/>
        <v>0</v>
      </c>
      <c r="L983" s="6" t="str">
        <f t="shared" si="107"/>
        <v/>
      </c>
      <c r="M983" s="21">
        <f t="shared" si="108"/>
        <v>0.10208333333333333</v>
      </c>
      <c r="N983" s="6" t="str">
        <f t="shared" si="111"/>
        <v/>
      </c>
      <c r="O983" s="21" t="str">
        <f t="shared" si="109"/>
        <v/>
      </c>
      <c r="P983" s="33" t="str">
        <f t="shared" si="112"/>
        <v/>
      </c>
    </row>
    <row r="984" spans="1:16">
      <c r="A984" s="6" t="s">
        <v>461</v>
      </c>
      <c r="B984" s="8">
        <v>46813</v>
      </c>
      <c r="C984" s="4">
        <v>70</v>
      </c>
      <c r="D984" s="4">
        <v>70</v>
      </c>
      <c r="E984" s="4">
        <v>170</v>
      </c>
      <c r="F984" s="4">
        <v>170</v>
      </c>
      <c r="G984" s="5">
        <v>39224</v>
      </c>
      <c r="H984" s="7" t="s">
        <v>161</v>
      </c>
      <c r="I984" s="4">
        <v>5</v>
      </c>
      <c r="J984" s="6">
        <f t="shared" si="110"/>
        <v>5</v>
      </c>
      <c r="K984" s="6">
        <f t="shared" si="106"/>
        <v>0</v>
      </c>
      <c r="L984" s="6" t="str">
        <f t="shared" si="107"/>
        <v/>
      </c>
      <c r="M984" s="21">
        <f t="shared" si="108"/>
        <v>1.2152777777777778E-2</v>
      </c>
      <c r="N984" s="6" t="str">
        <f t="shared" si="111"/>
        <v/>
      </c>
      <c r="O984" s="21" t="str">
        <f t="shared" si="109"/>
        <v/>
      </c>
      <c r="P984" s="33" t="str">
        <f t="shared" si="112"/>
        <v/>
      </c>
    </row>
    <row r="985" spans="1:16">
      <c r="A985" s="6" t="s">
        <v>1516</v>
      </c>
      <c r="B985" s="8">
        <v>78649</v>
      </c>
      <c r="C985" s="4">
        <v>2</v>
      </c>
      <c r="D985" s="4">
        <v>2</v>
      </c>
      <c r="E985" s="4">
        <v>160</v>
      </c>
      <c r="F985" s="4">
        <v>160</v>
      </c>
      <c r="G985" s="5">
        <v>39101</v>
      </c>
      <c r="H985" s="7" t="s">
        <v>160</v>
      </c>
      <c r="I985" s="4">
        <v>0</v>
      </c>
      <c r="J985" s="6">
        <f t="shared" si="110"/>
        <v>0</v>
      </c>
      <c r="K985" s="6">
        <f t="shared" si="106"/>
        <v>0</v>
      </c>
      <c r="L985" s="6" t="str">
        <f t="shared" si="107"/>
        <v/>
      </c>
      <c r="M985" s="21">
        <f t="shared" si="108"/>
        <v>0</v>
      </c>
      <c r="N985" s="6" t="str">
        <f t="shared" si="111"/>
        <v/>
      </c>
      <c r="O985" s="21" t="str">
        <f t="shared" si="109"/>
        <v/>
      </c>
      <c r="P985" s="33" t="str">
        <f t="shared" si="112"/>
        <v/>
      </c>
    </row>
    <row r="986" spans="1:16">
      <c r="A986" s="6" t="s">
        <v>1036</v>
      </c>
      <c r="B986" s="8">
        <v>64040</v>
      </c>
      <c r="C986" s="4">
        <v>11</v>
      </c>
      <c r="D986" s="4">
        <v>11</v>
      </c>
      <c r="E986" s="4">
        <v>159</v>
      </c>
      <c r="F986" s="4">
        <v>159</v>
      </c>
      <c r="G986" s="5">
        <v>39183</v>
      </c>
      <c r="H986" s="7" t="s">
        <v>159</v>
      </c>
      <c r="I986" s="4">
        <v>28</v>
      </c>
      <c r="J986" s="6">
        <f t="shared" si="110"/>
        <v>28</v>
      </c>
      <c r="K986" s="6">
        <f t="shared" si="106"/>
        <v>0</v>
      </c>
      <c r="L986" s="6" t="str">
        <f t="shared" si="107"/>
        <v/>
      </c>
      <c r="M986" s="21">
        <f t="shared" si="108"/>
        <v>6.805555555555555E-2</v>
      </c>
      <c r="N986" s="6" t="str">
        <f t="shared" si="111"/>
        <v/>
      </c>
      <c r="O986" s="21" t="str">
        <f t="shared" si="109"/>
        <v/>
      </c>
      <c r="P986" s="33" t="str">
        <f t="shared" si="112"/>
        <v/>
      </c>
    </row>
    <row r="987" spans="1:16">
      <c r="A987" s="6" t="s">
        <v>432</v>
      </c>
      <c r="B987" s="8">
        <v>45931</v>
      </c>
      <c r="C987" s="4">
        <v>81</v>
      </c>
      <c r="D987" s="4">
        <v>80</v>
      </c>
      <c r="E987" s="4">
        <v>158</v>
      </c>
      <c r="F987" s="4">
        <v>158</v>
      </c>
      <c r="G987" s="5">
        <v>40200</v>
      </c>
      <c r="H987" s="7" t="s">
        <v>160</v>
      </c>
      <c r="I987" s="4">
        <v>3</v>
      </c>
      <c r="J987" s="6">
        <f t="shared" si="110"/>
        <v>3</v>
      </c>
      <c r="K987" s="6">
        <f t="shared" si="106"/>
        <v>1</v>
      </c>
      <c r="L987" s="6" t="str">
        <f t="shared" si="107"/>
        <v/>
      </c>
      <c r="M987" s="21">
        <f t="shared" si="108"/>
        <v>7.2916666666666668E-3</v>
      </c>
      <c r="N987" s="6">
        <f t="shared" si="111"/>
        <v>0</v>
      </c>
      <c r="O987" s="21">
        <f t="shared" si="109"/>
        <v>7.2916666666666668E-3</v>
      </c>
      <c r="P987" s="33" t="str">
        <f t="shared" si="112"/>
        <v/>
      </c>
    </row>
    <row r="988" spans="1:16">
      <c r="A988" s="6" t="s">
        <v>1412</v>
      </c>
      <c r="B988" s="8">
        <v>75485</v>
      </c>
      <c r="C988" s="4">
        <v>3</v>
      </c>
      <c r="D988" s="4">
        <v>3</v>
      </c>
      <c r="E988" s="4">
        <v>158</v>
      </c>
      <c r="F988" s="4">
        <v>158</v>
      </c>
      <c r="G988" s="5">
        <v>38716</v>
      </c>
      <c r="H988" s="7" t="s">
        <v>160</v>
      </c>
      <c r="I988" s="4">
        <v>0</v>
      </c>
      <c r="J988" s="6">
        <f t="shared" si="110"/>
        <v>0</v>
      </c>
      <c r="K988" s="6">
        <f t="shared" si="106"/>
        <v>0</v>
      </c>
      <c r="L988" s="6" t="str">
        <f t="shared" si="107"/>
        <v/>
      </c>
      <c r="M988" s="21">
        <f t="shared" si="108"/>
        <v>0</v>
      </c>
      <c r="N988" s="6" t="str">
        <f t="shared" si="111"/>
        <v/>
      </c>
      <c r="O988" s="21" t="str">
        <f t="shared" si="109"/>
        <v/>
      </c>
      <c r="P988" s="33" t="str">
        <f t="shared" si="112"/>
        <v/>
      </c>
    </row>
    <row r="989" spans="1:16">
      <c r="A989" s="6" t="s">
        <v>1341</v>
      </c>
      <c r="B989" s="8">
        <v>73324</v>
      </c>
      <c r="C989" s="4">
        <v>4</v>
      </c>
      <c r="D989" s="4">
        <v>4</v>
      </c>
      <c r="E989" s="4">
        <v>156</v>
      </c>
      <c r="F989" s="4">
        <v>156</v>
      </c>
      <c r="G989" s="5">
        <v>38716</v>
      </c>
      <c r="H989" s="7" t="s">
        <v>160</v>
      </c>
      <c r="I989" s="4">
        <v>0</v>
      </c>
      <c r="J989" s="6">
        <f t="shared" si="110"/>
        <v>0</v>
      </c>
      <c r="K989" s="6">
        <f t="shared" si="106"/>
        <v>0</v>
      </c>
      <c r="L989" s="6" t="str">
        <f t="shared" si="107"/>
        <v/>
      </c>
      <c r="M989" s="21">
        <f t="shared" si="108"/>
        <v>0</v>
      </c>
      <c r="N989" s="6" t="str">
        <f t="shared" si="111"/>
        <v/>
      </c>
      <c r="O989" s="21" t="str">
        <f t="shared" si="109"/>
        <v/>
      </c>
      <c r="P989" s="33" t="str">
        <f t="shared" si="112"/>
        <v/>
      </c>
    </row>
    <row r="990" spans="1:16">
      <c r="A990" s="6" t="s">
        <v>637</v>
      </c>
      <c r="B990" s="8">
        <v>51898</v>
      </c>
      <c r="C990" s="4">
        <v>39</v>
      </c>
      <c r="D990" s="4">
        <v>39</v>
      </c>
      <c r="E990" s="4">
        <v>155</v>
      </c>
      <c r="F990" s="4">
        <v>155</v>
      </c>
      <c r="G990" s="5">
        <v>38716</v>
      </c>
      <c r="H990" s="7" t="s">
        <v>160</v>
      </c>
      <c r="I990" s="4">
        <v>44</v>
      </c>
      <c r="J990" s="6">
        <f t="shared" si="110"/>
        <v>44</v>
      </c>
      <c r="K990" s="6">
        <f t="shared" si="106"/>
        <v>0</v>
      </c>
      <c r="L990" s="6" t="str">
        <f t="shared" si="107"/>
        <v/>
      </c>
      <c r="M990" s="21">
        <f t="shared" si="108"/>
        <v>0.10694444444444445</v>
      </c>
      <c r="N990" s="6" t="str">
        <f t="shared" si="111"/>
        <v/>
      </c>
      <c r="O990" s="21" t="str">
        <f t="shared" si="109"/>
        <v/>
      </c>
      <c r="P990" s="33" t="str">
        <f t="shared" si="112"/>
        <v/>
      </c>
    </row>
    <row r="991" spans="1:16">
      <c r="A991" s="6" t="s">
        <v>1211</v>
      </c>
      <c r="B991" s="8">
        <v>69368</v>
      </c>
      <c r="C991" s="4">
        <v>6</v>
      </c>
      <c r="D991" s="4">
        <v>6</v>
      </c>
      <c r="E991" s="4">
        <v>155</v>
      </c>
      <c r="F991" s="4">
        <v>155</v>
      </c>
      <c r="G991" s="5">
        <v>38716</v>
      </c>
      <c r="H991" s="7" t="s">
        <v>160</v>
      </c>
      <c r="I991" s="4">
        <v>0</v>
      </c>
      <c r="J991" s="6">
        <f t="shared" si="110"/>
        <v>0</v>
      </c>
      <c r="K991" s="6">
        <f t="shared" si="106"/>
        <v>0</v>
      </c>
      <c r="L991" s="6" t="str">
        <f t="shared" si="107"/>
        <v/>
      </c>
      <c r="M991" s="21">
        <f t="shared" si="108"/>
        <v>0</v>
      </c>
      <c r="N991" s="6" t="str">
        <f t="shared" si="111"/>
        <v/>
      </c>
      <c r="O991" s="21" t="str">
        <f t="shared" si="109"/>
        <v/>
      </c>
      <c r="P991" s="33" t="str">
        <f t="shared" si="112"/>
        <v/>
      </c>
    </row>
    <row r="992" spans="1:16">
      <c r="A992" s="6" t="s">
        <v>1343</v>
      </c>
      <c r="B992" s="8">
        <v>73385</v>
      </c>
      <c r="C992" s="4">
        <v>4</v>
      </c>
      <c r="D992" s="4">
        <v>4</v>
      </c>
      <c r="E992" s="4">
        <v>152</v>
      </c>
      <c r="F992" s="4">
        <v>152</v>
      </c>
      <c r="G992" s="5">
        <v>38968</v>
      </c>
      <c r="H992" s="7" t="s">
        <v>160</v>
      </c>
      <c r="I992" s="4">
        <v>0</v>
      </c>
      <c r="J992" s="6">
        <f t="shared" si="110"/>
        <v>0</v>
      </c>
      <c r="K992" s="6">
        <f t="shared" si="106"/>
        <v>0</v>
      </c>
      <c r="L992" s="6" t="str">
        <f t="shared" si="107"/>
        <v/>
      </c>
      <c r="M992" s="21">
        <f t="shared" si="108"/>
        <v>0</v>
      </c>
      <c r="N992" s="6" t="str">
        <f t="shared" si="111"/>
        <v/>
      </c>
      <c r="O992" s="21" t="str">
        <f t="shared" si="109"/>
        <v/>
      </c>
      <c r="P992" s="33" t="str">
        <f t="shared" si="112"/>
        <v/>
      </c>
    </row>
    <row r="993" spans="1:16">
      <c r="A993" s="6" t="s">
        <v>611</v>
      </c>
      <c r="B993" s="8">
        <v>51105</v>
      </c>
      <c r="C993" s="4">
        <v>43</v>
      </c>
      <c r="D993" s="4">
        <v>43</v>
      </c>
      <c r="E993" s="4">
        <v>152</v>
      </c>
      <c r="F993" s="4">
        <v>152</v>
      </c>
      <c r="G993" s="5">
        <v>38716</v>
      </c>
      <c r="H993" s="7" t="s">
        <v>159</v>
      </c>
      <c r="I993" s="4">
        <v>12</v>
      </c>
      <c r="J993" s="6">
        <f t="shared" si="110"/>
        <v>12</v>
      </c>
      <c r="K993" s="6">
        <f t="shared" si="106"/>
        <v>0</v>
      </c>
      <c r="L993" s="6" t="str">
        <f t="shared" si="107"/>
        <v/>
      </c>
      <c r="M993" s="21">
        <f t="shared" si="108"/>
        <v>2.9166666666666667E-2</v>
      </c>
      <c r="N993" s="6" t="str">
        <f t="shared" si="111"/>
        <v/>
      </c>
      <c r="O993" s="21" t="str">
        <f t="shared" si="109"/>
        <v/>
      </c>
      <c r="P993" s="33" t="str">
        <f t="shared" si="112"/>
        <v/>
      </c>
    </row>
    <row r="994" spans="1:16">
      <c r="A994" s="6" t="s">
        <v>913</v>
      </c>
      <c r="B994" s="8">
        <v>60299</v>
      </c>
      <c r="C994" s="4">
        <v>17</v>
      </c>
      <c r="D994" s="4">
        <v>17</v>
      </c>
      <c r="E994" s="4">
        <v>150</v>
      </c>
      <c r="F994" s="4">
        <v>150</v>
      </c>
      <c r="G994" s="5">
        <v>38716</v>
      </c>
      <c r="H994" s="7" t="s">
        <v>160</v>
      </c>
      <c r="I994" s="4">
        <v>17</v>
      </c>
      <c r="J994" s="6">
        <f t="shared" si="110"/>
        <v>17</v>
      </c>
      <c r="K994" s="6">
        <f t="shared" si="106"/>
        <v>0</v>
      </c>
      <c r="L994" s="6" t="str">
        <f t="shared" si="107"/>
        <v/>
      </c>
      <c r="M994" s="21">
        <f t="shared" si="108"/>
        <v>4.1319444444444443E-2</v>
      </c>
      <c r="N994" s="6" t="str">
        <f t="shared" si="111"/>
        <v/>
      </c>
      <c r="O994" s="21" t="str">
        <f t="shared" si="109"/>
        <v/>
      </c>
      <c r="P994" s="33" t="str">
        <f t="shared" si="112"/>
        <v/>
      </c>
    </row>
    <row r="995" spans="1:16">
      <c r="A995" s="6" t="s">
        <v>511</v>
      </c>
      <c r="B995" s="8">
        <v>48061</v>
      </c>
      <c r="C995" s="4">
        <v>59</v>
      </c>
      <c r="D995" s="4">
        <v>59</v>
      </c>
      <c r="E995" s="4">
        <v>150</v>
      </c>
      <c r="F995" s="4">
        <v>150</v>
      </c>
      <c r="G995" s="5">
        <v>39752</v>
      </c>
      <c r="H995" s="7" t="s">
        <v>159</v>
      </c>
      <c r="I995" s="4">
        <v>63</v>
      </c>
      <c r="J995" s="6">
        <f t="shared" si="110"/>
        <v>63</v>
      </c>
      <c r="K995" s="6">
        <f t="shared" si="106"/>
        <v>0</v>
      </c>
      <c r="L995" s="6" t="str">
        <f t="shared" si="107"/>
        <v/>
      </c>
      <c r="M995" s="21">
        <f t="shared" si="108"/>
        <v>0.15312500000000001</v>
      </c>
      <c r="N995" s="6" t="str">
        <f t="shared" si="111"/>
        <v/>
      </c>
      <c r="O995" s="21" t="str">
        <f t="shared" si="109"/>
        <v/>
      </c>
      <c r="P995" s="33" t="str">
        <f t="shared" si="112"/>
        <v/>
      </c>
    </row>
    <row r="996" spans="1:16">
      <c r="A996" s="6" t="s">
        <v>610</v>
      </c>
      <c r="B996" s="8">
        <v>51075</v>
      </c>
      <c r="C996" s="4">
        <v>43</v>
      </c>
      <c r="D996" s="4">
        <v>43</v>
      </c>
      <c r="E996" s="4">
        <v>150</v>
      </c>
      <c r="F996" s="4">
        <v>150</v>
      </c>
      <c r="G996" s="5">
        <v>38716</v>
      </c>
      <c r="H996" s="7" t="s">
        <v>159</v>
      </c>
      <c r="I996" s="4">
        <v>39</v>
      </c>
      <c r="J996" s="6">
        <f t="shared" si="110"/>
        <v>39</v>
      </c>
      <c r="K996" s="6">
        <f t="shared" si="106"/>
        <v>0</v>
      </c>
      <c r="L996" s="6" t="str">
        <f t="shared" si="107"/>
        <v/>
      </c>
      <c r="M996" s="21">
        <f t="shared" si="108"/>
        <v>9.4791666666666663E-2</v>
      </c>
      <c r="N996" s="6" t="str">
        <f t="shared" si="111"/>
        <v/>
      </c>
      <c r="O996" s="21" t="str">
        <f t="shared" si="109"/>
        <v/>
      </c>
      <c r="P996" s="33" t="str">
        <f t="shared" si="112"/>
        <v/>
      </c>
    </row>
    <row r="997" spans="1:16">
      <c r="A997" s="6" t="s">
        <v>817</v>
      </c>
      <c r="B997" s="8">
        <v>57377</v>
      </c>
      <c r="C997" s="4">
        <v>22</v>
      </c>
      <c r="D997" s="4">
        <v>22</v>
      </c>
      <c r="E997" s="4">
        <v>148</v>
      </c>
      <c r="F997" s="4">
        <v>148</v>
      </c>
      <c r="G997" s="5">
        <v>38716</v>
      </c>
      <c r="H997" s="7" t="s">
        <v>160</v>
      </c>
      <c r="I997" s="4">
        <v>19</v>
      </c>
      <c r="J997" s="6">
        <f t="shared" si="110"/>
        <v>19</v>
      </c>
      <c r="K997" s="6">
        <f t="shared" si="106"/>
        <v>0</v>
      </c>
      <c r="L997" s="6" t="str">
        <f t="shared" si="107"/>
        <v/>
      </c>
      <c r="M997" s="21">
        <f t="shared" si="108"/>
        <v>4.6180555555555558E-2</v>
      </c>
      <c r="N997" s="6" t="str">
        <f t="shared" si="111"/>
        <v/>
      </c>
      <c r="O997" s="21" t="str">
        <f t="shared" si="109"/>
        <v/>
      </c>
      <c r="P997" s="33" t="str">
        <f t="shared" si="112"/>
        <v/>
      </c>
    </row>
    <row r="998" spans="1:16">
      <c r="A998" s="6" t="s">
        <v>927</v>
      </c>
      <c r="B998" s="8">
        <v>60723</v>
      </c>
      <c r="C998" s="4">
        <v>16</v>
      </c>
      <c r="D998" s="4">
        <v>16</v>
      </c>
      <c r="E998" s="4">
        <v>148</v>
      </c>
      <c r="F998" s="4">
        <v>148</v>
      </c>
      <c r="G998" s="5">
        <v>38716</v>
      </c>
      <c r="H998" s="7" t="s">
        <v>160</v>
      </c>
      <c r="I998" s="4">
        <v>0</v>
      </c>
      <c r="J998" s="6">
        <f t="shared" si="110"/>
        <v>0</v>
      </c>
      <c r="K998" s="6">
        <f t="shared" si="106"/>
        <v>0</v>
      </c>
      <c r="L998" s="6" t="str">
        <f t="shared" si="107"/>
        <v/>
      </c>
      <c r="M998" s="21">
        <f t="shared" si="108"/>
        <v>0</v>
      </c>
      <c r="N998" s="6" t="str">
        <f t="shared" si="111"/>
        <v/>
      </c>
      <c r="O998" s="21" t="str">
        <f t="shared" si="109"/>
        <v/>
      </c>
      <c r="P998" s="33" t="str">
        <f t="shared" si="112"/>
        <v/>
      </c>
    </row>
    <row r="999" spans="1:16">
      <c r="A999" s="6" t="s">
        <v>852</v>
      </c>
      <c r="B999" s="8">
        <v>58441</v>
      </c>
      <c r="C999" s="4">
        <v>20</v>
      </c>
      <c r="D999" s="4">
        <v>20</v>
      </c>
      <c r="E999" s="4">
        <v>145</v>
      </c>
      <c r="F999" s="4">
        <v>145</v>
      </c>
      <c r="G999" s="5">
        <v>38716</v>
      </c>
      <c r="H999" s="7" t="s">
        <v>159</v>
      </c>
      <c r="I999" s="4">
        <v>21</v>
      </c>
      <c r="J999" s="6">
        <f t="shared" si="110"/>
        <v>21</v>
      </c>
      <c r="K999" s="6">
        <f t="shared" si="106"/>
        <v>0</v>
      </c>
      <c r="L999" s="6" t="str">
        <f t="shared" si="107"/>
        <v/>
      </c>
      <c r="M999" s="21">
        <f t="shared" si="108"/>
        <v>5.1041666666666666E-2</v>
      </c>
      <c r="N999" s="6" t="str">
        <f t="shared" si="111"/>
        <v/>
      </c>
      <c r="O999" s="21" t="str">
        <f t="shared" si="109"/>
        <v/>
      </c>
      <c r="P999" s="33" t="str">
        <f t="shared" si="112"/>
        <v/>
      </c>
    </row>
    <row r="1000" spans="1:16">
      <c r="A1000" s="6" t="s">
        <v>658</v>
      </c>
      <c r="B1000" s="8">
        <v>52536</v>
      </c>
      <c r="C1000" s="4">
        <v>36</v>
      </c>
      <c r="D1000" s="4">
        <v>36</v>
      </c>
      <c r="E1000" s="4">
        <v>143</v>
      </c>
      <c r="F1000" s="4">
        <v>143</v>
      </c>
      <c r="G1000" s="5">
        <v>38973</v>
      </c>
      <c r="H1000" s="7" t="s">
        <v>159</v>
      </c>
      <c r="I1000" s="4">
        <v>47</v>
      </c>
      <c r="J1000" s="6">
        <f t="shared" si="110"/>
        <v>47</v>
      </c>
      <c r="K1000" s="6">
        <f t="shared" si="106"/>
        <v>0</v>
      </c>
      <c r="L1000" s="6" t="str">
        <f t="shared" si="107"/>
        <v/>
      </c>
      <c r="M1000" s="21">
        <f t="shared" si="108"/>
        <v>0.11423611111111112</v>
      </c>
      <c r="N1000" s="6" t="str">
        <f t="shared" si="111"/>
        <v/>
      </c>
      <c r="O1000" s="21" t="str">
        <f t="shared" si="109"/>
        <v/>
      </c>
      <c r="P1000" s="33" t="str">
        <f t="shared" si="112"/>
        <v/>
      </c>
    </row>
    <row r="1001" spans="1:16">
      <c r="A1001" s="6" t="s">
        <v>571</v>
      </c>
      <c r="B1001" s="8">
        <v>49888</v>
      </c>
      <c r="C1001" s="4">
        <v>48</v>
      </c>
      <c r="D1001" s="4">
        <v>48</v>
      </c>
      <c r="E1001" s="4">
        <v>131</v>
      </c>
      <c r="F1001" s="4">
        <v>131</v>
      </c>
      <c r="G1001" s="5">
        <v>39211</v>
      </c>
      <c r="H1001" s="7" t="s">
        <v>160</v>
      </c>
      <c r="I1001" s="4">
        <v>136</v>
      </c>
      <c r="J1001" s="6">
        <f t="shared" si="110"/>
        <v>136</v>
      </c>
      <c r="K1001" s="6">
        <f t="shared" si="106"/>
        <v>0</v>
      </c>
      <c r="L1001" s="6" t="str">
        <f t="shared" si="107"/>
        <v/>
      </c>
      <c r="M1001" s="21">
        <f t="shared" si="108"/>
        <v>0.33055555555555555</v>
      </c>
      <c r="N1001" s="6" t="str">
        <f t="shared" si="111"/>
        <v/>
      </c>
      <c r="O1001" s="21" t="str">
        <f t="shared" si="109"/>
        <v/>
      </c>
      <c r="P1001" s="33" t="str">
        <f t="shared" si="112"/>
        <v/>
      </c>
    </row>
    <row r="1002" spans="1:16">
      <c r="A1002" s="6" t="s">
        <v>1534</v>
      </c>
      <c r="B1002" s="8">
        <v>79199</v>
      </c>
      <c r="C1002" s="4">
        <v>2</v>
      </c>
      <c r="D1002" s="4">
        <v>2</v>
      </c>
      <c r="E1002" s="4">
        <v>130</v>
      </c>
      <c r="F1002" s="4">
        <v>130</v>
      </c>
      <c r="G1002" s="5">
        <v>40212</v>
      </c>
      <c r="H1002" s="7" t="s">
        <v>160</v>
      </c>
      <c r="I1002" s="4">
        <v>74</v>
      </c>
      <c r="J1002" s="6">
        <f t="shared" si="110"/>
        <v>74</v>
      </c>
      <c r="K1002" s="6">
        <f t="shared" si="106"/>
        <v>0</v>
      </c>
      <c r="L1002" s="6" t="str">
        <f t="shared" si="107"/>
        <v/>
      </c>
      <c r="M1002" s="21">
        <f t="shared" si="108"/>
        <v>0.17986111111111111</v>
      </c>
      <c r="N1002" s="6" t="str">
        <f t="shared" si="111"/>
        <v/>
      </c>
      <c r="O1002" s="21" t="str">
        <f t="shared" si="109"/>
        <v/>
      </c>
      <c r="P1002" s="33" t="str">
        <f t="shared" si="112"/>
        <v/>
      </c>
    </row>
    <row r="1003" spans="1:16">
      <c r="A1003" s="6" t="s">
        <v>640</v>
      </c>
      <c r="B1003" s="8">
        <v>51987</v>
      </c>
      <c r="C1003" s="4">
        <v>39</v>
      </c>
      <c r="D1003" s="4">
        <v>39</v>
      </c>
      <c r="E1003" s="4">
        <v>130</v>
      </c>
      <c r="F1003" s="4">
        <v>130</v>
      </c>
      <c r="G1003" s="5">
        <v>39504</v>
      </c>
      <c r="H1003" s="7" t="s">
        <v>159</v>
      </c>
      <c r="I1003" s="4">
        <v>15</v>
      </c>
      <c r="J1003" s="6">
        <f t="shared" si="110"/>
        <v>15</v>
      </c>
      <c r="K1003" s="6">
        <f t="shared" si="106"/>
        <v>0</v>
      </c>
      <c r="L1003" s="6" t="str">
        <f t="shared" si="107"/>
        <v/>
      </c>
      <c r="M1003" s="21">
        <f t="shared" si="108"/>
        <v>3.6458333333333336E-2</v>
      </c>
      <c r="N1003" s="6" t="str">
        <f t="shared" si="111"/>
        <v/>
      </c>
      <c r="O1003" s="21" t="str">
        <f t="shared" si="109"/>
        <v/>
      </c>
      <c r="P1003" s="33" t="str">
        <f t="shared" si="112"/>
        <v/>
      </c>
    </row>
    <row r="1004" spans="1:16">
      <c r="A1004" s="6" t="s">
        <v>1354</v>
      </c>
      <c r="B1004" s="8">
        <v>73720</v>
      </c>
      <c r="C1004" s="4">
        <v>4</v>
      </c>
      <c r="D1004" s="4">
        <v>4</v>
      </c>
      <c r="E1004" s="4">
        <v>128</v>
      </c>
      <c r="F1004" s="4">
        <v>128</v>
      </c>
      <c r="G1004" s="5">
        <v>39912</v>
      </c>
      <c r="H1004" s="7" t="s">
        <v>160</v>
      </c>
      <c r="I1004" s="4">
        <v>0</v>
      </c>
      <c r="J1004" s="6">
        <f t="shared" si="110"/>
        <v>0</v>
      </c>
      <c r="K1004" s="6">
        <f t="shared" si="106"/>
        <v>0</v>
      </c>
      <c r="L1004" s="6" t="str">
        <f t="shared" si="107"/>
        <v/>
      </c>
      <c r="M1004" s="21">
        <f t="shared" si="108"/>
        <v>0</v>
      </c>
      <c r="N1004" s="6" t="str">
        <f t="shared" si="111"/>
        <v/>
      </c>
      <c r="O1004" s="21" t="str">
        <f t="shared" si="109"/>
        <v/>
      </c>
      <c r="P1004" s="33" t="str">
        <f t="shared" si="112"/>
        <v/>
      </c>
    </row>
    <row r="1005" spans="1:16">
      <c r="A1005" s="6" t="s">
        <v>896</v>
      </c>
      <c r="B1005" s="8">
        <v>59780</v>
      </c>
      <c r="C1005" s="4">
        <v>17</v>
      </c>
      <c r="D1005" s="4">
        <v>17</v>
      </c>
      <c r="E1005" s="4">
        <v>126</v>
      </c>
      <c r="F1005" s="4">
        <v>126</v>
      </c>
      <c r="G1005" s="5">
        <v>39421</v>
      </c>
      <c r="H1005" s="7" t="s">
        <v>160</v>
      </c>
      <c r="I1005" s="4">
        <v>0</v>
      </c>
      <c r="J1005" s="6">
        <f t="shared" si="110"/>
        <v>0</v>
      </c>
      <c r="K1005" s="6">
        <f t="shared" si="106"/>
        <v>0</v>
      </c>
      <c r="L1005" s="6" t="str">
        <f t="shared" si="107"/>
        <v/>
      </c>
      <c r="M1005" s="21">
        <f t="shared" si="108"/>
        <v>0</v>
      </c>
      <c r="N1005" s="6" t="str">
        <f t="shared" si="111"/>
        <v/>
      </c>
      <c r="O1005" s="21" t="str">
        <f t="shared" si="109"/>
        <v/>
      </c>
      <c r="P1005" s="33" t="str">
        <f t="shared" si="112"/>
        <v/>
      </c>
    </row>
    <row r="1006" spans="1:16">
      <c r="A1006" s="6" t="s">
        <v>1282</v>
      </c>
      <c r="B1006" s="8">
        <v>71529</v>
      </c>
      <c r="C1006" s="4">
        <v>5</v>
      </c>
      <c r="D1006" s="4">
        <v>5</v>
      </c>
      <c r="E1006" s="4">
        <v>124</v>
      </c>
      <c r="F1006" s="4">
        <v>124</v>
      </c>
      <c r="G1006" s="5">
        <v>39850</v>
      </c>
      <c r="H1006" s="7" t="s">
        <v>160</v>
      </c>
      <c r="I1006" s="4">
        <v>0</v>
      </c>
      <c r="J1006" s="6">
        <f t="shared" si="110"/>
        <v>0</v>
      </c>
      <c r="K1006" s="6">
        <f t="shared" si="106"/>
        <v>0</v>
      </c>
      <c r="L1006" s="6" t="str">
        <f t="shared" si="107"/>
        <v/>
      </c>
      <c r="M1006" s="21">
        <f t="shared" si="108"/>
        <v>0</v>
      </c>
      <c r="N1006" s="6" t="str">
        <f t="shared" si="111"/>
        <v/>
      </c>
      <c r="O1006" s="21" t="str">
        <f t="shared" si="109"/>
        <v/>
      </c>
      <c r="P1006" s="33" t="str">
        <f t="shared" si="112"/>
        <v/>
      </c>
    </row>
    <row r="1007" spans="1:16">
      <c r="A1007" s="6" t="s">
        <v>1327</v>
      </c>
      <c r="B1007" s="8">
        <v>72898</v>
      </c>
      <c r="C1007" s="4">
        <v>4</v>
      </c>
      <c r="D1007" s="4">
        <v>4</v>
      </c>
      <c r="E1007" s="4">
        <v>123</v>
      </c>
      <c r="F1007" s="4">
        <v>123</v>
      </c>
      <c r="G1007" s="5">
        <v>40028</v>
      </c>
      <c r="H1007" s="7" t="s">
        <v>160</v>
      </c>
      <c r="I1007" s="4">
        <v>0</v>
      </c>
      <c r="J1007" s="6">
        <f t="shared" si="110"/>
        <v>0</v>
      </c>
      <c r="K1007" s="6">
        <f t="shared" si="106"/>
        <v>0</v>
      </c>
      <c r="L1007" s="6" t="str">
        <f t="shared" si="107"/>
        <v/>
      </c>
      <c r="M1007" s="21">
        <f t="shared" si="108"/>
        <v>0</v>
      </c>
      <c r="N1007" s="6" t="str">
        <f t="shared" si="111"/>
        <v/>
      </c>
      <c r="O1007" s="21" t="str">
        <f t="shared" si="109"/>
        <v/>
      </c>
      <c r="P1007" s="33" t="str">
        <f t="shared" si="112"/>
        <v/>
      </c>
    </row>
    <row r="1008" spans="1:16">
      <c r="A1008" s="6" t="s">
        <v>472</v>
      </c>
      <c r="B1008" s="8">
        <v>47150</v>
      </c>
      <c r="C1008" s="4">
        <v>68</v>
      </c>
      <c r="D1008" s="4">
        <v>68</v>
      </c>
      <c r="E1008" s="4">
        <v>120</v>
      </c>
      <c r="F1008" s="4">
        <v>120</v>
      </c>
      <c r="G1008" s="5">
        <v>38716</v>
      </c>
      <c r="H1008" s="7" t="s">
        <v>161</v>
      </c>
      <c r="I1008" s="4">
        <v>25</v>
      </c>
      <c r="J1008" s="6">
        <f t="shared" si="110"/>
        <v>25</v>
      </c>
      <c r="K1008" s="6">
        <f t="shared" si="106"/>
        <v>0</v>
      </c>
      <c r="L1008" s="6" t="str">
        <f t="shared" si="107"/>
        <v/>
      </c>
      <c r="M1008" s="21">
        <f t="shared" si="108"/>
        <v>6.0763888888888888E-2</v>
      </c>
      <c r="N1008" s="6" t="str">
        <f t="shared" si="111"/>
        <v/>
      </c>
      <c r="O1008" s="21" t="str">
        <f t="shared" si="109"/>
        <v/>
      </c>
      <c r="P1008" s="33" t="str">
        <f t="shared" si="112"/>
        <v/>
      </c>
    </row>
    <row r="1009" spans="1:16">
      <c r="A1009" s="6" t="s">
        <v>457</v>
      </c>
      <c r="B1009" s="8">
        <v>46692</v>
      </c>
      <c r="C1009" s="4">
        <v>70</v>
      </c>
      <c r="D1009" s="4">
        <v>70</v>
      </c>
      <c r="E1009" s="4">
        <v>120</v>
      </c>
      <c r="F1009" s="4">
        <v>120</v>
      </c>
      <c r="G1009" s="5">
        <v>38716</v>
      </c>
      <c r="H1009" s="7" t="s">
        <v>159</v>
      </c>
      <c r="I1009" s="4">
        <v>131</v>
      </c>
      <c r="J1009" s="6">
        <f t="shared" si="110"/>
        <v>131</v>
      </c>
      <c r="K1009" s="6">
        <f t="shared" si="106"/>
        <v>0</v>
      </c>
      <c r="L1009" s="6" t="str">
        <f t="shared" si="107"/>
        <v/>
      </c>
      <c r="M1009" s="21">
        <f t="shared" si="108"/>
        <v>0.31840277777777781</v>
      </c>
      <c r="N1009" s="6" t="str">
        <f t="shared" si="111"/>
        <v/>
      </c>
      <c r="O1009" s="21" t="str">
        <f t="shared" si="109"/>
        <v/>
      </c>
      <c r="P1009" s="33" t="str">
        <f t="shared" si="112"/>
        <v/>
      </c>
    </row>
    <row r="1010" spans="1:16">
      <c r="A1010" s="6" t="s">
        <v>623</v>
      </c>
      <c r="B1010" s="8">
        <v>51471</v>
      </c>
      <c r="C1010" s="4">
        <v>43</v>
      </c>
      <c r="D1010" s="4">
        <v>42</v>
      </c>
      <c r="E1010" s="4">
        <v>118</v>
      </c>
      <c r="F1010" s="4">
        <v>118</v>
      </c>
      <c r="G1010" s="5">
        <v>38716</v>
      </c>
      <c r="H1010" s="7" t="s">
        <v>159</v>
      </c>
      <c r="I1010" s="4">
        <v>112</v>
      </c>
      <c r="J1010" s="6">
        <f t="shared" si="110"/>
        <v>112</v>
      </c>
      <c r="K1010" s="6">
        <f t="shared" si="106"/>
        <v>1</v>
      </c>
      <c r="L1010" s="6" t="str">
        <f t="shared" si="107"/>
        <v/>
      </c>
      <c r="M1010" s="21">
        <f t="shared" si="108"/>
        <v>0.2722222222222222</v>
      </c>
      <c r="N1010" s="6">
        <f t="shared" si="111"/>
        <v>0</v>
      </c>
      <c r="O1010" s="21">
        <f t="shared" si="109"/>
        <v>0.2722222222222222</v>
      </c>
      <c r="P1010" s="33" t="str">
        <f t="shared" si="112"/>
        <v/>
      </c>
    </row>
    <row r="1011" spans="1:16">
      <c r="A1011" s="6" t="s">
        <v>603</v>
      </c>
      <c r="B1011" s="8">
        <v>50861</v>
      </c>
      <c r="C1011" s="4">
        <v>44</v>
      </c>
      <c r="D1011" s="4">
        <v>44</v>
      </c>
      <c r="E1011" s="4">
        <v>117</v>
      </c>
      <c r="F1011" s="4">
        <v>117</v>
      </c>
      <c r="G1011" s="5">
        <v>39854</v>
      </c>
      <c r="H1011" s="7" t="s">
        <v>159</v>
      </c>
      <c r="I1011" s="4">
        <v>19</v>
      </c>
      <c r="J1011" s="6">
        <f t="shared" si="110"/>
        <v>19</v>
      </c>
      <c r="K1011" s="6">
        <f t="shared" si="106"/>
        <v>0</v>
      </c>
      <c r="L1011" s="6" t="str">
        <f t="shared" si="107"/>
        <v/>
      </c>
      <c r="M1011" s="21">
        <f t="shared" si="108"/>
        <v>4.6180555555555558E-2</v>
      </c>
      <c r="N1011" s="6" t="str">
        <f t="shared" si="111"/>
        <v/>
      </c>
      <c r="O1011" s="21" t="str">
        <f t="shared" si="109"/>
        <v/>
      </c>
      <c r="P1011" s="33" t="str">
        <f t="shared" si="112"/>
        <v/>
      </c>
    </row>
    <row r="1012" spans="1:16">
      <c r="A1012" s="6" t="s">
        <v>456</v>
      </c>
      <c r="B1012" s="8">
        <v>46661</v>
      </c>
      <c r="C1012" s="4">
        <v>71</v>
      </c>
      <c r="D1012" s="4">
        <v>71</v>
      </c>
      <c r="E1012" s="4">
        <v>115</v>
      </c>
      <c r="F1012" s="4">
        <v>115</v>
      </c>
      <c r="G1012" s="5">
        <v>38716</v>
      </c>
      <c r="H1012" s="7" t="s">
        <v>159</v>
      </c>
      <c r="I1012" s="4">
        <v>29</v>
      </c>
      <c r="J1012" s="6">
        <f t="shared" si="110"/>
        <v>29</v>
      </c>
      <c r="K1012" s="6">
        <f t="shared" si="106"/>
        <v>0</v>
      </c>
      <c r="L1012" s="6" t="str">
        <f t="shared" si="107"/>
        <v/>
      </c>
      <c r="M1012" s="21">
        <f t="shared" si="108"/>
        <v>7.048611111111111E-2</v>
      </c>
      <c r="N1012" s="6" t="str">
        <f t="shared" si="111"/>
        <v/>
      </c>
      <c r="O1012" s="21" t="str">
        <f t="shared" si="109"/>
        <v/>
      </c>
      <c r="P1012" s="33" t="str">
        <f t="shared" si="112"/>
        <v/>
      </c>
    </row>
    <row r="1013" spans="1:16">
      <c r="A1013" s="6" t="s">
        <v>613</v>
      </c>
      <c r="B1013" s="8">
        <v>51167</v>
      </c>
      <c r="C1013" s="4">
        <v>42</v>
      </c>
      <c r="D1013" s="4">
        <v>42</v>
      </c>
      <c r="E1013" s="4">
        <v>109</v>
      </c>
      <c r="F1013" s="4">
        <v>109</v>
      </c>
      <c r="G1013" s="5">
        <v>38973</v>
      </c>
      <c r="H1013" s="7" t="s">
        <v>160</v>
      </c>
      <c r="I1013" s="4">
        <v>19</v>
      </c>
      <c r="J1013" s="6">
        <f t="shared" si="110"/>
        <v>19</v>
      </c>
      <c r="K1013" s="6">
        <f t="shared" si="106"/>
        <v>0</v>
      </c>
      <c r="L1013" s="6" t="str">
        <f t="shared" si="107"/>
        <v/>
      </c>
      <c r="M1013" s="21">
        <f t="shared" si="108"/>
        <v>4.6180555555555558E-2</v>
      </c>
      <c r="N1013" s="6" t="str">
        <f t="shared" si="111"/>
        <v/>
      </c>
      <c r="O1013" s="21" t="str">
        <f t="shared" si="109"/>
        <v/>
      </c>
      <c r="P1013" s="33" t="str">
        <f t="shared" si="112"/>
        <v/>
      </c>
    </row>
    <row r="1014" spans="1:16">
      <c r="A1014" s="6" t="s">
        <v>886</v>
      </c>
      <c r="B1014" s="8">
        <v>59476</v>
      </c>
      <c r="C1014" s="4">
        <v>18</v>
      </c>
      <c r="D1014" s="4">
        <v>18</v>
      </c>
      <c r="E1014" s="4">
        <v>109</v>
      </c>
      <c r="F1014" s="4">
        <v>109</v>
      </c>
      <c r="G1014" s="5">
        <v>38716</v>
      </c>
      <c r="H1014" s="7" t="s">
        <v>160</v>
      </c>
      <c r="I1014" s="4">
        <v>88</v>
      </c>
      <c r="J1014" s="6">
        <f t="shared" si="110"/>
        <v>88</v>
      </c>
      <c r="K1014" s="6">
        <f t="shared" si="106"/>
        <v>0</v>
      </c>
      <c r="L1014" s="6" t="str">
        <f t="shared" si="107"/>
        <v/>
      </c>
      <c r="M1014" s="21">
        <f t="shared" si="108"/>
        <v>0.21388888888888891</v>
      </c>
      <c r="N1014" s="6" t="str">
        <f t="shared" si="111"/>
        <v/>
      </c>
      <c r="O1014" s="21" t="str">
        <f t="shared" si="109"/>
        <v/>
      </c>
      <c r="P1014" s="33" t="str">
        <f t="shared" si="112"/>
        <v/>
      </c>
    </row>
    <row r="1015" spans="1:16">
      <c r="A1015" s="6" t="s">
        <v>1473</v>
      </c>
      <c r="B1015" s="8">
        <v>77341</v>
      </c>
      <c r="C1015" s="4">
        <v>2</v>
      </c>
      <c r="D1015" s="4">
        <v>2</v>
      </c>
      <c r="E1015" s="4">
        <v>104</v>
      </c>
      <c r="F1015" s="4">
        <v>104</v>
      </c>
      <c r="G1015" s="5">
        <v>38902</v>
      </c>
      <c r="H1015" s="7" t="s">
        <v>160</v>
      </c>
      <c r="I1015" s="4">
        <v>0</v>
      </c>
      <c r="J1015" s="6">
        <f t="shared" si="110"/>
        <v>0</v>
      </c>
      <c r="K1015" s="6">
        <f t="shared" si="106"/>
        <v>0</v>
      </c>
      <c r="L1015" s="6" t="str">
        <f t="shared" si="107"/>
        <v/>
      </c>
      <c r="M1015" s="21">
        <f t="shared" si="108"/>
        <v>0</v>
      </c>
      <c r="N1015" s="6" t="str">
        <f t="shared" si="111"/>
        <v/>
      </c>
      <c r="O1015" s="21" t="str">
        <f t="shared" si="109"/>
        <v/>
      </c>
      <c r="P1015" s="33" t="str">
        <f t="shared" si="112"/>
        <v/>
      </c>
    </row>
    <row r="1016" spans="1:16">
      <c r="A1016" s="6" t="s">
        <v>1560</v>
      </c>
      <c r="B1016" s="8">
        <v>79990</v>
      </c>
      <c r="C1016" s="4">
        <v>2</v>
      </c>
      <c r="D1016" s="4">
        <v>2</v>
      </c>
      <c r="E1016" s="4">
        <v>104</v>
      </c>
      <c r="F1016" s="4">
        <v>104</v>
      </c>
      <c r="G1016" s="5">
        <v>39265</v>
      </c>
      <c r="H1016" s="7" t="s">
        <v>160</v>
      </c>
      <c r="I1016" s="4">
        <v>0</v>
      </c>
      <c r="J1016" s="6">
        <f t="shared" si="110"/>
        <v>0</v>
      </c>
      <c r="K1016" s="6">
        <f t="shared" si="106"/>
        <v>0</v>
      </c>
      <c r="L1016" s="6" t="str">
        <f t="shared" si="107"/>
        <v/>
      </c>
      <c r="M1016" s="21">
        <f t="shared" si="108"/>
        <v>0</v>
      </c>
      <c r="N1016" s="6" t="str">
        <f t="shared" si="111"/>
        <v/>
      </c>
      <c r="O1016" s="21" t="str">
        <f t="shared" si="109"/>
        <v/>
      </c>
      <c r="P1016" s="33" t="str">
        <f t="shared" si="112"/>
        <v/>
      </c>
    </row>
    <row r="1017" spans="1:16">
      <c r="A1017" s="6" t="s">
        <v>843</v>
      </c>
      <c r="B1017" s="8">
        <v>58166</v>
      </c>
      <c r="C1017" s="4">
        <v>21</v>
      </c>
      <c r="D1017" s="4">
        <v>21</v>
      </c>
      <c r="E1017" s="4">
        <v>104</v>
      </c>
      <c r="F1017" s="4">
        <v>104</v>
      </c>
      <c r="G1017" s="5">
        <v>39769</v>
      </c>
      <c r="H1017" s="7" t="s">
        <v>159</v>
      </c>
      <c r="I1017" s="4">
        <v>226</v>
      </c>
      <c r="J1017" s="6">
        <f t="shared" si="110"/>
        <v>226</v>
      </c>
      <c r="K1017" s="6">
        <f t="shared" si="106"/>
        <v>0</v>
      </c>
      <c r="L1017" s="6" t="str">
        <f t="shared" si="107"/>
        <v/>
      </c>
      <c r="M1017" s="21">
        <f t="shared" si="108"/>
        <v>0.5493055555555556</v>
      </c>
      <c r="N1017" s="6" t="str">
        <f t="shared" si="111"/>
        <v/>
      </c>
      <c r="O1017" s="21" t="str">
        <f t="shared" si="109"/>
        <v/>
      </c>
      <c r="P1017" s="33" t="str">
        <f t="shared" si="112"/>
        <v/>
      </c>
    </row>
    <row r="1018" spans="1:16">
      <c r="A1018" s="6" t="s">
        <v>1465</v>
      </c>
      <c r="B1018" s="8">
        <v>77099</v>
      </c>
      <c r="C1018" s="4">
        <v>2</v>
      </c>
      <c r="D1018" s="4">
        <v>2</v>
      </c>
      <c r="E1018" s="4">
        <v>103</v>
      </c>
      <c r="F1018" s="4">
        <v>103</v>
      </c>
      <c r="G1018" s="5">
        <v>38716</v>
      </c>
      <c r="H1018" s="7" t="s">
        <v>160</v>
      </c>
      <c r="I1018" s="4">
        <v>0</v>
      </c>
      <c r="J1018" s="6">
        <f t="shared" si="110"/>
        <v>0</v>
      </c>
      <c r="K1018" s="6">
        <f t="shared" si="106"/>
        <v>0</v>
      </c>
      <c r="L1018" s="6" t="str">
        <f t="shared" si="107"/>
        <v/>
      </c>
      <c r="M1018" s="21">
        <f t="shared" si="108"/>
        <v>0</v>
      </c>
      <c r="N1018" s="6" t="str">
        <f t="shared" si="111"/>
        <v/>
      </c>
      <c r="O1018" s="21" t="str">
        <f t="shared" si="109"/>
        <v/>
      </c>
      <c r="P1018" s="33" t="str">
        <f t="shared" si="112"/>
        <v/>
      </c>
    </row>
    <row r="1019" spans="1:16">
      <c r="A1019" s="6" t="s">
        <v>1480</v>
      </c>
      <c r="B1019" s="8">
        <v>77554</v>
      </c>
      <c r="C1019" s="4">
        <v>2</v>
      </c>
      <c r="D1019" s="4">
        <v>2</v>
      </c>
      <c r="E1019" s="4">
        <v>103</v>
      </c>
      <c r="F1019" s="4">
        <v>103</v>
      </c>
      <c r="G1019" s="5">
        <v>39485</v>
      </c>
      <c r="H1019" s="7" t="s">
        <v>160</v>
      </c>
      <c r="I1019" s="4">
        <v>110</v>
      </c>
      <c r="J1019" s="6">
        <f t="shared" si="110"/>
        <v>110</v>
      </c>
      <c r="K1019" s="6">
        <f t="shared" si="106"/>
        <v>0</v>
      </c>
      <c r="L1019" s="6" t="str">
        <f t="shared" si="107"/>
        <v/>
      </c>
      <c r="M1019" s="21">
        <f t="shared" si="108"/>
        <v>0.2673611111111111</v>
      </c>
      <c r="N1019" s="6" t="str">
        <f t="shared" si="111"/>
        <v/>
      </c>
      <c r="O1019" s="21" t="str">
        <f t="shared" si="109"/>
        <v/>
      </c>
      <c r="P1019" s="33" t="str">
        <f t="shared" si="112"/>
        <v/>
      </c>
    </row>
    <row r="1020" spans="1:16">
      <c r="A1020" s="6" t="s">
        <v>1526</v>
      </c>
      <c r="B1020" s="8">
        <v>78954</v>
      </c>
      <c r="C1020" s="4">
        <v>2</v>
      </c>
      <c r="D1020" s="4">
        <v>2</v>
      </c>
      <c r="E1020" s="4">
        <v>103</v>
      </c>
      <c r="F1020" s="4">
        <v>103</v>
      </c>
      <c r="G1020" s="5">
        <v>39372</v>
      </c>
      <c r="H1020" s="7" t="s">
        <v>160</v>
      </c>
      <c r="I1020" s="4">
        <v>0</v>
      </c>
      <c r="J1020" s="6">
        <f t="shared" si="110"/>
        <v>0</v>
      </c>
      <c r="K1020" s="6">
        <f t="shared" si="106"/>
        <v>0</v>
      </c>
      <c r="L1020" s="6" t="str">
        <f t="shared" si="107"/>
        <v/>
      </c>
      <c r="M1020" s="21">
        <f t="shared" si="108"/>
        <v>0</v>
      </c>
      <c r="N1020" s="6" t="str">
        <f t="shared" si="111"/>
        <v/>
      </c>
      <c r="O1020" s="21" t="str">
        <f t="shared" si="109"/>
        <v/>
      </c>
      <c r="P1020" s="33" t="str">
        <f t="shared" si="112"/>
        <v/>
      </c>
    </row>
    <row r="1021" spans="1:16">
      <c r="A1021" s="6" t="s">
        <v>665</v>
      </c>
      <c r="B1021" s="8">
        <v>52749</v>
      </c>
      <c r="C1021" s="4">
        <v>36</v>
      </c>
      <c r="D1021" s="4">
        <v>36</v>
      </c>
      <c r="E1021" s="4">
        <v>102</v>
      </c>
      <c r="F1021" s="4">
        <v>102</v>
      </c>
      <c r="G1021" s="5">
        <v>38716</v>
      </c>
      <c r="H1021" s="7" t="s">
        <v>160</v>
      </c>
      <c r="I1021" s="4">
        <v>2</v>
      </c>
      <c r="J1021" s="6">
        <f t="shared" si="110"/>
        <v>2</v>
      </c>
      <c r="K1021" s="6">
        <f t="shared" si="106"/>
        <v>0</v>
      </c>
      <c r="L1021" s="6" t="str">
        <f t="shared" si="107"/>
        <v/>
      </c>
      <c r="M1021" s="21">
        <f t="shared" si="108"/>
        <v>4.8611111111111112E-3</v>
      </c>
      <c r="N1021" s="6" t="str">
        <f t="shared" si="111"/>
        <v/>
      </c>
      <c r="O1021" s="21" t="str">
        <f t="shared" si="109"/>
        <v/>
      </c>
      <c r="P1021" s="33" t="str">
        <f t="shared" si="112"/>
        <v/>
      </c>
    </row>
    <row r="1022" spans="1:16">
      <c r="A1022" s="6" t="s">
        <v>855</v>
      </c>
      <c r="B1022" s="8">
        <v>58532</v>
      </c>
      <c r="C1022" s="4">
        <v>20</v>
      </c>
      <c r="D1022" s="4">
        <v>20</v>
      </c>
      <c r="E1022" s="4">
        <v>102</v>
      </c>
      <c r="F1022" s="4">
        <v>102</v>
      </c>
      <c r="G1022" s="5">
        <v>38758</v>
      </c>
      <c r="H1022" s="7" t="s">
        <v>160</v>
      </c>
      <c r="I1022" s="4">
        <v>0</v>
      </c>
      <c r="J1022" s="6">
        <f t="shared" si="110"/>
        <v>0</v>
      </c>
      <c r="K1022" s="6">
        <f t="shared" si="106"/>
        <v>0</v>
      </c>
      <c r="L1022" s="6" t="str">
        <f t="shared" si="107"/>
        <v/>
      </c>
      <c r="M1022" s="21">
        <f t="shared" si="108"/>
        <v>0</v>
      </c>
      <c r="N1022" s="6" t="str">
        <f t="shared" si="111"/>
        <v/>
      </c>
      <c r="O1022" s="21" t="str">
        <f t="shared" si="109"/>
        <v/>
      </c>
      <c r="P1022" s="33" t="str">
        <f t="shared" si="112"/>
        <v/>
      </c>
    </row>
    <row r="1023" spans="1:16">
      <c r="A1023" s="6" t="s">
        <v>1469</v>
      </c>
      <c r="B1023" s="8">
        <v>77219</v>
      </c>
      <c r="C1023" s="4">
        <v>2</v>
      </c>
      <c r="D1023" s="4">
        <v>2</v>
      </c>
      <c r="E1023" s="4">
        <v>101</v>
      </c>
      <c r="F1023" s="4">
        <v>101</v>
      </c>
      <c r="G1023" s="5">
        <v>38716</v>
      </c>
      <c r="H1023" s="7" t="s">
        <v>160</v>
      </c>
      <c r="I1023" s="4">
        <v>0</v>
      </c>
      <c r="J1023" s="6">
        <f t="shared" si="110"/>
        <v>0</v>
      </c>
      <c r="K1023" s="6">
        <f t="shared" si="106"/>
        <v>0</v>
      </c>
      <c r="L1023" s="6" t="str">
        <f t="shared" si="107"/>
        <v/>
      </c>
      <c r="M1023" s="21">
        <f t="shared" si="108"/>
        <v>0</v>
      </c>
      <c r="N1023" s="6" t="str">
        <f t="shared" si="111"/>
        <v/>
      </c>
      <c r="O1023" s="21" t="str">
        <f t="shared" si="109"/>
        <v/>
      </c>
      <c r="P1023" s="33" t="str">
        <f t="shared" si="112"/>
        <v/>
      </c>
    </row>
    <row r="1024" spans="1:16">
      <c r="A1024" s="6" t="s">
        <v>591</v>
      </c>
      <c r="B1024" s="8">
        <v>50496</v>
      </c>
      <c r="C1024" s="4">
        <v>45</v>
      </c>
      <c r="D1024" s="4">
        <v>45</v>
      </c>
      <c r="E1024" s="4">
        <v>101</v>
      </c>
      <c r="F1024" s="4">
        <v>101</v>
      </c>
      <c r="G1024" s="5">
        <v>38716</v>
      </c>
      <c r="H1024" s="7" t="s">
        <v>159</v>
      </c>
      <c r="I1024" s="4">
        <v>12</v>
      </c>
      <c r="J1024" s="6">
        <f t="shared" si="110"/>
        <v>12</v>
      </c>
      <c r="K1024" s="6">
        <f t="shared" si="106"/>
        <v>0</v>
      </c>
      <c r="L1024" s="6" t="str">
        <f t="shared" si="107"/>
        <v/>
      </c>
      <c r="M1024" s="21">
        <f t="shared" si="108"/>
        <v>2.9166666666666667E-2</v>
      </c>
      <c r="N1024" s="6" t="str">
        <f t="shared" si="111"/>
        <v/>
      </c>
      <c r="O1024" s="21" t="str">
        <f t="shared" si="109"/>
        <v/>
      </c>
      <c r="P1024" s="33" t="str">
        <f t="shared" si="112"/>
        <v/>
      </c>
    </row>
    <row r="1025" spans="1:16">
      <c r="A1025" s="6" t="s">
        <v>1540</v>
      </c>
      <c r="B1025" s="8">
        <v>79380</v>
      </c>
      <c r="C1025" s="4">
        <v>2</v>
      </c>
      <c r="D1025" s="4">
        <v>2</v>
      </c>
      <c r="E1025" s="4">
        <v>100</v>
      </c>
      <c r="F1025" s="4">
        <v>100</v>
      </c>
      <c r="G1025" s="5">
        <v>38716</v>
      </c>
      <c r="H1025" s="7" t="s">
        <v>160</v>
      </c>
      <c r="I1025" s="4">
        <v>0</v>
      </c>
      <c r="J1025" s="6">
        <f t="shared" si="110"/>
        <v>0</v>
      </c>
      <c r="K1025" s="6">
        <f t="shared" si="106"/>
        <v>0</v>
      </c>
      <c r="L1025" s="6" t="str">
        <f t="shared" si="107"/>
        <v/>
      </c>
      <c r="M1025" s="21">
        <f t="shared" si="108"/>
        <v>0</v>
      </c>
      <c r="N1025" s="6" t="str">
        <f t="shared" si="111"/>
        <v/>
      </c>
      <c r="O1025" s="21" t="str">
        <f t="shared" si="109"/>
        <v/>
      </c>
      <c r="P1025" s="33" t="str">
        <f t="shared" si="112"/>
        <v/>
      </c>
    </row>
    <row r="1026" spans="1:16">
      <c r="A1026" s="6" t="s">
        <v>1631</v>
      </c>
      <c r="B1026" s="8">
        <v>82151</v>
      </c>
      <c r="C1026" s="4">
        <v>1</v>
      </c>
      <c r="D1026" s="4">
        <v>1</v>
      </c>
      <c r="E1026" s="4">
        <v>100</v>
      </c>
      <c r="F1026" s="4">
        <v>100</v>
      </c>
      <c r="G1026" s="5">
        <v>39945</v>
      </c>
      <c r="H1026" s="7" t="s">
        <v>160</v>
      </c>
      <c r="I1026" s="4">
        <v>0</v>
      </c>
      <c r="J1026" s="6">
        <f t="shared" si="110"/>
        <v>0</v>
      </c>
      <c r="K1026" s="6">
        <f t="shared" si="106"/>
        <v>0</v>
      </c>
      <c r="L1026" s="6" t="str">
        <f t="shared" si="107"/>
        <v/>
      </c>
      <c r="M1026" s="21">
        <f t="shared" si="108"/>
        <v>0</v>
      </c>
      <c r="N1026" s="6" t="str">
        <f t="shared" si="111"/>
        <v/>
      </c>
      <c r="O1026" s="21" t="str">
        <f t="shared" si="109"/>
        <v/>
      </c>
      <c r="P1026" s="33" t="str">
        <f t="shared" si="112"/>
        <v/>
      </c>
    </row>
    <row r="1027" spans="1:16">
      <c r="A1027" s="6" t="s">
        <v>922</v>
      </c>
      <c r="B1027" s="8">
        <v>60572</v>
      </c>
      <c r="C1027" s="4">
        <v>16</v>
      </c>
      <c r="D1027" s="4">
        <v>16</v>
      </c>
      <c r="E1027" s="4">
        <v>99</v>
      </c>
      <c r="F1027" s="4">
        <v>99</v>
      </c>
      <c r="G1027" s="5">
        <v>38716</v>
      </c>
      <c r="H1027" s="7" t="s">
        <v>159</v>
      </c>
      <c r="I1027" s="4">
        <v>64</v>
      </c>
      <c r="J1027" s="6">
        <f t="shared" si="110"/>
        <v>64</v>
      </c>
      <c r="K1027" s="6">
        <f t="shared" si="106"/>
        <v>0</v>
      </c>
      <c r="L1027" s="6" t="str">
        <f t="shared" si="107"/>
        <v/>
      </c>
      <c r="M1027" s="21">
        <f t="shared" si="108"/>
        <v>0.17777777777777776</v>
      </c>
      <c r="N1027" s="6" t="str">
        <f t="shared" si="111"/>
        <v/>
      </c>
      <c r="O1027" s="21" t="str">
        <f t="shared" si="109"/>
        <v/>
      </c>
      <c r="P1027" s="33" t="str">
        <f t="shared" si="112"/>
        <v/>
      </c>
    </row>
    <row r="1028" spans="1:16">
      <c r="A1028" s="6" t="s">
        <v>1049</v>
      </c>
      <c r="B1028" s="8">
        <v>64437</v>
      </c>
      <c r="C1028" s="4">
        <v>11</v>
      </c>
      <c r="D1028" s="4">
        <v>11</v>
      </c>
      <c r="E1028" s="4">
        <v>97</v>
      </c>
      <c r="F1028" s="4">
        <v>97</v>
      </c>
      <c r="G1028" s="5">
        <v>38716</v>
      </c>
      <c r="H1028" s="7" t="s">
        <v>159</v>
      </c>
      <c r="I1028" s="4">
        <v>42</v>
      </c>
      <c r="J1028" s="6">
        <f t="shared" si="110"/>
        <v>42</v>
      </c>
      <c r="K1028" s="6">
        <f t="shared" si="106"/>
        <v>0</v>
      </c>
      <c r="L1028" s="6" t="str">
        <f t="shared" si="107"/>
        <v/>
      </c>
      <c r="M1028" s="21">
        <f t="shared" si="108"/>
        <v>0.11666666666666667</v>
      </c>
      <c r="N1028" s="6" t="str">
        <f t="shared" si="111"/>
        <v/>
      </c>
      <c r="O1028" s="21" t="str">
        <f t="shared" si="109"/>
        <v/>
      </c>
      <c r="P1028" s="33" t="str">
        <f t="shared" si="112"/>
        <v/>
      </c>
    </row>
    <row r="1029" spans="1:16">
      <c r="A1029" s="6" t="s">
        <v>1061</v>
      </c>
      <c r="B1029" s="8">
        <v>64802</v>
      </c>
      <c r="C1029" s="4">
        <v>10</v>
      </c>
      <c r="D1029" s="4">
        <v>10</v>
      </c>
      <c r="E1029" s="4">
        <v>97</v>
      </c>
      <c r="F1029" s="4">
        <v>97</v>
      </c>
      <c r="G1029" s="5">
        <v>38716</v>
      </c>
      <c r="H1029" s="7" t="s">
        <v>159</v>
      </c>
      <c r="I1029" s="4">
        <v>28</v>
      </c>
      <c r="J1029" s="6">
        <f t="shared" si="110"/>
        <v>28</v>
      </c>
      <c r="K1029" s="6">
        <f t="shared" si="106"/>
        <v>0</v>
      </c>
      <c r="L1029" s="6" t="str">
        <f t="shared" si="107"/>
        <v/>
      </c>
      <c r="M1029" s="21">
        <f t="shared" si="108"/>
        <v>7.7777777777777779E-2</v>
      </c>
      <c r="N1029" s="6" t="str">
        <f t="shared" si="111"/>
        <v/>
      </c>
      <c r="O1029" s="21" t="str">
        <f t="shared" si="109"/>
        <v/>
      </c>
      <c r="P1029" s="33" t="str">
        <f t="shared" si="112"/>
        <v/>
      </c>
    </row>
    <row r="1030" spans="1:16">
      <c r="A1030" s="6" t="s">
        <v>1456</v>
      </c>
      <c r="B1030" s="8">
        <v>76823</v>
      </c>
      <c r="C1030" s="4">
        <v>3</v>
      </c>
      <c r="D1030" s="4">
        <v>3</v>
      </c>
      <c r="E1030" s="4">
        <v>95</v>
      </c>
      <c r="F1030" s="4">
        <v>95</v>
      </c>
      <c r="G1030" s="5">
        <v>39932</v>
      </c>
      <c r="H1030" s="7" t="s">
        <v>160</v>
      </c>
      <c r="I1030" s="4">
        <v>105</v>
      </c>
      <c r="J1030" s="6">
        <f t="shared" si="110"/>
        <v>105</v>
      </c>
      <c r="K1030" s="6">
        <f t="shared" si="106"/>
        <v>0</v>
      </c>
      <c r="L1030" s="6" t="str">
        <f t="shared" si="107"/>
        <v/>
      </c>
      <c r="M1030" s="21">
        <f t="shared" si="108"/>
        <v>0.29166666666666669</v>
      </c>
      <c r="N1030" s="6" t="str">
        <f t="shared" si="111"/>
        <v/>
      </c>
      <c r="O1030" s="21" t="str">
        <f t="shared" si="109"/>
        <v/>
      </c>
      <c r="P1030" s="33" t="str">
        <f t="shared" si="112"/>
        <v/>
      </c>
    </row>
    <row r="1031" spans="1:16">
      <c r="A1031" s="6" t="s">
        <v>1338</v>
      </c>
      <c r="B1031" s="8">
        <v>73232</v>
      </c>
      <c r="C1031" s="4">
        <v>4</v>
      </c>
      <c r="D1031" s="4">
        <v>4</v>
      </c>
      <c r="E1031" s="4">
        <v>94</v>
      </c>
      <c r="F1031" s="4">
        <v>94</v>
      </c>
      <c r="G1031" s="5">
        <v>39472</v>
      </c>
      <c r="H1031" s="7" t="s">
        <v>160</v>
      </c>
      <c r="I1031" s="4">
        <v>0</v>
      </c>
      <c r="J1031" s="6">
        <f t="shared" si="110"/>
        <v>0</v>
      </c>
      <c r="K1031" s="6">
        <f t="shared" ref="K1031:K1094" si="113">IF(C1031&gt;D1031,C1031-D1031,0)</f>
        <v>0</v>
      </c>
      <c r="L1031" s="6" t="str">
        <f t="shared" ref="L1031:L1094" si="114">IF(E1031-F1031&gt;I1031,H1031,"")</f>
        <v/>
      </c>
      <c r="M1031" s="21">
        <f t="shared" ref="M1031:M1094" si="115">IF((VLOOKUP(A1031,TemposRef,5,0)*J1031)/60/60/8&lt;0,(VLOOKUP(A1031,TemposRef,5,0)*J1031)/60/60/8*-1,(VLOOKUP(A1031,TemposRef,5,0)*J1031)/60/60/8)</f>
        <v>0</v>
      </c>
      <c r="N1031" s="6" t="str">
        <f t="shared" si="111"/>
        <v/>
      </c>
      <c r="O1031" s="21" t="str">
        <f t="shared" ref="O1031:O1094" si="116">IF(AND(K1031&gt;0,I1031&gt;E1031-F1031),(VLOOKUP(A1031,TemposRef,5,0)*J1031)/60/60/8,"")</f>
        <v/>
      </c>
      <c r="P1031" s="33" t="str">
        <f t="shared" si="112"/>
        <v/>
      </c>
    </row>
    <row r="1032" spans="1:16">
      <c r="A1032" s="6" t="s">
        <v>470</v>
      </c>
      <c r="B1032" s="8">
        <v>47088</v>
      </c>
      <c r="C1032" s="4">
        <v>68</v>
      </c>
      <c r="D1032" s="4">
        <v>68</v>
      </c>
      <c r="E1032" s="4">
        <v>91</v>
      </c>
      <c r="F1032" s="4">
        <v>91</v>
      </c>
      <c r="G1032" s="5">
        <v>39870</v>
      </c>
      <c r="H1032" s="7" t="s">
        <v>160</v>
      </c>
      <c r="I1032" s="4">
        <v>21</v>
      </c>
      <c r="J1032" s="6">
        <f t="shared" ref="J1032:J1095" si="117">F1032-E1032+I1032</f>
        <v>21</v>
      </c>
      <c r="K1032" s="6">
        <f t="shared" si="113"/>
        <v>0</v>
      </c>
      <c r="L1032" s="6" t="str">
        <f t="shared" si="114"/>
        <v/>
      </c>
      <c r="M1032" s="21">
        <f t="shared" si="115"/>
        <v>5.8333333333333334E-2</v>
      </c>
      <c r="N1032" s="6" t="str">
        <f t="shared" ref="N1032:N1095" si="118">IF(AND(K1032&gt;0,I1032&gt;E1032-F1032),E1032-F1032,"")</f>
        <v/>
      </c>
      <c r="O1032" s="21" t="str">
        <f t="shared" si="116"/>
        <v/>
      </c>
      <c r="P1032" s="33" t="str">
        <f t="shared" ref="P1032:P1095" si="119">IF(AND(VALUE(K1032)&lt;=0,VALUE(J1032)&lt;0),"analisar fact","")</f>
        <v/>
      </c>
    </row>
    <row r="1033" spans="1:16">
      <c r="A1033" s="6" t="s">
        <v>653</v>
      </c>
      <c r="B1033" s="8">
        <v>52383</v>
      </c>
      <c r="C1033" s="4">
        <v>37</v>
      </c>
      <c r="D1033" s="4">
        <v>37</v>
      </c>
      <c r="E1033" s="4">
        <v>90</v>
      </c>
      <c r="F1033" s="4">
        <v>90</v>
      </c>
      <c r="G1033" s="5">
        <v>38716</v>
      </c>
      <c r="H1033" s="7" t="s">
        <v>160</v>
      </c>
      <c r="I1033" s="4">
        <v>6</v>
      </c>
      <c r="J1033" s="6">
        <f t="shared" si="117"/>
        <v>6</v>
      </c>
      <c r="K1033" s="6">
        <f t="shared" si="113"/>
        <v>0</v>
      </c>
      <c r="L1033" s="6" t="str">
        <f t="shared" si="114"/>
        <v/>
      </c>
      <c r="M1033" s="21">
        <f t="shared" si="115"/>
        <v>1.6666666666666666E-2</v>
      </c>
      <c r="N1033" s="6" t="str">
        <f t="shared" si="118"/>
        <v/>
      </c>
      <c r="O1033" s="21" t="str">
        <f t="shared" si="116"/>
        <v/>
      </c>
      <c r="P1033" s="33" t="str">
        <f t="shared" si="119"/>
        <v/>
      </c>
    </row>
    <row r="1034" spans="1:16">
      <c r="A1034" s="6" t="s">
        <v>766</v>
      </c>
      <c r="B1034" s="8">
        <v>55824</v>
      </c>
      <c r="C1034" s="4">
        <v>26</v>
      </c>
      <c r="D1034" s="4">
        <v>26</v>
      </c>
      <c r="E1034" s="4">
        <v>89</v>
      </c>
      <c r="F1034" s="4">
        <v>89</v>
      </c>
      <c r="G1034" s="5">
        <v>38716</v>
      </c>
      <c r="H1034" s="7" t="s">
        <v>159</v>
      </c>
      <c r="I1034" s="4">
        <v>54</v>
      </c>
      <c r="J1034" s="6">
        <f t="shared" si="117"/>
        <v>54</v>
      </c>
      <c r="K1034" s="6">
        <f t="shared" si="113"/>
        <v>0</v>
      </c>
      <c r="L1034" s="6" t="str">
        <f t="shared" si="114"/>
        <v/>
      </c>
      <c r="M1034" s="21">
        <f t="shared" si="115"/>
        <v>0.15</v>
      </c>
      <c r="N1034" s="6" t="str">
        <f t="shared" si="118"/>
        <v/>
      </c>
      <c r="O1034" s="21" t="str">
        <f t="shared" si="116"/>
        <v/>
      </c>
      <c r="P1034" s="33" t="str">
        <f t="shared" si="119"/>
        <v/>
      </c>
    </row>
    <row r="1035" spans="1:16">
      <c r="A1035" s="6" t="s">
        <v>790</v>
      </c>
      <c r="B1035" s="8">
        <v>56554</v>
      </c>
      <c r="C1035" s="4">
        <v>24</v>
      </c>
      <c r="D1035" s="4">
        <v>24</v>
      </c>
      <c r="E1035" s="4">
        <v>89</v>
      </c>
      <c r="F1035" s="4">
        <v>89</v>
      </c>
      <c r="G1035" s="5">
        <v>38716</v>
      </c>
      <c r="H1035" s="7" t="s">
        <v>159</v>
      </c>
      <c r="I1035" s="4">
        <v>355</v>
      </c>
      <c r="J1035" s="6">
        <f t="shared" si="117"/>
        <v>355</v>
      </c>
      <c r="K1035" s="6">
        <f t="shared" si="113"/>
        <v>0</v>
      </c>
      <c r="L1035" s="6" t="str">
        <f t="shared" si="114"/>
        <v/>
      </c>
      <c r="M1035" s="21">
        <f t="shared" si="115"/>
        <v>0.98611111111111105</v>
      </c>
      <c r="N1035" s="6" t="str">
        <f t="shared" si="118"/>
        <v/>
      </c>
      <c r="O1035" s="21" t="str">
        <f t="shared" si="116"/>
        <v/>
      </c>
      <c r="P1035" s="33" t="str">
        <f t="shared" si="119"/>
        <v/>
      </c>
    </row>
    <row r="1036" spans="1:16">
      <c r="A1036" s="6" t="s">
        <v>614</v>
      </c>
      <c r="B1036" s="8">
        <v>51196</v>
      </c>
      <c r="C1036" s="4">
        <v>42</v>
      </c>
      <c r="D1036" s="4">
        <v>42</v>
      </c>
      <c r="E1036" s="4">
        <v>87</v>
      </c>
      <c r="F1036" s="4">
        <v>87</v>
      </c>
      <c r="G1036" s="5">
        <v>38716</v>
      </c>
      <c r="H1036" s="7" t="s">
        <v>159</v>
      </c>
      <c r="I1036" s="4">
        <v>39</v>
      </c>
      <c r="J1036" s="6">
        <f t="shared" si="117"/>
        <v>39</v>
      </c>
      <c r="K1036" s="6">
        <f t="shared" si="113"/>
        <v>0</v>
      </c>
      <c r="L1036" s="6" t="str">
        <f t="shared" si="114"/>
        <v/>
      </c>
      <c r="M1036" s="21">
        <f t="shared" si="115"/>
        <v>0.10833333333333334</v>
      </c>
      <c r="N1036" s="6" t="str">
        <f t="shared" si="118"/>
        <v/>
      </c>
      <c r="O1036" s="21" t="str">
        <f t="shared" si="116"/>
        <v/>
      </c>
      <c r="P1036" s="33" t="str">
        <f t="shared" si="119"/>
        <v/>
      </c>
    </row>
    <row r="1037" spans="1:16">
      <c r="A1037" s="6" t="s">
        <v>919</v>
      </c>
      <c r="B1037" s="8">
        <v>60480</v>
      </c>
      <c r="C1037" s="4">
        <v>16</v>
      </c>
      <c r="D1037" s="4">
        <v>16</v>
      </c>
      <c r="E1037" s="4">
        <v>86</v>
      </c>
      <c r="F1037" s="4">
        <v>86</v>
      </c>
      <c r="G1037" s="5">
        <v>38716</v>
      </c>
      <c r="H1037" s="7" t="s">
        <v>160</v>
      </c>
      <c r="I1037" s="4">
        <v>40</v>
      </c>
      <c r="J1037" s="6">
        <f t="shared" si="117"/>
        <v>40</v>
      </c>
      <c r="K1037" s="6">
        <f t="shared" si="113"/>
        <v>0</v>
      </c>
      <c r="L1037" s="6" t="str">
        <f t="shared" si="114"/>
        <v/>
      </c>
      <c r="M1037" s="21">
        <f t="shared" si="115"/>
        <v>0.11111111111111112</v>
      </c>
      <c r="N1037" s="6" t="str">
        <f t="shared" si="118"/>
        <v/>
      </c>
      <c r="O1037" s="21" t="str">
        <f t="shared" si="116"/>
        <v/>
      </c>
      <c r="P1037" s="33" t="str">
        <f t="shared" si="119"/>
        <v/>
      </c>
    </row>
    <row r="1038" spans="1:16">
      <c r="A1038" s="6" t="s">
        <v>982</v>
      </c>
      <c r="B1038" s="8">
        <v>62398</v>
      </c>
      <c r="C1038" s="4">
        <v>13</v>
      </c>
      <c r="D1038" s="4">
        <v>13</v>
      </c>
      <c r="E1038" s="4">
        <v>86</v>
      </c>
      <c r="F1038" s="4">
        <v>86</v>
      </c>
      <c r="G1038" s="5">
        <v>38716</v>
      </c>
      <c r="H1038" s="7" t="s">
        <v>160</v>
      </c>
      <c r="I1038" s="4">
        <v>151</v>
      </c>
      <c r="J1038" s="6">
        <f t="shared" si="117"/>
        <v>151</v>
      </c>
      <c r="K1038" s="6">
        <f t="shared" si="113"/>
        <v>0</v>
      </c>
      <c r="L1038" s="6" t="str">
        <f t="shared" si="114"/>
        <v/>
      </c>
      <c r="M1038" s="21">
        <f t="shared" si="115"/>
        <v>0.41944444444444445</v>
      </c>
      <c r="N1038" s="6" t="str">
        <f t="shared" si="118"/>
        <v/>
      </c>
      <c r="O1038" s="21" t="str">
        <f t="shared" si="116"/>
        <v/>
      </c>
      <c r="P1038" s="33" t="str">
        <f t="shared" si="119"/>
        <v/>
      </c>
    </row>
    <row r="1039" spans="1:16">
      <c r="A1039" s="6" t="s">
        <v>726</v>
      </c>
      <c r="B1039" s="8">
        <v>54605</v>
      </c>
      <c r="C1039" s="4">
        <v>30</v>
      </c>
      <c r="D1039" s="4">
        <v>30</v>
      </c>
      <c r="E1039" s="4">
        <v>86</v>
      </c>
      <c r="F1039" s="4">
        <v>86</v>
      </c>
      <c r="G1039" s="5">
        <v>38716</v>
      </c>
      <c r="H1039" s="7" t="s">
        <v>159</v>
      </c>
      <c r="I1039" s="4">
        <v>36</v>
      </c>
      <c r="J1039" s="6">
        <f t="shared" si="117"/>
        <v>36</v>
      </c>
      <c r="K1039" s="6">
        <f t="shared" si="113"/>
        <v>0</v>
      </c>
      <c r="L1039" s="6" t="str">
        <f t="shared" si="114"/>
        <v/>
      </c>
      <c r="M1039" s="21">
        <f t="shared" si="115"/>
        <v>0.1</v>
      </c>
      <c r="N1039" s="6" t="str">
        <f t="shared" si="118"/>
        <v/>
      </c>
      <c r="O1039" s="21" t="str">
        <f t="shared" si="116"/>
        <v/>
      </c>
      <c r="P1039" s="33" t="str">
        <f t="shared" si="119"/>
        <v/>
      </c>
    </row>
    <row r="1040" spans="1:16">
      <c r="A1040" s="6" t="s">
        <v>1641</v>
      </c>
      <c r="B1040" s="8">
        <v>82455</v>
      </c>
      <c r="C1040" s="4">
        <v>1</v>
      </c>
      <c r="D1040" s="4">
        <v>1</v>
      </c>
      <c r="E1040" s="4">
        <v>84</v>
      </c>
      <c r="F1040" s="4">
        <v>84</v>
      </c>
      <c r="G1040" s="5">
        <v>38716</v>
      </c>
      <c r="H1040" s="7" t="s">
        <v>160</v>
      </c>
      <c r="I1040" s="4">
        <v>153</v>
      </c>
      <c r="J1040" s="6">
        <f t="shared" si="117"/>
        <v>153</v>
      </c>
      <c r="K1040" s="6">
        <f t="shared" si="113"/>
        <v>0</v>
      </c>
      <c r="L1040" s="6" t="str">
        <f t="shared" si="114"/>
        <v/>
      </c>
      <c r="M1040" s="21">
        <f t="shared" si="115"/>
        <v>0.42499999999999999</v>
      </c>
      <c r="N1040" s="6" t="str">
        <f t="shared" si="118"/>
        <v/>
      </c>
      <c r="O1040" s="21" t="str">
        <f t="shared" si="116"/>
        <v/>
      </c>
      <c r="P1040" s="33" t="str">
        <f t="shared" si="119"/>
        <v/>
      </c>
    </row>
    <row r="1041" spans="1:16">
      <c r="A1041" s="6" t="s">
        <v>618</v>
      </c>
      <c r="B1041" s="8">
        <v>51318</v>
      </c>
      <c r="C1041" s="4">
        <v>42</v>
      </c>
      <c r="D1041" s="4">
        <v>42</v>
      </c>
      <c r="E1041" s="4">
        <v>84</v>
      </c>
      <c r="F1041" s="4">
        <v>84</v>
      </c>
      <c r="G1041" s="5">
        <v>39748</v>
      </c>
      <c r="H1041" s="7" t="s">
        <v>159</v>
      </c>
      <c r="I1041" s="4">
        <v>22</v>
      </c>
      <c r="J1041" s="6">
        <f t="shared" si="117"/>
        <v>22</v>
      </c>
      <c r="K1041" s="6">
        <f t="shared" si="113"/>
        <v>0</v>
      </c>
      <c r="L1041" s="6" t="str">
        <f t="shared" si="114"/>
        <v/>
      </c>
      <c r="M1041" s="21">
        <f t="shared" si="115"/>
        <v>6.1111111111111109E-2</v>
      </c>
      <c r="N1041" s="6" t="str">
        <f t="shared" si="118"/>
        <v/>
      </c>
      <c r="O1041" s="21" t="str">
        <f t="shared" si="116"/>
        <v/>
      </c>
      <c r="P1041" s="33" t="str">
        <f t="shared" si="119"/>
        <v/>
      </c>
    </row>
    <row r="1042" spans="1:16">
      <c r="A1042" s="6" t="s">
        <v>1005</v>
      </c>
      <c r="B1042" s="8">
        <v>63098</v>
      </c>
      <c r="C1042" s="4">
        <v>12</v>
      </c>
      <c r="D1042" s="4">
        <v>12</v>
      </c>
      <c r="E1042" s="4">
        <v>84</v>
      </c>
      <c r="F1042" s="4">
        <v>84</v>
      </c>
      <c r="G1042" s="5">
        <v>39738</v>
      </c>
      <c r="H1042" s="7" t="s">
        <v>159</v>
      </c>
      <c r="I1042" s="4">
        <v>37</v>
      </c>
      <c r="J1042" s="6">
        <f t="shared" si="117"/>
        <v>37</v>
      </c>
      <c r="K1042" s="6">
        <f t="shared" si="113"/>
        <v>0</v>
      </c>
      <c r="L1042" s="6" t="str">
        <f t="shared" si="114"/>
        <v/>
      </c>
      <c r="M1042" s="21">
        <f t="shared" si="115"/>
        <v>0.10277777777777779</v>
      </c>
      <c r="N1042" s="6" t="str">
        <f t="shared" si="118"/>
        <v/>
      </c>
      <c r="O1042" s="21" t="str">
        <f t="shared" si="116"/>
        <v/>
      </c>
      <c r="P1042" s="33" t="str">
        <f t="shared" si="119"/>
        <v/>
      </c>
    </row>
    <row r="1043" spans="1:16">
      <c r="A1043" s="6" t="s">
        <v>1286</v>
      </c>
      <c r="B1043" s="8">
        <v>71650</v>
      </c>
      <c r="C1043" s="4">
        <v>5</v>
      </c>
      <c r="D1043" s="4">
        <v>5</v>
      </c>
      <c r="E1043" s="4">
        <v>80</v>
      </c>
      <c r="F1043" s="4">
        <v>80</v>
      </c>
      <c r="G1043" s="5">
        <v>39421</v>
      </c>
      <c r="H1043" s="7" t="s">
        <v>160</v>
      </c>
      <c r="I1043" s="4">
        <v>0</v>
      </c>
      <c r="J1043" s="6">
        <f t="shared" si="117"/>
        <v>0</v>
      </c>
      <c r="K1043" s="6">
        <f t="shared" si="113"/>
        <v>0</v>
      </c>
      <c r="L1043" s="6" t="str">
        <f t="shared" si="114"/>
        <v/>
      </c>
      <c r="M1043" s="21">
        <f t="shared" si="115"/>
        <v>0</v>
      </c>
      <c r="N1043" s="6" t="str">
        <f t="shared" si="118"/>
        <v/>
      </c>
      <c r="O1043" s="21" t="str">
        <f t="shared" si="116"/>
        <v/>
      </c>
      <c r="P1043" s="33" t="str">
        <f t="shared" si="119"/>
        <v/>
      </c>
    </row>
    <row r="1044" spans="1:16">
      <c r="A1044" s="6" t="s">
        <v>1515</v>
      </c>
      <c r="B1044" s="8">
        <v>78619</v>
      </c>
      <c r="C1044" s="4">
        <v>2</v>
      </c>
      <c r="D1044" s="4">
        <v>2</v>
      </c>
      <c r="E1044" s="4">
        <v>80</v>
      </c>
      <c r="F1044" s="4">
        <v>80</v>
      </c>
      <c r="G1044" s="5">
        <v>39367</v>
      </c>
      <c r="H1044" s="7" t="s">
        <v>160</v>
      </c>
      <c r="I1044" s="4">
        <v>0</v>
      </c>
      <c r="J1044" s="6">
        <f t="shared" si="117"/>
        <v>0</v>
      </c>
      <c r="K1044" s="6">
        <f t="shared" si="113"/>
        <v>0</v>
      </c>
      <c r="L1044" s="6" t="str">
        <f t="shared" si="114"/>
        <v/>
      </c>
      <c r="M1044" s="21">
        <f t="shared" si="115"/>
        <v>0</v>
      </c>
      <c r="N1044" s="6" t="str">
        <f t="shared" si="118"/>
        <v/>
      </c>
      <c r="O1044" s="21" t="str">
        <f t="shared" si="116"/>
        <v/>
      </c>
      <c r="P1044" s="33" t="str">
        <f t="shared" si="119"/>
        <v/>
      </c>
    </row>
    <row r="1045" spans="1:16">
      <c r="A1045" s="6" t="s">
        <v>897</v>
      </c>
      <c r="B1045" s="8">
        <v>59810</v>
      </c>
      <c r="C1045" s="4">
        <v>17</v>
      </c>
      <c r="D1045" s="4">
        <v>17</v>
      </c>
      <c r="E1045" s="4">
        <v>80</v>
      </c>
      <c r="F1045" s="4">
        <v>80</v>
      </c>
      <c r="G1045" s="5">
        <v>38951</v>
      </c>
      <c r="H1045" s="7" t="s">
        <v>159</v>
      </c>
      <c r="I1045" s="4">
        <v>74</v>
      </c>
      <c r="J1045" s="6">
        <f t="shared" si="117"/>
        <v>74</v>
      </c>
      <c r="K1045" s="6">
        <f t="shared" si="113"/>
        <v>0</v>
      </c>
      <c r="L1045" s="6" t="str">
        <f t="shared" si="114"/>
        <v/>
      </c>
      <c r="M1045" s="21">
        <f t="shared" si="115"/>
        <v>0.20555555555555557</v>
      </c>
      <c r="N1045" s="6" t="str">
        <f t="shared" si="118"/>
        <v/>
      </c>
      <c r="O1045" s="21" t="str">
        <f t="shared" si="116"/>
        <v/>
      </c>
      <c r="P1045" s="33" t="str">
        <f t="shared" si="119"/>
        <v/>
      </c>
    </row>
    <row r="1046" spans="1:16">
      <c r="A1046" s="6" t="s">
        <v>943</v>
      </c>
      <c r="B1046" s="8">
        <v>61210</v>
      </c>
      <c r="C1046" s="4">
        <v>15</v>
      </c>
      <c r="D1046" s="4">
        <v>15</v>
      </c>
      <c r="E1046" s="4">
        <v>79</v>
      </c>
      <c r="F1046" s="4">
        <v>79</v>
      </c>
      <c r="G1046" s="5">
        <v>38716</v>
      </c>
      <c r="H1046" s="7" t="s">
        <v>159</v>
      </c>
      <c r="I1046" s="4">
        <v>109</v>
      </c>
      <c r="J1046" s="6">
        <f t="shared" si="117"/>
        <v>109</v>
      </c>
      <c r="K1046" s="6">
        <f t="shared" si="113"/>
        <v>0</v>
      </c>
      <c r="L1046" s="6" t="str">
        <f t="shared" si="114"/>
        <v/>
      </c>
      <c r="M1046" s="21">
        <f t="shared" si="115"/>
        <v>0.30277777777777781</v>
      </c>
      <c r="N1046" s="6" t="str">
        <f t="shared" si="118"/>
        <v/>
      </c>
      <c r="O1046" s="21" t="str">
        <f t="shared" si="116"/>
        <v/>
      </c>
      <c r="P1046" s="33" t="str">
        <f t="shared" si="119"/>
        <v/>
      </c>
    </row>
    <row r="1047" spans="1:16">
      <c r="A1047" s="6" t="s">
        <v>1555</v>
      </c>
      <c r="B1047" s="8">
        <v>79837</v>
      </c>
      <c r="C1047" s="4">
        <v>2</v>
      </c>
      <c r="D1047" s="4">
        <v>2</v>
      </c>
      <c r="E1047" s="4">
        <v>78</v>
      </c>
      <c r="F1047" s="4">
        <v>78</v>
      </c>
      <c r="G1047" s="5">
        <v>38716</v>
      </c>
      <c r="H1047" s="7" t="s">
        <v>160</v>
      </c>
      <c r="I1047" s="4">
        <v>0</v>
      </c>
      <c r="J1047" s="6">
        <f t="shared" si="117"/>
        <v>0</v>
      </c>
      <c r="K1047" s="6">
        <f t="shared" si="113"/>
        <v>0</v>
      </c>
      <c r="L1047" s="6" t="str">
        <f t="shared" si="114"/>
        <v/>
      </c>
      <c r="M1047" s="21">
        <f t="shared" si="115"/>
        <v>0</v>
      </c>
      <c r="N1047" s="6" t="str">
        <f t="shared" si="118"/>
        <v/>
      </c>
      <c r="O1047" s="21" t="str">
        <f t="shared" si="116"/>
        <v/>
      </c>
      <c r="P1047" s="33" t="str">
        <f t="shared" si="119"/>
        <v/>
      </c>
    </row>
    <row r="1048" spans="1:16">
      <c r="A1048" s="6" t="s">
        <v>1205</v>
      </c>
      <c r="B1048" s="8">
        <v>69185</v>
      </c>
      <c r="C1048" s="4">
        <v>6</v>
      </c>
      <c r="D1048" s="4">
        <v>6</v>
      </c>
      <c r="E1048" s="4">
        <v>77</v>
      </c>
      <c r="F1048" s="4">
        <v>77</v>
      </c>
      <c r="G1048" s="5">
        <v>38716</v>
      </c>
      <c r="H1048" s="7" t="s">
        <v>161</v>
      </c>
      <c r="I1048" s="4">
        <v>2</v>
      </c>
      <c r="J1048" s="6">
        <f t="shared" si="117"/>
        <v>2</v>
      </c>
      <c r="K1048" s="6">
        <f t="shared" si="113"/>
        <v>0</v>
      </c>
      <c r="L1048" s="6" t="str">
        <f t="shared" si="114"/>
        <v/>
      </c>
      <c r="M1048" s="21">
        <f t="shared" si="115"/>
        <v>5.5555555555555549E-3</v>
      </c>
      <c r="N1048" s="6" t="str">
        <f t="shared" si="118"/>
        <v/>
      </c>
      <c r="O1048" s="21" t="str">
        <f t="shared" si="116"/>
        <v/>
      </c>
      <c r="P1048" s="33" t="str">
        <f t="shared" si="119"/>
        <v/>
      </c>
    </row>
    <row r="1049" spans="1:16">
      <c r="A1049" s="6" t="s">
        <v>752</v>
      </c>
      <c r="B1049" s="8">
        <v>55397</v>
      </c>
      <c r="C1049" s="4">
        <v>28</v>
      </c>
      <c r="D1049" s="4">
        <v>28</v>
      </c>
      <c r="E1049" s="4">
        <v>76</v>
      </c>
      <c r="F1049" s="4">
        <v>76</v>
      </c>
      <c r="G1049" s="5">
        <v>39678</v>
      </c>
      <c r="H1049" s="7" t="s">
        <v>160</v>
      </c>
      <c r="I1049" s="4">
        <v>0</v>
      </c>
      <c r="J1049" s="6">
        <f t="shared" si="117"/>
        <v>0</v>
      </c>
      <c r="K1049" s="6">
        <f t="shared" si="113"/>
        <v>0</v>
      </c>
      <c r="L1049" s="6" t="str">
        <f t="shared" si="114"/>
        <v/>
      </c>
      <c r="M1049" s="21">
        <f t="shared" si="115"/>
        <v>0</v>
      </c>
      <c r="N1049" s="6" t="str">
        <f t="shared" si="118"/>
        <v/>
      </c>
      <c r="O1049" s="21" t="str">
        <f t="shared" si="116"/>
        <v/>
      </c>
      <c r="P1049" s="33" t="str">
        <f t="shared" si="119"/>
        <v/>
      </c>
    </row>
    <row r="1050" spans="1:16">
      <c r="A1050" s="6" t="s">
        <v>1063</v>
      </c>
      <c r="B1050" s="8">
        <v>64863</v>
      </c>
      <c r="C1050" s="4">
        <v>10</v>
      </c>
      <c r="D1050" s="4">
        <v>10</v>
      </c>
      <c r="E1050" s="4">
        <v>76</v>
      </c>
      <c r="F1050" s="4">
        <v>76</v>
      </c>
      <c r="G1050" s="5">
        <v>38716</v>
      </c>
      <c r="H1050" s="7" t="s">
        <v>159</v>
      </c>
      <c r="I1050" s="4">
        <v>56</v>
      </c>
      <c r="J1050" s="6">
        <f t="shared" si="117"/>
        <v>56</v>
      </c>
      <c r="K1050" s="6">
        <f t="shared" si="113"/>
        <v>0</v>
      </c>
      <c r="L1050" s="6" t="str">
        <f t="shared" si="114"/>
        <v/>
      </c>
      <c r="M1050" s="21">
        <f t="shared" si="115"/>
        <v>0.15555555555555556</v>
      </c>
      <c r="N1050" s="6" t="str">
        <f t="shared" si="118"/>
        <v/>
      </c>
      <c r="O1050" s="21" t="str">
        <f t="shared" si="116"/>
        <v/>
      </c>
      <c r="P1050" s="33" t="str">
        <f t="shared" si="119"/>
        <v/>
      </c>
    </row>
    <row r="1051" spans="1:16">
      <c r="A1051" s="6" t="s">
        <v>734</v>
      </c>
      <c r="B1051" s="8">
        <v>54848</v>
      </c>
      <c r="C1051" s="4">
        <v>29</v>
      </c>
      <c r="D1051" s="4">
        <v>29</v>
      </c>
      <c r="E1051" s="4">
        <v>75</v>
      </c>
      <c r="F1051" s="4">
        <v>75</v>
      </c>
      <c r="G1051" s="5">
        <v>38716</v>
      </c>
      <c r="H1051" s="7" t="s">
        <v>159</v>
      </c>
      <c r="I1051" s="4">
        <v>6</v>
      </c>
      <c r="J1051" s="6">
        <f t="shared" si="117"/>
        <v>6</v>
      </c>
      <c r="K1051" s="6">
        <f t="shared" si="113"/>
        <v>0</v>
      </c>
      <c r="L1051" s="6" t="str">
        <f t="shared" si="114"/>
        <v/>
      </c>
      <c r="M1051" s="21">
        <f t="shared" si="115"/>
        <v>1.6666666666666666E-2</v>
      </c>
      <c r="N1051" s="6" t="str">
        <f t="shared" si="118"/>
        <v/>
      </c>
      <c r="O1051" s="21" t="str">
        <f t="shared" si="116"/>
        <v/>
      </c>
      <c r="P1051" s="33" t="str">
        <f t="shared" si="119"/>
        <v/>
      </c>
    </row>
    <row r="1052" spans="1:16">
      <c r="A1052" s="6" t="s">
        <v>1542</v>
      </c>
      <c r="B1052" s="8">
        <v>79441</v>
      </c>
      <c r="C1052" s="4">
        <v>2</v>
      </c>
      <c r="D1052" s="4">
        <v>2</v>
      </c>
      <c r="E1052" s="4">
        <v>74</v>
      </c>
      <c r="F1052" s="4">
        <v>74</v>
      </c>
      <c r="G1052" s="5">
        <v>39568</v>
      </c>
      <c r="H1052" s="7" t="s">
        <v>160</v>
      </c>
      <c r="I1052" s="4">
        <v>0</v>
      </c>
      <c r="J1052" s="6">
        <f t="shared" si="117"/>
        <v>0</v>
      </c>
      <c r="K1052" s="6">
        <f t="shared" si="113"/>
        <v>0</v>
      </c>
      <c r="L1052" s="6" t="str">
        <f t="shared" si="114"/>
        <v/>
      </c>
      <c r="M1052" s="21">
        <f t="shared" si="115"/>
        <v>0</v>
      </c>
      <c r="N1052" s="6" t="str">
        <f t="shared" si="118"/>
        <v/>
      </c>
      <c r="O1052" s="21" t="str">
        <f t="shared" si="116"/>
        <v/>
      </c>
      <c r="P1052" s="33" t="str">
        <f t="shared" si="119"/>
        <v/>
      </c>
    </row>
    <row r="1053" spans="1:16">
      <c r="A1053" s="6" t="s">
        <v>929</v>
      </c>
      <c r="B1053" s="8">
        <v>60784</v>
      </c>
      <c r="C1053" s="4">
        <v>16</v>
      </c>
      <c r="D1053" s="4">
        <v>16</v>
      </c>
      <c r="E1053" s="4">
        <v>74</v>
      </c>
      <c r="F1053" s="4">
        <v>74</v>
      </c>
      <c r="G1053" s="5">
        <v>39988</v>
      </c>
      <c r="H1053" s="7" t="s">
        <v>159</v>
      </c>
      <c r="I1053" s="4">
        <v>69</v>
      </c>
      <c r="J1053" s="6">
        <f t="shared" si="117"/>
        <v>69</v>
      </c>
      <c r="K1053" s="6">
        <f t="shared" si="113"/>
        <v>0</v>
      </c>
      <c r="L1053" s="6" t="str">
        <f t="shared" si="114"/>
        <v/>
      </c>
      <c r="M1053" s="21">
        <f t="shared" si="115"/>
        <v>0.19166666666666668</v>
      </c>
      <c r="N1053" s="6" t="str">
        <f t="shared" si="118"/>
        <v/>
      </c>
      <c r="O1053" s="21" t="str">
        <f t="shared" si="116"/>
        <v/>
      </c>
      <c r="P1053" s="33" t="str">
        <f t="shared" si="119"/>
        <v/>
      </c>
    </row>
    <row r="1054" spans="1:16">
      <c r="A1054" s="6" t="s">
        <v>1082</v>
      </c>
      <c r="B1054" s="8">
        <v>65440</v>
      </c>
      <c r="C1054" s="4">
        <v>10</v>
      </c>
      <c r="D1054" s="4">
        <v>10</v>
      </c>
      <c r="E1054" s="4">
        <v>72</v>
      </c>
      <c r="F1054" s="4">
        <v>72</v>
      </c>
      <c r="G1054" s="5">
        <v>38758</v>
      </c>
      <c r="H1054" s="7" t="s">
        <v>160</v>
      </c>
      <c r="I1054" s="4">
        <v>0</v>
      </c>
      <c r="J1054" s="6">
        <f t="shared" si="117"/>
        <v>0</v>
      </c>
      <c r="K1054" s="6">
        <f t="shared" si="113"/>
        <v>0</v>
      </c>
      <c r="L1054" s="6" t="str">
        <f t="shared" si="114"/>
        <v/>
      </c>
      <c r="M1054" s="21">
        <f t="shared" si="115"/>
        <v>0</v>
      </c>
      <c r="N1054" s="6" t="str">
        <f t="shared" si="118"/>
        <v/>
      </c>
      <c r="O1054" s="21" t="str">
        <f t="shared" si="116"/>
        <v/>
      </c>
      <c r="P1054" s="33" t="str">
        <f t="shared" si="119"/>
        <v/>
      </c>
    </row>
    <row r="1055" spans="1:16">
      <c r="A1055" s="6" t="s">
        <v>990</v>
      </c>
      <c r="B1055" s="8">
        <v>62640</v>
      </c>
      <c r="C1055" s="4">
        <v>13</v>
      </c>
      <c r="D1055" s="4">
        <v>13</v>
      </c>
      <c r="E1055" s="4">
        <v>70</v>
      </c>
      <c r="F1055" s="4">
        <v>70</v>
      </c>
      <c r="G1055" s="5">
        <v>40169</v>
      </c>
      <c r="H1055" s="7" t="s">
        <v>160</v>
      </c>
      <c r="I1055" s="4">
        <v>260</v>
      </c>
      <c r="J1055" s="6">
        <f t="shared" si="117"/>
        <v>260</v>
      </c>
      <c r="K1055" s="6">
        <f t="shared" si="113"/>
        <v>0</v>
      </c>
      <c r="L1055" s="6" t="str">
        <f t="shared" si="114"/>
        <v/>
      </c>
      <c r="M1055" s="21">
        <f t="shared" si="115"/>
        <v>0.72222222222222221</v>
      </c>
      <c r="N1055" s="6" t="str">
        <f t="shared" si="118"/>
        <v/>
      </c>
      <c r="O1055" s="21" t="str">
        <f t="shared" si="116"/>
        <v/>
      </c>
      <c r="P1055" s="33" t="str">
        <f t="shared" si="119"/>
        <v/>
      </c>
    </row>
    <row r="1056" spans="1:16">
      <c r="A1056" s="6" t="s">
        <v>1218</v>
      </c>
      <c r="B1056" s="8">
        <v>69580</v>
      </c>
      <c r="C1056" s="4">
        <v>6</v>
      </c>
      <c r="D1056" s="4">
        <v>6</v>
      </c>
      <c r="E1056" s="4">
        <v>70</v>
      </c>
      <c r="F1056" s="4">
        <v>70</v>
      </c>
      <c r="G1056" s="5">
        <v>38831</v>
      </c>
      <c r="H1056" s="7" t="s">
        <v>160</v>
      </c>
      <c r="I1056" s="4">
        <v>10</v>
      </c>
      <c r="J1056" s="6">
        <f t="shared" si="117"/>
        <v>10</v>
      </c>
      <c r="K1056" s="6">
        <f t="shared" si="113"/>
        <v>0</v>
      </c>
      <c r="L1056" s="6" t="str">
        <f t="shared" si="114"/>
        <v/>
      </c>
      <c r="M1056" s="21">
        <f t="shared" si="115"/>
        <v>2.777777777777778E-2</v>
      </c>
      <c r="N1056" s="6" t="str">
        <f t="shared" si="118"/>
        <v/>
      </c>
      <c r="O1056" s="21" t="str">
        <f t="shared" si="116"/>
        <v/>
      </c>
      <c r="P1056" s="33" t="str">
        <f t="shared" si="119"/>
        <v/>
      </c>
    </row>
    <row r="1057" spans="1:16">
      <c r="A1057" s="6" t="s">
        <v>1437</v>
      </c>
      <c r="B1057" s="8">
        <v>76246</v>
      </c>
      <c r="C1057" s="4">
        <v>3</v>
      </c>
      <c r="D1057" s="4">
        <v>3</v>
      </c>
      <c r="E1057" s="4">
        <v>70</v>
      </c>
      <c r="F1057" s="4">
        <v>70</v>
      </c>
      <c r="G1057" s="5">
        <v>40084</v>
      </c>
      <c r="H1057" s="7" t="s">
        <v>160</v>
      </c>
      <c r="I1057" s="4">
        <v>111</v>
      </c>
      <c r="J1057" s="6">
        <f t="shared" si="117"/>
        <v>111</v>
      </c>
      <c r="K1057" s="6">
        <f t="shared" si="113"/>
        <v>0</v>
      </c>
      <c r="L1057" s="6" t="str">
        <f t="shared" si="114"/>
        <v/>
      </c>
      <c r="M1057" s="21">
        <f t="shared" si="115"/>
        <v>0.30833333333333335</v>
      </c>
      <c r="N1057" s="6" t="str">
        <f t="shared" si="118"/>
        <v/>
      </c>
      <c r="O1057" s="21" t="str">
        <f t="shared" si="116"/>
        <v/>
      </c>
      <c r="P1057" s="33" t="str">
        <f t="shared" si="119"/>
        <v/>
      </c>
    </row>
    <row r="1058" spans="1:16">
      <c r="A1058" s="6" t="s">
        <v>869</v>
      </c>
      <c r="B1058" s="8">
        <v>58958</v>
      </c>
      <c r="C1058" s="4">
        <v>19</v>
      </c>
      <c r="D1058" s="4">
        <v>19</v>
      </c>
      <c r="E1058" s="4">
        <v>70</v>
      </c>
      <c r="F1058" s="4">
        <v>70</v>
      </c>
      <c r="G1058" s="5">
        <v>38716</v>
      </c>
      <c r="H1058" s="7" t="s">
        <v>159</v>
      </c>
      <c r="I1058" s="4">
        <v>35</v>
      </c>
      <c r="J1058" s="6">
        <f t="shared" si="117"/>
        <v>35</v>
      </c>
      <c r="K1058" s="6">
        <f t="shared" si="113"/>
        <v>0</v>
      </c>
      <c r="L1058" s="6" t="str">
        <f t="shared" si="114"/>
        <v/>
      </c>
      <c r="M1058" s="21">
        <f t="shared" si="115"/>
        <v>9.7222222222222224E-2</v>
      </c>
      <c r="N1058" s="6" t="str">
        <f t="shared" si="118"/>
        <v/>
      </c>
      <c r="O1058" s="21" t="str">
        <f t="shared" si="116"/>
        <v/>
      </c>
      <c r="P1058" s="33" t="str">
        <f t="shared" si="119"/>
        <v/>
      </c>
    </row>
    <row r="1059" spans="1:16">
      <c r="A1059" s="6" t="s">
        <v>660</v>
      </c>
      <c r="B1059" s="8">
        <v>52597</v>
      </c>
      <c r="C1059" s="4">
        <v>36</v>
      </c>
      <c r="D1059" s="4">
        <v>36</v>
      </c>
      <c r="E1059" s="4">
        <v>69</v>
      </c>
      <c r="F1059" s="4">
        <v>69</v>
      </c>
      <c r="G1059" s="5">
        <v>39861</v>
      </c>
      <c r="H1059" s="7" t="s">
        <v>160</v>
      </c>
      <c r="I1059" s="4">
        <v>0</v>
      </c>
      <c r="J1059" s="6">
        <f t="shared" si="117"/>
        <v>0</v>
      </c>
      <c r="K1059" s="6">
        <f t="shared" si="113"/>
        <v>0</v>
      </c>
      <c r="L1059" s="6" t="str">
        <f t="shared" si="114"/>
        <v/>
      </c>
      <c r="M1059" s="21">
        <f t="shared" si="115"/>
        <v>0</v>
      </c>
      <c r="N1059" s="6" t="str">
        <f t="shared" si="118"/>
        <v/>
      </c>
      <c r="O1059" s="21" t="str">
        <f t="shared" si="116"/>
        <v/>
      </c>
      <c r="P1059" s="33" t="str">
        <f t="shared" si="119"/>
        <v/>
      </c>
    </row>
    <row r="1060" spans="1:16">
      <c r="A1060" s="6" t="s">
        <v>920</v>
      </c>
      <c r="B1060" s="8">
        <v>60511</v>
      </c>
      <c r="C1060" s="4">
        <v>16</v>
      </c>
      <c r="D1060" s="4">
        <v>16</v>
      </c>
      <c r="E1060" s="4">
        <v>68</v>
      </c>
      <c r="F1060" s="4">
        <v>68</v>
      </c>
      <c r="G1060" s="5">
        <v>39519</v>
      </c>
      <c r="H1060" s="7" t="s">
        <v>160</v>
      </c>
      <c r="I1060" s="4">
        <v>160</v>
      </c>
      <c r="J1060" s="6">
        <f t="shared" si="117"/>
        <v>160</v>
      </c>
      <c r="K1060" s="6">
        <f t="shared" si="113"/>
        <v>0</v>
      </c>
      <c r="L1060" s="6" t="str">
        <f t="shared" si="114"/>
        <v/>
      </c>
      <c r="M1060" s="21">
        <f t="shared" si="115"/>
        <v>0.44444444444444448</v>
      </c>
      <c r="N1060" s="6" t="str">
        <f t="shared" si="118"/>
        <v/>
      </c>
      <c r="O1060" s="21" t="str">
        <f t="shared" si="116"/>
        <v/>
      </c>
      <c r="P1060" s="33" t="str">
        <f t="shared" si="119"/>
        <v/>
      </c>
    </row>
    <row r="1061" spans="1:16">
      <c r="A1061" s="6" t="s">
        <v>954</v>
      </c>
      <c r="B1061" s="8">
        <v>61545</v>
      </c>
      <c r="C1061" s="4">
        <v>14</v>
      </c>
      <c r="D1061" s="4">
        <v>14</v>
      </c>
      <c r="E1061" s="4">
        <v>68</v>
      </c>
      <c r="F1061" s="4">
        <v>68</v>
      </c>
      <c r="G1061" s="5">
        <v>38716</v>
      </c>
      <c r="H1061" s="7" t="s">
        <v>160</v>
      </c>
      <c r="I1061" s="4">
        <v>117</v>
      </c>
      <c r="J1061" s="6">
        <f t="shared" si="117"/>
        <v>117</v>
      </c>
      <c r="K1061" s="6">
        <f t="shared" si="113"/>
        <v>0</v>
      </c>
      <c r="L1061" s="6" t="str">
        <f t="shared" si="114"/>
        <v/>
      </c>
      <c r="M1061" s="21">
        <f t="shared" si="115"/>
        <v>0.32500000000000001</v>
      </c>
      <c r="N1061" s="6" t="str">
        <f t="shared" si="118"/>
        <v/>
      </c>
      <c r="O1061" s="21" t="str">
        <f t="shared" si="116"/>
        <v/>
      </c>
      <c r="P1061" s="33" t="str">
        <f t="shared" si="119"/>
        <v/>
      </c>
    </row>
    <row r="1062" spans="1:16">
      <c r="A1062" s="6" t="s">
        <v>1347</v>
      </c>
      <c r="B1062" s="8">
        <v>73506</v>
      </c>
      <c r="C1062" s="4">
        <v>4</v>
      </c>
      <c r="D1062" s="4">
        <v>4</v>
      </c>
      <c r="E1062" s="4">
        <v>68</v>
      </c>
      <c r="F1062" s="4">
        <v>68</v>
      </c>
      <c r="G1062" s="5">
        <v>39514</v>
      </c>
      <c r="H1062" s="7" t="s">
        <v>160</v>
      </c>
      <c r="I1062" s="4">
        <v>0</v>
      </c>
      <c r="J1062" s="6">
        <f t="shared" si="117"/>
        <v>0</v>
      </c>
      <c r="K1062" s="6">
        <f t="shared" si="113"/>
        <v>0</v>
      </c>
      <c r="L1062" s="6" t="str">
        <f t="shared" si="114"/>
        <v/>
      </c>
      <c r="M1062" s="21">
        <f t="shared" si="115"/>
        <v>0</v>
      </c>
      <c r="N1062" s="6" t="str">
        <f t="shared" si="118"/>
        <v/>
      </c>
      <c r="O1062" s="21" t="str">
        <f t="shared" si="116"/>
        <v/>
      </c>
      <c r="P1062" s="33" t="str">
        <f t="shared" si="119"/>
        <v/>
      </c>
    </row>
    <row r="1063" spans="1:16">
      <c r="A1063" s="6" t="s">
        <v>740</v>
      </c>
      <c r="B1063" s="8">
        <v>55032</v>
      </c>
      <c r="C1063" s="4">
        <v>29</v>
      </c>
      <c r="D1063" s="4">
        <v>29</v>
      </c>
      <c r="E1063" s="4">
        <v>67</v>
      </c>
      <c r="F1063" s="4">
        <v>67</v>
      </c>
      <c r="G1063" s="5">
        <v>38716</v>
      </c>
      <c r="H1063" s="7" t="s">
        <v>159</v>
      </c>
      <c r="I1063" s="4">
        <v>459</v>
      </c>
      <c r="J1063" s="6">
        <f t="shared" si="117"/>
        <v>459</v>
      </c>
      <c r="K1063" s="6">
        <f t="shared" si="113"/>
        <v>0</v>
      </c>
      <c r="L1063" s="6" t="str">
        <f t="shared" si="114"/>
        <v/>
      </c>
      <c r="M1063" s="21">
        <f t="shared" si="115"/>
        <v>1.2749999999999999</v>
      </c>
      <c r="N1063" s="6" t="str">
        <f t="shared" si="118"/>
        <v/>
      </c>
      <c r="O1063" s="21" t="str">
        <f t="shared" si="116"/>
        <v/>
      </c>
      <c r="P1063" s="33" t="str">
        <f t="shared" si="119"/>
        <v/>
      </c>
    </row>
    <row r="1064" spans="1:16">
      <c r="A1064" s="6" t="s">
        <v>647</v>
      </c>
      <c r="B1064" s="8">
        <v>52201</v>
      </c>
      <c r="C1064" s="4">
        <v>38</v>
      </c>
      <c r="D1064" s="4">
        <v>38</v>
      </c>
      <c r="E1064" s="4">
        <v>66</v>
      </c>
      <c r="F1064" s="4">
        <v>66</v>
      </c>
      <c r="G1064" s="5">
        <v>38820</v>
      </c>
      <c r="H1064" s="7" t="s">
        <v>159</v>
      </c>
      <c r="I1064" s="4">
        <v>11</v>
      </c>
      <c r="J1064" s="6">
        <f t="shared" si="117"/>
        <v>11</v>
      </c>
      <c r="K1064" s="6">
        <f t="shared" si="113"/>
        <v>0</v>
      </c>
      <c r="L1064" s="6" t="str">
        <f t="shared" si="114"/>
        <v/>
      </c>
      <c r="M1064" s="21">
        <f t="shared" si="115"/>
        <v>3.0555555555555555E-2</v>
      </c>
      <c r="N1064" s="6" t="str">
        <f t="shared" si="118"/>
        <v/>
      </c>
      <c r="O1064" s="21" t="str">
        <f t="shared" si="116"/>
        <v/>
      </c>
      <c r="P1064" s="33" t="str">
        <f t="shared" si="119"/>
        <v/>
      </c>
    </row>
    <row r="1065" spans="1:16">
      <c r="A1065" s="6" t="s">
        <v>1008</v>
      </c>
      <c r="B1065" s="8">
        <v>63190</v>
      </c>
      <c r="C1065" s="4">
        <v>12</v>
      </c>
      <c r="D1065" s="4">
        <v>12</v>
      </c>
      <c r="E1065" s="4">
        <v>66</v>
      </c>
      <c r="F1065" s="4">
        <v>66</v>
      </c>
      <c r="G1065" s="5">
        <v>38716</v>
      </c>
      <c r="H1065" s="7" t="s">
        <v>159</v>
      </c>
      <c r="I1065" s="4">
        <v>345</v>
      </c>
      <c r="J1065" s="6">
        <f t="shared" si="117"/>
        <v>345</v>
      </c>
      <c r="K1065" s="6">
        <f t="shared" si="113"/>
        <v>0</v>
      </c>
      <c r="L1065" s="6" t="str">
        <f t="shared" si="114"/>
        <v/>
      </c>
      <c r="M1065" s="21">
        <f t="shared" si="115"/>
        <v>0.95833333333333337</v>
      </c>
      <c r="N1065" s="6" t="str">
        <f t="shared" si="118"/>
        <v/>
      </c>
      <c r="O1065" s="21" t="str">
        <f t="shared" si="116"/>
        <v/>
      </c>
      <c r="P1065" s="33" t="str">
        <f t="shared" si="119"/>
        <v/>
      </c>
    </row>
    <row r="1066" spans="1:16">
      <c r="A1066" s="6" t="s">
        <v>642</v>
      </c>
      <c r="B1066" s="8">
        <v>52048</v>
      </c>
      <c r="C1066" s="4">
        <v>38</v>
      </c>
      <c r="D1066" s="4">
        <v>38</v>
      </c>
      <c r="E1066" s="4">
        <v>64</v>
      </c>
      <c r="F1066" s="4">
        <v>64</v>
      </c>
      <c r="G1066" s="5">
        <v>39847</v>
      </c>
      <c r="H1066" s="7" t="s">
        <v>160</v>
      </c>
      <c r="I1066" s="4">
        <v>20</v>
      </c>
      <c r="J1066" s="6">
        <f t="shared" si="117"/>
        <v>20</v>
      </c>
      <c r="K1066" s="6">
        <f t="shared" si="113"/>
        <v>0</v>
      </c>
      <c r="L1066" s="6" t="str">
        <f t="shared" si="114"/>
        <v/>
      </c>
      <c r="M1066" s="21">
        <f t="shared" si="115"/>
        <v>5.5555555555555559E-2</v>
      </c>
      <c r="N1066" s="6" t="str">
        <f t="shared" si="118"/>
        <v/>
      </c>
      <c r="O1066" s="21" t="str">
        <f t="shared" si="116"/>
        <v/>
      </c>
      <c r="P1066" s="33" t="str">
        <f t="shared" si="119"/>
        <v/>
      </c>
    </row>
    <row r="1067" spans="1:16">
      <c r="A1067" s="6" t="s">
        <v>1214</v>
      </c>
      <c r="B1067" s="8">
        <v>69458</v>
      </c>
      <c r="C1067" s="4">
        <v>6</v>
      </c>
      <c r="D1067" s="4">
        <v>6</v>
      </c>
      <c r="E1067" s="4">
        <v>64</v>
      </c>
      <c r="F1067" s="4">
        <v>64</v>
      </c>
      <c r="G1067" s="5">
        <v>40073</v>
      </c>
      <c r="H1067" s="7" t="s">
        <v>160</v>
      </c>
      <c r="I1067" s="4">
        <v>11</v>
      </c>
      <c r="J1067" s="6">
        <f t="shared" si="117"/>
        <v>11</v>
      </c>
      <c r="K1067" s="6">
        <f t="shared" si="113"/>
        <v>0</v>
      </c>
      <c r="L1067" s="6" t="str">
        <f t="shared" si="114"/>
        <v/>
      </c>
      <c r="M1067" s="21">
        <f t="shared" si="115"/>
        <v>3.0555555555555555E-2</v>
      </c>
      <c r="N1067" s="6" t="str">
        <f t="shared" si="118"/>
        <v/>
      </c>
      <c r="O1067" s="21" t="str">
        <f t="shared" si="116"/>
        <v/>
      </c>
      <c r="P1067" s="33" t="str">
        <f t="shared" si="119"/>
        <v/>
      </c>
    </row>
    <row r="1068" spans="1:16">
      <c r="A1068" s="6" t="s">
        <v>681</v>
      </c>
      <c r="B1068" s="8">
        <v>53236</v>
      </c>
      <c r="C1068" s="4">
        <v>35</v>
      </c>
      <c r="D1068" s="4">
        <v>35</v>
      </c>
      <c r="E1068" s="4">
        <v>64</v>
      </c>
      <c r="F1068" s="4">
        <v>64</v>
      </c>
      <c r="G1068" s="5">
        <v>39286</v>
      </c>
      <c r="H1068" s="7" t="s">
        <v>159</v>
      </c>
      <c r="I1068" s="4">
        <v>129</v>
      </c>
      <c r="J1068" s="6">
        <f t="shared" si="117"/>
        <v>129</v>
      </c>
      <c r="K1068" s="6">
        <f t="shared" si="113"/>
        <v>0</v>
      </c>
      <c r="L1068" s="6" t="str">
        <f t="shared" si="114"/>
        <v/>
      </c>
      <c r="M1068" s="21">
        <f t="shared" si="115"/>
        <v>0.35833333333333334</v>
      </c>
      <c r="N1068" s="6" t="str">
        <f t="shared" si="118"/>
        <v/>
      </c>
      <c r="O1068" s="21" t="str">
        <f t="shared" si="116"/>
        <v/>
      </c>
      <c r="P1068" s="33" t="str">
        <f t="shared" si="119"/>
        <v/>
      </c>
    </row>
    <row r="1069" spans="1:16">
      <c r="A1069" s="6" t="s">
        <v>796</v>
      </c>
      <c r="B1069" s="8">
        <v>56735</v>
      </c>
      <c r="C1069" s="4">
        <v>23</v>
      </c>
      <c r="D1069" s="4">
        <v>23</v>
      </c>
      <c r="E1069" s="4">
        <v>64</v>
      </c>
      <c r="F1069" s="4">
        <v>64</v>
      </c>
      <c r="G1069" s="5">
        <v>38716</v>
      </c>
      <c r="H1069" s="7" t="s">
        <v>159</v>
      </c>
      <c r="I1069" s="4">
        <v>19</v>
      </c>
      <c r="J1069" s="6">
        <f t="shared" si="117"/>
        <v>19</v>
      </c>
      <c r="K1069" s="6">
        <f t="shared" si="113"/>
        <v>0</v>
      </c>
      <c r="L1069" s="6" t="str">
        <f t="shared" si="114"/>
        <v/>
      </c>
      <c r="M1069" s="21">
        <f t="shared" si="115"/>
        <v>5.2777777777777778E-2</v>
      </c>
      <c r="N1069" s="6" t="str">
        <f t="shared" si="118"/>
        <v/>
      </c>
      <c r="O1069" s="21" t="str">
        <f t="shared" si="116"/>
        <v/>
      </c>
      <c r="P1069" s="33" t="str">
        <f t="shared" si="119"/>
        <v/>
      </c>
    </row>
    <row r="1070" spans="1:16">
      <c r="A1070" s="6" t="s">
        <v>1130</v>
      </c>
      <c r="B1070" s="8">
        <v>66901</v>
      </c>
      <c r="C1070" s="4">
        <v>8</v>
      </c>
      <c r="D1070" s="4">
        <v>8</v>
      </c>
      <c r="E1070" s="4">
        <v>63</v>
      </c>
      <c r="F1070" s="4">
        <v>63</v>
      </c>
      <c r="G1070" s="5">
        <v>38716</v>
      </c>
      <c r="H1070" s="7" t="s">
        <v>160</v>
      </c>
      <c r="I1070" s="4">
        <v>3</v>
      </c>
      <c r="J1070" s="6">
        <f t="shared" si="117"/>
        <v>3</v>
      </c>
      <c r="K1070" s="6">
        <f t="shared" si="113"/>
        <v>0</v>
      </c>
      <c r="L1070" s="6" t="str">
        <f t="shared" si="114"/>
        <v/>
      </c>
      <c r="M1070" s="21">
        <f t="shared" si="115"/>
        <v>8.3333333333333332E-3</v>
      </c>
      <c r="N1070" s="6" t="str">
        <f t="shared" si="118"/>
        <v/>
      </c>
      <c r="O1070" s="21" t="str">
        <f t="shared" si="116"/>
        <v/>
      </c>
      <c r="P1070" s="33" t="str">
        <f t="shared" si="119"/>
        <v/>
      </c>
    </row>
    <row r="1071" spans="1:16">
      <c r="A1071" s="6" t="s">
        <v>1138</v>
      </c>
      <c r="B1071" s="8">
        <v>67146</v>
      </c>
      <c r="C1071" s="4">
        <v>8</v>
      </c>
      <c r="D1071" s="4">
        <v>8</v>
      </c>
      <c r="E1071" s="4">
        <v>61</v>
      </c>
      <c r="F1071" s="4">
        <v>61</v>
      </c>
      <c r="G1071" s="5">
        <v>39140</v>
      </c>
      <c r="H1071" s="7" t="s">
        <v>160</v>
      </c>
      <c r="I1071" s="4">
        <v>0</v>
      </c>
      <c r="J1071" s="6">
        <f t="shared" si="117"/>
        <v>0</v>
      </c>
      <c r="K1071" s="6">
        <f t="shared" si="113"/>
        <v>0</v>
      </c>
      <c r="L1071" s="6" t="str">
        <f t="shared" si="114"/>
        <v/>
      </c>
      <c r="M1071" s="21">
        <f t="shared" si="115"/>
        <v>0</v>
      </c>
      <c r="N1071" s="6" t="str">
        <f t="shared" si="118"/>
        <v/>
      </c>
      <c r="O1071" s="21" t="str">
        <f t="shared" si="116"/>
        <v/>
      </c>
      <c r="P1071" s="33" t="str">
        <f t="shared" si="119"/>
        <v/>
      </c>
    </row>
    <row r="1072" spans="1:16">
      <c r="A1072" s="6" t="s">
        <v>1072</v>
      </c>
      <c r="B1072" s="8">
        <v>65136</v>
      </c>
      <c r="C1072" s="4">
        <v>10</v>
      </c>
      <c r="D1072" s="4">
        <v>10</v>
      </c>
      <c r="E1072" s="4">
        <v>61</v>
      </c>
      <c r="F1072" s="4">
        <v>61</v>
      </c>
      <c r="G1072" s="5">
        <v>40015</v>
      </c>
      <c r="H1072" s="7" t="s">
        <v>159</v>
      </c>
      <c r="I1072" s="4">
        <v>71</v>
      </c>
      <c r="J1072" s="6">
        <f t="shared" si="117"/>
        <v>71</v>
      </c>
      <c r="K1072" s="6">
        <f t="shared" si="113"/>
        <v>0</v>
      </c>
      <c r="L1072" s="6" t="str">
        <f t="shared" si="114"/>
        <v/>
      </c>
      <c r="M1072" s="21">
        <f t="shared" si="115"/>
        <v>0.19722222222222224</v>
      </c>
      <c r="N1072" s="6" t="str">
        <f t="shared" si="118"/>
        <v/>
      </c>
      <c r="O1072" s="21" t="str">
        <f t="shared" si="116"/>
        <v/>
      </c>
      <c r="P1072" s="33" t="str">
        <f t="shared" si="119"/>
        <v/>
      </c>
    </row>
    <row r="1073" spans="1:16">
      <c r="A1073" s="6" t="s">
        <v>1593</v>
      </c>
      <c r="B1073" s="8">
        <v>80994</v>
      </c>
      <c r="C1073" s="4">
        <v>1</v>
      </c>
      <c r="D1073" s="4">
        <v>1</v>
      </c>
      <c r="E1073" s="4">
        <v>60</v>
      </c>
      <c r="F1073" s="4">
        <v>60</v>
      </c>
      <c r="G1073" s="5">
        <v>40326</v>
      </c>
      <c r="H1073" s="7" t="s">
        <v>160</v>
      </c>
      <c r="I1073" s="4">
        <v>0</v>
      </c>
      <c r="J1073" s="6">
        <f t="shared" si="117"/>
        <v>0</v>
      </c>
      <c r="K1073" s="6">
        <f t="shared" si="113"/>
        <v>0</v>
      </c>
      <c r="L1073" s="6" t="str">
        <f t="shared" si="114"/>
        <v/>
      </c>
      <c r="M1073" s="21">
        <f t="shared" si="115"/>
        <v>0</v>
      </c>
      <c r="N1073" s="6" t="str">
        <f t="shared" si="118"/>
        <v/>
      </c>
      <c r="O1073" s="21" t="str">
        <f t="shared" si="116"/>
        <v/>
      </c>
      <c r="P1073" s="33" t="str">
        <f t="shared" si="119"/>
        <v/>
      </c>
    </row>
    <row r="1074" spans="1:16">
      <c r="A1074" s="6" t="s">
        <v>933</v>
      </c>
      <c r="B1074" s="8">
        <v>60906</v>
      </c>
      <c r="C1074" s="4">
        <v>34</v>
      </c>
      <c r="D1074" s="4">
        <v>15</v>
      </c>
      <c r="E1074" s="4">
        <v>59</v>
      </c>
      <c r="F1074" s="4">
        <v>59</v>
      </c>
      <c r="G1074" s="5">
        <v>40205</v>
      </c>
      <c r="H1074" s="7" t="s">
        <v>160</v>
      </c>
      <c r="I1074" s="4">
        <v>0</v>
      </c>
      <c r="J1074" s="6">
        <f t="shared" si="117"/>
        <v>0</v>
      </c>
      <c r="K1074" s="6">
        <f t="shared" si="113"/>
        <v>19</v>
      </c>
      <c r="L1074" s="6" t="str">
        <f t="shared" si="114"/>
        <v/>
      </c>
      <c r="M1074" s="21">
        <f t="shared" si="115"/>
        <v>0</v>
      </c>
      <c r="N1074" s="6" t="str">
        <f t="shared" si="118"/>
        <v/>
      </c>
      <c r="O1074" s="21" t="str">
        <f t="shared" si="116"/>
        <v/>
      </c>
      <c r="P1074" s="33" t="str">
        <f t="shared" si="119"/>
        <v/>
      </c>
    </row>
    <row r="1075" spans="1:16">
      <c r="A1075" s="6" t="s">
        <v>767</v>
      </c>
      <c r="B1075" s="8">
        <v>55854</v>
      </c>
      <c r="C1075" s="4">
        <v>26</v>
      </c>
      <c r="D1075" s="4">
        <v>26</v>
      </c>
      <c r="E1075" s="4">
        <v>58</v>
      </c>
      <c r="F1075" s="4">
        <v>58</v>
      </c>
      <c r="G1075" s="5">
        <v>39301</v>
      </c>
      <c r="H1075" s="7" t="s">
        <v>160</v>
      </c>
      <c r="I1075" s="4">
        <v>1</v>
      </c>
      <c r="J1075" s="6">
        <f t="shared" si="117"/>
        <v>1</v>
      </c>
      <c r="K1075" s="6">
        <f t="shared" si="113"/>
        <v>0</v>
      </c>
      <c r="L1075" s="6" t="str">
        <f t="shared" si="114"/>
        <v/>
      </c>
      <c r="M1075" s="21">
        <f t="shared" si="115"/>
        <v>2.7777777777777775E-3</v>
      </c>
      <c r="N1075" s="6" t="str">
        <f t="shared" si="118"/>
        <v/>
      </c>
      <c r="O1075" s="21" t="str">
        <f t="shared" si="116"/>
        <v/>
      </c>
      <c r="P1075" s="33" t="str">
        <f t="shared" si="119"/>
        <v/>
      </c>
    </row>
    <row r="1076" spans="1:16">
      <c r="A1076" s="6" t="s">
        <v>958</v>
      </c>
      <c r="B1076" s="8">
        <v>61668</v>
      </c>
      <c r="C1076" s="4">
        <v>14</v>
      </c>
      <c r="D1076" s="4">
        <v>14</v>
      </c>
      <c r="E1076" s="4">
        <v>57</v>
      </c>
      <c r="F1076" s="4">
        <v>57</v>
      </c>
      <c r="G1076" s="5">
        <v>38716</v>
      </c>
      <c r="H1076" s="7" t="s">
        <v>160</v>
      </c>
      <c r="I1076" s="4">
        <v>162</v>
      </c>
      <c r="J1076" s="6">
        <f t="shared" si="117"/>
        <v>162</v>
      </c>
      <c r="K1076" s="6">
        <f t="shared" si="113"/>
        <v>0</v>
      </c>
      <c r="L1076" s="6" t="str">
        <f t="shared" si="114"/>
        <v/>
      </c>
      <c r="M1076" s="21">
        <f t="shared" si="115"/>
        <v>0.45</v>
      </c>
      <c r="N1076" s="6" t="str">
        <f t="shared" si="118"/>
        <v/>
      </c>
      <c r="O1076" s="21" t="str">
        <f t="shared" si="116"/>
        <v/>
      </c>
      <c r="P1076" s="33" t="str">
        <f t="shared" si="119"/>
        <v/>
      </c>
    </row>
    <row r="1077" spans="1:16">
      <c r="A1077" s="6" t="s">
        <v>1572</v>
      </c>
      <c r="B1077" s="8">
        <v>80355</v>
      </c>
      <c r="C1077" s="4">
        <v>2</v>
      </c>
      <c r="D1077" s="4">
        <v>2</v>
      </c>
      <c r="E1077" s="4">
        <v>56</v>
      </c>
      <c r="F1077" s="4">
        <v>56</v>
      </c>
      <c r="G1077" s="5">
        <v>39379</v>
      </c>
      <c r="H1077" s="7" t="s">
        <v>160</v>
      </c>
      <c r="I1077" s="4">
        <v>0</v>
      </c>
      <c r="J1077" s="6">
        <f t="shared" si="117"/>
        <v>0</v>
      </c>
      <c r="K1077" s="6">
        <f t="shared" si="113"/>
        <v>0</v>
      </c>
      <c r="L1077" s="6" t="str">
        <f t="shared" si="114"/>
        <v/>
      </c>
      <c r="M1077" s="21">
        <f t="shared" si="115"/>
        <v>0</v>
      </c>
      <c r="N1077" s="6" t="str">
        <f t="shared" si="118"/>
        <v/>
      </c>
      <c r="O1077" s="21" t="str">
        <f t="shared" si="116"/>
        <v/>
      </c>
      <c r="P1077" s="33" t="str">
        <f t="shared" si="119"/>
        <v/>
      </c>
    </row>
    <row r="1078" spans="1:16">
      <c r="A1078" s="6" t="s">
        <v>1105</v>
      </c>
      <c r="B1078" s="8">
        <v>66143</v>
      </c>
      <c r="C1078" s="4">
        <v>9</v>
      </c>
      <c r="D1078" s="4">
        <v>9</v>
      </c>
      <c r="E1078" s="4">
        <v>56</v>
      </c>
      <c r="F1078" s="4">
        <v>56</v>
      </c>
      <c r="G1078" s="5">
        <v>40343</v>
      </c>
      <c r="H1078" s="7" t="s">
        <v>159</v>
      </c>
      <c r="I1078" s="4">
        <v>38</v>
      </c>
      <c r="J1078" s="6">
        <f t="shared" si="117"/>
        <v>38</v>
      </c>
      <c r="K1078" s="6">
        <f t="shared" si="113"/>
        <v>0</v>
      </c>
      <c r="L1078" s="6" t="str">
        <f t="shared" si="114"/>
        <v/>
      </c>
      <c r="M1078" s="21">
        <f t="shared" si="115"/>
        <v>0.10555555555555556</v>
      </c>
      <c r="N1078" s="6" t="str">
        <f t="shared" si="118"/>
        <v/>
      </c>
      <c r="O1078" s="21" t="str">
        <f t="shared" si="116"/>
        <v/>
      </c>
      <c r="P1078" s="33" t="str">
        <f t="shared" si="119"/>
        <v/>
      </c>
    </row>
    <row r="1079" spans="1:16">
      <c r="A1079" s="6" t="s">
        <v>880</v>
      </c>
      <c r="B1079" s="8">
        <v>59292</v>
      </c>
      <c r="C1079" s="4">
        <v>27</v>
      </c>
      <c r="D1079" s="4">
        <v>19</v>
      </c>
      <c r="E1079" s="4">
        <v>55</v>
      </c>
      <c r="F1079" s="4">
        <v>55</v>
      </c>
      <c r="G1079" s="5">
        <v>40205</v>
      </c>
      <c r="H1079" s="7" t="s">
        <v>160</v>
      </c>
      <c r="I1079" s="4">
        <v>0</v>
      </c>
      <c r="J1079" s="6">
        <f t="shared" si="117"/>
        <v>0</v>
      </c>
      <c r="K1079" s="6">
        <f t="shared" si="113"/>
        <v>8</v>
      </c>
      <c r="L1079" s="6" t="str">
        <f t="shared" si="114"/>
        <v/>
      </c>
      <c r="M1079" s="21">
        <f t="shared" si="115"/>
        <v>0</v>
      </c>
      <c r="N1079" s="6" t="str">
        <f t="shared" si="118"/>
        <v/>
      </c>
      <c r="O1079" s="21" t="str">
        <f t="shared" si="116"/>
        <v/>
      </c>
      <c r="P1079" s="33" t="str">
        <f t="shared" si="119"/>
        <v/>
      </c>
    </row>
    <row r="1080" spans="1:16">
      <c r="A1080" s="6" t="s">
        <v>1170</v>
      </c>
      <c r="B1080" s="8">
        <v>68119</v>
      </c>
      <c r="C1080" s="4">
        <v>7</v>
      </c>
      <c r="D1080" s="4">
        <v>7</v>
      </c>
      <c r="E1080" s="4">
        <v>55</v>
      </c>
      <c r="F1080" s="4">
        <v>55</v>
      </c>
      <c r="G1080" s="5">
        <v>40169</v>
      </c>
      <c r="H1080" s="7" t="s">
        <v>160</v>
      </c>
      <c r="I1080" s="4">
        <v>188</v>
      </c>
      <c r="J1080" s="6">
        <f t="shared" si="117"/>
        <v>188</v>
      </c>
      <c r="K1080" s="6">
        <f t="shared" si="113"/>
        <v>0</v>
      </c>
      <c r="L1080" s="6" t="str">
        <f t="shared" si="114"/>
        <v/>
      </c>
      <c r="M1080" s="21">
        <f t="shared" si="115"/>
        <v>0.52222222222222225</v>
      </c>
      <c r="N1080" s="6" t="str">
        <f t="shared" si="118"/>
        <v/>
      </c>
      <c r="O1080" s="21" t="str">
        <f t="shared" si="116"/>
        <v/>
      </c>
      <c r="P1080" s="33" t="str">
        <f t="shared" si="119"/>
        <v/>
      </c>
    </row>
    <row r="1081" spans="1:16">
      <c r="A1081" s="6" t="s">
        <v>1475</v>
      </c>
      <c r="B1081" s="8">
        <v>77402</v>
      </c>
      <c r="C1081" s="4">
        <v>2</v>
      </c>
      <c r="D1081" s="4">
        <v>2</v>
      </c>
      <c r="E1081" s="4">
        <v>55</v>
      </c>
      <c r="F1081" s="4">
        <v>55</v>
      </c>
      <c r="G1081" s="5">
        <v>38716</v>
      </c>
      <c r="H1081" s="7" t="s">
        <v>160</v>
      </c>
      <c r="I1081" s="4">
        <v>66</v>
      </c>
      <c r="J1081" s="6">
        <f t="shared" si="117"/>
        <v>66</v>
      </c>
      <c r="K1081" s="6">
        <f t="shared" si="113"/>
        <v>0</v>
      </c>
      <c r="L1081" s="6" t="str">
        <f t="shared" si="114"/>
        <v/>
      </c>
      <c r="M1081" s="21">
        <f t="shared" si="115"/>
        <v>0.18333333333333332</v>
      </c>
      <c r="N1081" s="6" t="str">
        <f t="shared" si="118"/>
        <v/>
      </c>
      <c r="O1081" s="21" t="str">
        <f t="shared" si="116"/>
        <v/>
      </c>
      <c r="P1081" s="33" t="str">
        <f t="shared" si="119"/>
        <v/>
      </c>
    </row>
    <row r="1082" spans="1:16">
      <c r="A1082" s="6" t="s">
        <v>837</v>
      </c>
      <c r="B1082" s="8">
        <v>57984</v>
      </c>
      <c r="C1082" s="4">
        <v>21</v>
      </c>
      <c r="D1082" s="4">
        <v>21</v>
      </c>
      <c r="E1082" s="4">
        <v>55</v>
      </c>
      <c r="F1082" s="4">
        <v>55</v>
      </c>
      <c r="G1082" s="5">
        <v>38716</v>
      </c>
      <c r="H1082" s="7" t="s">
        <v>159</v>
      </c>
      <c r="I1082" s="4">
        <v>4</v>
      </c>
      <c r="J1082" s="6">
        <f t="shared" si="117"/>
        <v>4</v>
      </c>
      <c r="K1082" s="6">
        <f t="shared" si="113"/>
        <v>0</v>
      </c>
      <c r="L1082" s="6" t="str">
        <f t="shared" si="114"/>
        <v/>
      </c>
      <c r="M1082" s="21">
        <f t="shared" si="115"/>
        <v>1.111111111111111E-2</v>
      </c>
      <c r="N1082" s="6" t="str">
        <f t="shared" si="118"/>
        <v/>
      </c>
      <c r="O1082" s="21" t="str">
        <f t="shared" si="116"/>
        <v/>
      </c>
      <c r="P1082" s="33" t="str">
        <f t="shared" si="119"/>
        <v/>
      </c>
    </row>
    <row r="1083" spans="1:16">
      <c r="A1083" s="6" t="s">
        <v>906</v>
      </c>
      <c r="B1083" s="8">
        <v>60084</v>
      </c>
      <c r="C1083" s="4">
        <v>17</v>
      </c>
      <c r="D1083" s="4">
        <v>17</v>
      </c>
      <c r="E1083" s="4">
        <v>55</v>
      </c>
      <c r="F1083" s="4">
        <v>55</v>
      </c>
      <c r="G1083" s="5">
        <v>38716</v>
      </c>
      <c r="H1083" s="7" t="s">
        <v>159</v>
      </c>
      <c r="I1083" s="4">
        <v>10</v>
      </c>
      <c r="J1083" s="6">
        <f t="shared" si="117"/>
        <v>10</v>
      </c>
      <c r="K1083" s="6">
        <f t="shared" si="113"/>
        <v>0</v>
      </c>
      <c r="L1083" s="6" t="str">
        <f t="shared" si="114"/>
        <v/>
      </c>
      <c r="M1083" s="21">
        <f t="shared" si="115"/>
        <v>2.777777777777778E-2</v>
      </c>
      <c r="N1083" s="6" t="str">
        <f t="shared" si="118"/>
        <v/>
      </c>
      <c r="O1083" s="21" t="str">
        <f t="shared" si="116"/>
        <v/>
      </c>
      <c r="P1083" s="33" t="str">
        <f t="shared" si="119"/>
        <v/>
      </c>
    </row>
    <row r="1084" spans="1:16">
      <c r="A1084" s="6" t="s">
        <v>1661</v>
      </c>
      <c r="B1084" s="8">
        <v>83063</v>
      </c>
      <c r="C1084" s="4">
        <v>1</v>
      </c>
      <c r="D1084" s="4">
        <v>1</v>
      </c>
      <c r="E1084" s="4">
        <v>54</v>
      </c>
      <c r="F1084" s="4">
        <v>54</v>
      </c>
      <c r="G1084" s="5">
        <v>40231</v>
      </c>
      <c r="H1084" s="7" t="s">
        <v>160</v>
      </c>
      <c r="I1084" s="4">
        <v>0</v>
      </c>
      <c r="J1084" s="6">
        <f t="shared" si="117"/>
        <v>0</v>
      </c>
      <c r="K1084" s="6">
        <f t="shared" si="113"/>
        <v>0</v>
      </c>
      <c r="L1084" s="6" t="str">
        <f t="shared" si="114"/>
        <v/>
      </c>
      <c r="M1084" s="21">
        <f t="shared" si="115"/>
        <v>0</v>
      </c>
      <c r="N1084" s="6" t="str">
        <f t="shared" si="118"/>
        <v/>
      </c>
      <c r="O1084" s="21" t="str">
        <f t="shared" si="116"/>
        <v/>
      </c>
      <c r="P1084" s="33" t="str">
        <f t="shared" si="119"/>
        <v/>
      </c>
    </row>
    <row r="1085" spans="1:16">
      <c r="A1085" s="6" t="s">
        <v>625</v>
      </c>
      <c r="B1085" s="8">
        <v>51533</v>
      </c>
      <c r="C1085" s="4">
        <v>41</v>
      </c>
      <c r="D1085" s="4">
        <v>41</v>
      </c>
      <c r="E1085" s="4">
        <v>53</v>
      </c>
      <c r="F1085" s="4">
        <v>53</v>
      </c>
      <c r="G1085" s="5">
        <v>38716</v>
      </c>
      <c r="H1085" s="7" t="s">
        <v>160</v>
      </c>
      <c r="I1085" s="4">
        <v>14</v>
      </c>
      <c r="J1085" s="6">
        <f t="shared" si="117"/>
        <v>14</v>
      </c>
      <c r="K1085" s="6">
        <f t="shared" si="113"/>
        <v>0</v>
      </c>
      <c r="L1085" s="6" t="str">
        <f t="shared" si="114"/>
        <v/>
      </c>
      <c r="M1085" s="21">
        <f t="shared" si="115"/>
        <v>3.888888888888889E-2</v>
      </c>
      <c r="N1085" s="6" t="str">
        <f t="shared" si="118"/>
        <v/>
      </c>
      <c r="O1085" s="21" t="str">
        <f t="shared" si="116"/>
        <v/>
      </c>
      <c r="P1085" s="33" t="str">
        <f t="shared" si="119"/>
        <v/>
      </c>
    </row>
    <row r="1086" spans="1:16">
      <c r="A1086" s="6" t="s">
        <v>1696</v>
      </c>
      <c r="B1086" s="8">
        <v>84128</v>
      </c>
      <c r="C1086" s="4">
        <v>1</v>
      </c>
      <c r="D1086" s="4">
        <v>1</v>
      </c>
      <c r="E1086" s="4">
        <v>53</v>
      </c>
      <c r="F1086" s="4">
        <v>53</v>
      </c>
      <c r="G1086" s="5">
        <v>39429</v>
      </c>
      <c r="H1086" s="7" t="s">
        <v>160</v>
      </c>
      <c r="I1086" s="4">
        <v>0</v>
      </c>
      <c r="J1086" s="6">
        <f t="shared" si="117"/>
        <v>0</v>
      </c>
      <c r="K1086" s="6">
        <f t="shared" si="113"/>
        <v>0</v>
      </c>
      <c r="L1086" s="6" t="str">
        <f t="shared" si="114"/>
        <v/>
      </c>
      <c r="M1086" s="21">
        <f t="shared" si="115"/>
        <v>0</v>
      </c>
      <c r="N1086" s="6" t="str">
        <f t="shared" si="118"/>
        <v/>
      </c>
      <c r="O1086" s="21" t="str">
        <f t="shared" si="116"/>
        <v/>
      </c>
      <c r="P1086" s="33" t="str">
        <f t="shared" si="119"/>
        <v/>
      </c>
    </row>
    <row r="1087" spans="1:16">
      <c r="A1087" s="6" t="s">
        <v>1582</v>
      </c>
      <c r="B1087" s="8">
        <v>80660</v>
      </c>
      <c r="C1087" s="4">
        <v>1</v>
      </c>
      <c r="D1087" s="4">
        <v>1</v>
      </c>
      <c r="E1087" s="4">
        <v>52</v>
      </c>
      <c r="F1087" s="4">
        <v>52</v>
      </c>
      <c r="G1087" s="5">
        <v>40197</v>
      </c>
      <c r="H1087" s="7" t="s">
        <v>160</v>
      </c>
      <c r="I1087" s="4">
        <v>0</v>
      </c>
      <c r="J1087" s="6">
        <f t="shared" si="117"/>
        <v>0</v>
      </c>
      <c r="K1087" s="6">
        <f t="shared" si="113"/>
        <v>0</v>
      </c>
      <c r="L1087" s="6" t="str">
        <f t="shared" si="114"/>
        <v/>
      </c>
      <c r="M1087" s="21">
        <f t="shared" si="115"/>
        <v>0</v>
      </c>
      <c r="N1087" s="6" t="str">
        <f t="shared" si="118"/>
        <v/>
      </c>
      <c r="O1087" s="21" t="str">
        <f t="shared" si="116"/>
        <v/>
      </c>
      <c r="P1087" s="33" t="str">
        <f t="shared" si="119"/>
        <v/>
      </c>
    </row>
    <row r="1088" spans="1:16">
      <c r="A1088" s="6" t="s">
        <v>1601</v>
      </c>
      <c r="B1088" s="8">
        <v>81237</v>
      </c>
      <c r="C1088" s="4">
        <v>1</v>
      </c>
      <c r="D1088" s="4">
        <v>1</v>
      </c>
      <c r="E1088" s="4">
        <v>52</v>
      </c>
      <c r="F1088" s="4">
        <v>52</v>
      </c>
      <c r="G1088" s="5">
        <v>40249</v>
      </c>
      <c r="H1088" s="7" t="s">
        <v>160</v>
      </c>
      <c r="I1088" s="4">
        <v>0</v>
      </c>
      <c r="J1088" s="6">
        <f t="shared" si="117"/>
        <v>0</v>
      </c>
      <c r="K1088" s="6">
        <f t="shared" si="113"/>
        <v>0</v>
      </c>
      <c r="L1088" s="6" t="str">
        <f t="shared" si="114"/>
        <v/>
      </c>
      <c r="M1088" s="21">
        <f t="shared" si="115"/>
        <v>0</v>
      </c>
      <c r="N1088" s="6" t="str">
        <f t="shared" si="118"/>
        <v/>
      </c>
      <c r="O1088" s="21" t="str">
        <f t="shared" si="116"/>
        <v/>
      </c>
      <c r="P1088" s="33" t="str">
        <f t="shared" si="119"/>
        <v/>
      </c>
    </row>
    <row r="1089" spans="1:16">
      <c r="A1089" s="6" t="s">
        <v>1678</v>
      </c>
      <c r="B1089" s="8">
        <v>83582</v>
      </c>
      <c r="C1089" s="4">
        <v>1</v>
      </c>
      <c r="D1089" s="4">
        <v>1</v>
      </c>
      <c r="E1089" s="4">
        <v>52</v>
      </c>
      <c r="F1089" s="4">
        <v>52</v>
      </c>
      <c r="G1089" s="5">
        <v>40324</v>
      </c>
      <c r="H1089" s="7" t="s">
        <v>160</v>
      </c>
      <c r="I1089" s="4">
        <v>0</v>
      </c>
      <c r="J1089" s="6">
        <f t="shared" si="117"/>
        <v>0</v>
      </c>
      <c r="K1089" s="6">
        <f t="shared" si="113"/>
        <v>0</v>
      </c>
      <c r="L1089" s="6" t="str">
        <f t="shared" si="114"/>
        <v/>
      </c>
      <c r="M1089" s="21">
        <f t="shared" si="115"/>
        <v>0</v>
      </c>
      <c r="N1089" s="6" t="str">
        <f t="shared" si="118"/>
        <v/>
      </c>
      <c r="O1089" s="21" t="str">
        <f t="shared" si="116"/>
        <v/>
      </c>
      <c r="P1089" s="33" t="str">
        <f t="shared" si="119"/>
        <v/>
      </c>
    </row>
    <row r="1090" spans="1:16">
      <c r="A1090" s="6" t="s">
        <v>1489</v>
      </c>
      <c r="B1090" s="8">
        <v>77830</v>
      </c>
      <c r="C1090" s="4">
        <v>2</v>
      </c>
      <c r="D1090" s="4">
        <v>2</v>
      </c>
      <c r="E1090" s="4">
        <v>51</v>
      </c>
      <c r="F1090" s="4">
        <v>51</v>
      </c>
      <c r="G1090" s="5">
        <v>38716</v>
      </c>
      <c r="H1090" s="7" t="s">
        <v>160</v>
      </c>
      <c r="I1090" s="4">
        <v>0</v>
      </c>
      <c r="J1090" s="6">
        <f t="shared" si="117"/>
        <v>0</v>
      </c>
      <c r="K1090" s="6">
        <f t="shared" si="113"/>
        <v>0</v>
      </c>
      <c r="L1090" s="6" t="str">
        <f t="shared" si="114"/>
        <v/>
      </c>
      <c r="M1090" s="21">
        <f t="shared" si="115"/>
        <v>0</v>
      </c>
      <c r="N1090" s="6" t="str">
        <f t="shared" si="118"/>
        <v/>
      </c>
      <c r="O1090" s="21" t="str">
        <f t="shared" si="116"/>
        <v/>
      </c>
      <c r="P1090" s="33" t="str">
        <f t="shared" si="119"/>
        <v/>
      </c>
    </row>
    <row r="1091" spans="1:16">
      <c r="A1091" s="6" t="s">
        <v>1714</v>
      </c>
      <c r="B1091" s="8">
        <v>84677</v>
      </c>
      <c r="C1091" s="4">
        <v>1</v>
      </c>
      <c r="D1091" s="4">
        <v>1</v>
      </c>
      <c r="E1091" s="4">
        <v>51</v>
      </c>
      <c r="F1091" s="4">
        <v>51</v>
      </c>
      <c r="G1091" s="5">
        <v>39167</v>
      </c>
      <c r="H1091" s="7" t="s">
        <v>160</v>
      </c>
      <c r="I1091" s="4">
        <v>0</v>
      </c>
      <c r="J1091" s="6">
        <f t="shared" si="117"/>
        <v>0</v>
      </c>
      <c r="K1091" s="6">
        <f t="shared" si="113"/>
        <v>0</v>
      </c>
      <c r="L1091" s="6" t="str">
        <f t="shared" si="114"/>
        <v/>
      </c>
      <c r="M1091" s="21">
        <f t="shared" si="115"/>
        <v>0</v>
      </c>
      <c r="N1091" s="6" t="str">
        <f t="shared" si="118"/>
        <v/>
      </c>
      <c r="O1091" s="21" t="str">
        <f t="shared" si="116"/>
        <v/>
      </c>
      <c r="P1091" s="33" t="str">
        <f t="shared" si="119"/>
        <v/>
      </c>
    </row>
    <row r="1092" spans="1:16">
      <c r="A1092" s="6" t="s">
        <v>703</v>
      </c>
      <c r="B1092" s="8">
        <v>53905</v>
      </c>
      <c r="C1092" s="4">
        <v>33</v>
      </c>
      <c r="D1092" s="4">
        <v>33</v>
      </c>
      <c r="E1092" s="4">
        <v>51</v>
      </c>
      <c r="F1092" s="4">
        <v>51</v>
      </c>
      <c r="G1092" s="5">
        <v>39862</v>
      </c>
      <c r="H1092" s="7" t="s">
        <v>159</v>
      </c>
      <c r="I1092" s="4">
        <v>20</v>
      </c>
      <c r="J1092" s="6">
        <f t="shared" si="117"/>
        <v>20</v>
      </c>
      <c r="K1092" s="6">
        <f t="shared" si="113"/>
        <v>0</v>
      </c>
      <c r="L1092" s="6" t="str">
        <f t="shared" si="114"/>
        <v/>
      </c>
      <c r="M1092" s="21">
        <f t="shared" si="115"/>
        <v>5.5555555555555559E-2</v>
      </c>
      <c r="N1092" s="6" t="str">
        <f t="shared" si="118"/>
        <v/>
      </c>
      <c r="O1092" s="21" t="str">
        <f t="shared" si="116"/>
        <v/>
      </c>
      <c r="P1092" s="33" t="str">
        <f t="shared" si="119"/>
        <v/>
      </c>
    </row>
    <row r="1093" spans="1:16">
      <c r="A1093" s="6" t="s">
        <v>905</v>
      </c>
      <c r="B1093" s="8">
        <v>60054</v>
      </c>
      <c r="C1093" s="4">
        <v>17</v>
      </c>
      <c r="D1093" s="4">
        <v>17</v>
      </c>
      <c r="E1093" s="4">
        <v>51</v>
      </c>
      <c r="F1093" s="4">
        <v>51</v>
      </c>
      <c r="G1093" s="5">
        <v>40219</v>
      </c>
      <c r="H1093" s="7" t="s">
        <v>159</v>
      </c>
      <c r="I1093" s="4">
        <v>94</v>
      </c>
      <c r="J1093" s="6">
        <f t="shared" si="117"/>
        <v>94</v>
      </c>
      <c r="K1093" s="6">
        <f t="shared" si="113"/>
        <v>0</v>
      </c>
      <c r="L1093" s="6" t="str">
        <f t="shared" si="114"/>
        <v/>
      </c>
      <c r="M1093" s="21">
        <f t="shared" si="115"/>
        <v>0.26111111111111113</v>
      </c>
      <c r="N1093" s="6" t="str">
        <f t="shared" si="118"/>
        <v/>
      </c>
      <c r="O1093" s="21" t="str">
        <f t="shared" si="116"/>
        <v/>
      </c>
      <c r="P1093" s="33" t="str">
        <f t="shared" si="119"/>
        <v/>
      </c>
    </row>
    <row r="1094" spans="1:16">
      <c r="A1094" s="6" t="s">
        <v>1141</v>
      </c>
      <c r="B1094" s="8">
        <v>67238</v>
      </c>
      <c r="C1094" s="4">
        <v>8</v>
      </c>
      <c r="D1094" s="4">
        <v>8</v>
      </c>
      <c r="E1094" s="4">
        <v>51</v>
      </c>
      <c r="F1094" s="4">
        <v>51</v>
      </c>
      <c r="G1094" s="5">
        <v>38716</v>
      </c>
      <c r="H1094" s="7" t="s">
        <v>159</v>
      </c>
      <c r="I1094" s="4">
        <v>1</v>
      </c>
      <c r="J1094" s="6">
        <f t="shared" si="117"/>
        <v>1</v>
      </c>
      <c r="K1094" s="6">
        <f t="shared" si="113"/>
        <v>0</v>
      </c>
      <c r="L1094" s="6" t="str">
        <f t="shared" si="114"/>
        <v/>
      </c>
      <c r="M1094" s="21">
        <f t="shared" si="115"/>
        <v>2.7777777777777775E-3</v>
      </c>
      <c r="N1094" s="6" t="str">
        <f t="shared" si="118"/>
        <v/>
      </c>
      <c r="O1094" s="21" t="str">
        <f t="shared" si="116"/>
        <v/>
      </c>
      <c r="P1094" s="33" t="str">
        <f t="shared" si="119"/>
        <v/>
      </c>
    </row>
    <row r="1095" spans="1:16">
      <c r="A1095" s="6" t="s">
        <v>1383</v>
      </c>
      <c r="B1095" s="8">
        <v>74602</v>
      </c>
      <c r="C1095" s="4">
        <v>3</v>
      </c>
      <c r="D1095" s="4">
        <v>3</v>
      </c>
      <c r="E1095" s="4">
        <v>50</v>
      </c>
      <c r="F1095" s="4">
        <v>50</v>
      </c>
      <c r="G1095" s="5">
        <v>38716</v>
      </c>
      <c r="H1095" s="7" t="s">
        <v>160</v>
      </c>
      <c r="I1095" s="4">
        <v>0</v>
      </c>
      <c r="J1095" s="6">
        <f t="shared" si="117"/>
        <v>0</v>
      </c>
      <c r="K1095" s="6">
        <f t="shared" ref="K1095:K1158" si="120">IF(C1095&gt;D1095,C1095-D1095,0)</f>
        <v>0</v>
      </c>
      <c r="L1095" s="6" t="str">
        <f t="shared" ref="L1095:L1158" si="121">IF(E1095-F1095&gt;I1095,H1095,"")</f>
        <v/>
      </c>
      <c r="M1095" s="21">
        <f t="shared" ref="M1095:M1158" si="122">IF((VLOOKUP(A1095,TemposRef,5,0)*J1095)/60/60/8&lt;0,(VLOOKUP(A1095,TemposRef,5,0)*J1095)/60/60/8*-1,(VLOOKUP(A1095,TemposRef,5,0)*J1095)/60/60/8)</f>
        <v>0</v>
      </c>
      <c r="N1095" s="6" t="str">
        <f t="shared" si="118"/>
        <v/>
      </c>
      <c r="O1095" s="21" t="str">
        <f t="shared" ref="O1095:O1158" si="123">IF(AND(K1095&gt;0,I1095&gt;E1095-F1095),(VLOOKUP(A1095,TemposRef,5,0)*J1095)/60/60/8,"")</f>
        <v/>
      </c>
      <c r="P1095" s="33" t="str">
        <f t="shared" si="119"/>
        <v/>
      </c>
    </row>
    <row r="1096" spans="1:16">
      <c r="A1096" s="6" t="s">
        <v>1624</v>
      </c>
      <c r="B1096" s="8">
        <v>81937</v>
      </c>
      <c r="C1096" s="4">
        <v>1</v>
      </c>
      <c r="D1096" s="4">
        <v>1</v>
      </c>
      <c r="E1096" s="4">
        <v>50</v>
      </c>
      <c r="F1096" s="4">
        <v>50</v>
      </c>
      <c r="G1096" s="5">
        <v>38716</v>
      </c>
      <c r="H1096" s="7" t="s">
        <v>160</v>
      </c>
      <c r="I1096" s="4">
        <v>0</v>
      </c>
      <c r="J1096" s="6">
        <f t="shared" ref="J1096:J1159" si="124">F1096-E1096+I1096</f>
        <v>0</v>
      </c>
      <c r="K1096" s="6">
        <f t="shared" si="120"/>
        <v>0</v>
      </c>
      <c r="L1096" s="6" t="str">
        <f t="shared" si="121"/>
        <v/>
      </c>
      <c r="M1096" s="21">
        <f t="shared" si="122"/>
        <v>0</v>
      </c>
      <c r="N1096" s="6" t="str">
        <f t="shared" ref="N1096:N1159" si="125">IF(AND(K1096&gt;0,I1096&gt;E1096-F1096),E1096-F1096,"")</f>
        <v/>
      </c>
      <c r="O1096" s="21" t="str">
        <f t="shared" si="123"/>
        <v/>
      </c>
      <c r="P1096" s="33" t="str">
        <f t="shared" ref="P1096:P1159" si="126">IF(AND(VALUE(K1096)&lt;=0,VALUE(J1096)&lt;0),"analisar fact","")</f>
        <v/>
      </c>
    </row>
    <row r="1097" spans="1:16">
      <c r="A1097" s="6" t="s">
        <v>1664</v>
      </c>
      <c r="B1097" s="8">
        <v>83155</v>
      </c>
      <c r="C1097" s="4">
        <v>1</v>
      </c>
      <c r="D1097" s="4">
        <v>1</v>
      </c>
      <c r="E1097" s="4">
        <v>50</v>
      </c>
      <c r="F1097" s="4">
        <v>50</v>
      </c>
      <c r="G1097" s="5">
        <v>40158</v>
      </c>
      <c r="H1097" s="7" t="s">
        <v>160</v>
      </c>
      <c r="I1097" s="4">
        <v>1</v>
      </c>
      <c r="J1097" s="6">
        <f t="shared" si="124"/>
        <v>1</v>
      </c>
      <c r="K1097" s="6">
        <f t="shared" si="120"/>
        <v>0</v>
      </c>
      <c r="L1097" s="6" t="str">
        <f t="shared" si="121"/>
        <v/>
      </c>
      <c r="M1097" s="21">
        <f t="shared" si="122"/>
        <v>2.7777777777777775E-3</v>
      </c>
      <c r="N1097" s="6" t="str">
        <f t="shared" si="125"/>
        <v/>
      </c>
      <c r="O1097" s="21" t="str">
        <f t="shared" si="123"/>
        <v/>
      </c>
      <c r="P1097" s="33" t="str">
        <f t="shared" si="126"/>
        <v/>
      </c>
    </row>
    <row r="1098" spans="1:16">
      <c r="A1098" s="6" t="s">
        <v>1666</v>
      </c>
      <c r="B1098" s="8">
        <v>83216</v>
      </c>
      <c r="C1098" s="4">
        <v>1</v>
      </c>
      <c r="D1098" s="4">
        <v>1</v>
      </c>
      <c r="E1098" s="4">
        <v>50</v>
      </c>
      <c r="F1098" s="4">
        <v>50</v>
      </c>
      <c r="G1098" s="5">
        <v>39848</v>
      </c>
      <c r="H1098" s="7" t="s">
        <v>160</v>
      </c>
      <c r="I1098" s="4">
        <v>0</v>
      </c>
      <c r="J1098" s="6">
        <f t="shared" si="124"/>
        <v>0</v>
      </c>
      <c r="K1098" s="6">
        <f t="shared" si="120"/>
        <v>0</v>
      </c>
      <c r="L1098" s="6" t="str">
        <f t="shared" si="121"/>
        <v/>
      </c>
      <c r="M1098" s="21">
        <f t="shared" si="122"/>
        <v>0</v>
      </c>
      <c r="N1098" s="6" t="str">
        <f t="shared" si="125"/>
        <v/>
      </c>
      <c r="O1098" s="21" t="str">
        <f t="shared" si="123"/>
        <v/>
      </c>
      <c r="P1098" s="33" t="str">
        <f t="shared" si="126"/>
        <v/>
      </c>
    </row>
    <row r="1099" spans="1:16">
      <c r="A1099" s="6" t="s">
        <v>1670</v>
      </c>
      <c r="B1099" s="8">
        <v>83337</v>
      </c>
      <c r="C1099" s="4">
        <v>1</v>
      </c>
      <c r="D1099" s="4">
        <v>1</v>
      </c>
      <c r="E1099" s="4">
        <v>50</v>
      </c>
      <c r="F1099" s="4">
        <v>50</v>
      </c>
      <c r="G1099" s="5">
        <v>39364</v>
      </c>
      <c r="H1099" s="7" t="s">
        <v>160</v>
      </c>
      <c r="I1099" s="4">
        <v>0</v>
      </c>
      <c r="J1099" s="6">
        <f t="shared" si="124"/>
        <v>0</v>
      </c>
      <c r="K1099" s="6">
        <f t="shared" si="120"/>
        <v>0</v>
      </c>
      <c r="L1099" s="6" t="str">
        <f t="shared" si="121"/>
        <v/>
      </c>
      <c r="M1099" s="21">
        <f t="shared" si="122"/>
        <v>0</v>
      </c>
      <c r="N1099" s="6" t="str">
        <f t="shared" si="125"/>
        <v/>
      </c>
      <c r="O1099" s="21" t="str">
        <f t="shared" si="123"/>
        <v/>
      </c>
      <c r="P1099" s="33" t="str">
        <f t="shared" si="126"/>
        <v/>
      </c>
    </row>
    <row r="1100" spans="1:16">
      <c r="A1100" s="6" t="s">
        <v>1680</v>
      </c>
      <c r="B1100" s="8">
        <v>83643</v>
      </c>
      <c r="C1100" s="4">
        <v>1</v>
      </c>
      <c r="D1100" s="4">
        <v>1</v>
      </c>
      <c r="E1100" s="4">
        <v>50</v>
      </c>
      <c r="F1100" s="4">
        <v>50</v>
      </c>
      <c r="G1100" s="5">
        <v>40231</v>
      </c>
      <c r="H1100" s="7" t="s">
        <v>160</v>
      </c>
      <c r="I1100" s="4">
        <v>0</v>
      </c>
      <c r="J1100" s="6">
        <f t="shared" si="124"/>
        <v>0</v>
      </c>
      <c r="K1100" s="6">
        <f t="shared" si="120"/>
        <v>0</v>
      </c>
      <c r="L1100" s="6" t="str">
        <f t="shared" si="121"/>
        <v/>
      </c>
      <c r="M1100" s="21">
        <f t="shared" si="122"/>
        <v>0</v>
      </c>
      <c r="N1100" s="6" t="str">
        <f t="shared" si="125"/>
        <v/>
      </c>
      <c r="O1100" s="21" t="str">
        <f t="shared" si="123"/>
        <v/>
      </c>
      <c r="P1100" s="33" t="str">
        <f t="shared" si="126"/>
        <v/>
      </c>
    </row>
    <row r="1101" spans="1:16">
      <c r="A1101" s="6" t="s">
        <v>956</v>
      </c>
      <c r="B1101" s="8">
        <v>61607</v>
      </c>
      <c r="C1101" s="4">
        <v>14</v>
      </c>
      <c r="D1101" s="4">
        <v>14</v>
      </c>
      <c r="E1101" s="4">
        <v>50</v>
      </c>
      <c r="F1101" s="4">
        <v>50</v>
      </c>
      <c r="G1101" s="5">
        <v>38901</v>
      </c>
      <c r="H1101" s="7" t="s">
        <v>159</v>
      </c>
      <c r="I1101" s="4">
        <v>83</v>
      </c>
      <c r="J1101" s="6">
        <f t="shared" si="124"/>
        <v>83</v>
      </c>
      <c r="K1101" s="6">
        <f t="shared" si="120"/>
        <v>0</v>
      </c>
      <c r="L1101" s="6" t="str">
        <f t="shared" si="121"/>
        <v/>
      </c>
      <c r="M1101" s="21">
        <f t="shared" si="122"/>
        <v>0.23055555555555557</v>
      </c>
      <c r="N1101" s="6" t="str">
        <f t="shared" si="125"/>
        <v/>
      </c>
      <c r="O1101" s="21" t="str">
        <f t="shared" si="123"/>
        <v/>
      </c>
      <c r="P1101" s="33" t="str">
        <f t="shared" si="126"/>
        <v/>
      </c>
    </row>
    <row r="1102" spans="1:16">
      <c r="A1102" s="6" t="s">
        <v>907</v>
      </c>
      <c r="B1102" s="8">
        <v>60115</v>
      </c>
      <c r="C1102" s="4">
        <v>17</v>
      </c>
      <c r="D1102" s="4">
        <v>17</v>
      </c>
      <c r="E1102" s="4">
        <v>49</v>
      </c>
      <c r="F1102" s="4">
        <v>49</v>
      </c>
      <c r="G1102" s="5">
        <v>38716</v>
      </c>
      <c r="H1102" s="7" t="s">
        <v>160</v>
      </c>
      <c r="I1102" s="4">
        <v>48</v>
      </c>
      <c r="J1102" s="6">
        <f t="shared" si="124"/>
        <v>48</v>
      </c>
      <c r="K1102" s="6">
        <f t="shared" si="120"/>
        <v>0</v>
      </c>
      <c r="L1102" s="6" t="str">
        <f t="shared" si="121"/>
        <v/>
      </c>
      <c r="M1102" s="21">
        <f t="shared" si="122"/>
        <v>0.13333333333333333</v>
      </c>
      <c r="N1102" s="6" t="str">
        <f t="shared" si="125"/>
        <v/>
      </c>
      <c r="O1102" s="21" t="str">
        <f t="shared" si="123"/>
        <v/>
      </c>
      <c r="P1102" s="33" t="str">
        <f t="shared" si="126"/>
        <v/>
      </c>
    </row>
    <row r="1103" spans="1:16">
      <c r="A1103" s="6" t="s">
        <v>1552</v>
      </c>
      <c r="B1103" s="8">
        <v>79745</v>
      </c>
      <c r="C1103" s="4">
        <v>2</v>
      </c>
      <c r="D1103" s="4">
        <v>2</v>
      </c>
      <c r="E1103" s="4">
        <v>48.9</v>
      </c>
      <c r="F1103" s="4">
        <v>48.9</v>
      </c>
      <c r="G1103" s="5">
        <v>38716</v>
      </c>
      <c r="H1103" s="7" t="s">
        <v>160</v>
      </c>
      <c r="I1103" s="4">
        <v>0</v>
      </c>
      <c r="J1103" s="6">
        <f t="shared" si="124"/>
        <v>0</v>
      </c>
      <c r="K1103" s="6">
        <f t="shared" si="120"/>
        <v>0</v>
      </c>
      <c r="L1103" s="6" t="str">
        <f t="shared" si="121"/>
        <v/>
      </c>
      <c r="M1103" s="21">
        <f t="shared" si="122"/>
        <v>0</v>
      </c>
      <c r="N1103" s="6" t="str">
        <f t="shared" si="125"/>
        <v/>
      </c>
      <c r="O1103" s="21" t="str">
        <f t="shared" si="123"/>
        <v/>
      </c>
      <c r="P1103" s="33" t="str">
        <f t="shared" si="126"/>
        <v/>
      </c>
    </row>
    <row r="1104" spans="1:16">
      <c r="A1104" s="6" t="s">
        <v>780</v>
      </c>
      <c r="B1104" s="8">
        <v>56250</v>
      </c>
      <c r="C1104" s="4">
        <v>25</v>
      </c>
      <c r="D1104" s="4">
        <v>25</v>
      </c>
      <c r="E1104" s="4">
        <v>48</v>
      </c>
      <c r="F1104" s="4">
        <v>48</v>
      </c>
      <c r="G1104" s="5">
        <v>39847</v>
      </c>
      <c r="H1104" s="7" t="s">
        <v>160</v>
      </c>
      <c r="I1104" s="4">
        <v>1</v>
      </c>
      <c r="J1104" s="6">
        <f t="shared" si="124"/>
        <v>1</v>
      </c>
      <c r="K1104" s="6">
        <f t="shared" si="120"/>
        <v>0</v>
      </c>
      <c r="L1104" s="6" t="str">
        <f t="shared" si="121"/>
        <v/>
      </c>
      <c r="M1104" s="21">
        <f t="shared" si="122"/>
        <v>2.7777777777777775E-3</v>
      </c>
      <c r="N1104" s="6" t="str">
        <f t="shared" si="125"/>
        <v/>
      </c>
      <c r="O1104" s="21" t="str">
        <f t="shared" si="123"/>
        <v/>
      </c>
      <c r="P1104" s="33" t="str">
        <f t="shared" si="126"/>
        <v/>
      </c>
    </row>
    <row r="1105" spans="1:16">
      <c r="A1105" s="6" t="s">
        <v>892</v>
      </c>
      <c r="B1105" s="8">
        <v>59657</v>
      </c>
      <c r="C1105" s="4">
        <v>18</v>
      </c>
      <c r="D1105" s="4">
        <v>18</v>
      </c>
      <c r="E1105" s="4">
        <v>48</v>
      </c>
      <c r="F1105" s="4">
        <v>48</v>
      </c>
      <c r="G1105" s="5">
        <v>39769</v>
      </c>
      <c r="H1105" s="7" t="s">
        <v>159</v>
      </c>
      <c r="I1105" s="4">
        <v>46</v>
      </c>
      <c r="J1105" s="6">
        <f t="shared" si="124"/>
        <v>46</v>
      </c>
      <c r="K1105" s="6">
        <f t="shared" si="120"/>
        <v>0</v>
      </c>
      <c r="L1105" s="6" t="str">
        <f t="shared" si="121"/>
        <v/>
      </c>
      <c r="M1105" s="21">
        <f t="shared" si="122"/>
        <v>0.1277777777777778</v>
      </c>
      <c r="N1105" s="6" t="str">
        <f t="shared" si="125"/>
        <v/>
      </c>
      <c r="O1105" s="21" t="str">
        <f t="shared" si="123"/>
        <v/>
      </c>
      <c r="P1105" s="33" t="str">
        <f t="shared" si="126"/>
        <v/>
      </c>
    </row>
    <row r="1106" spans="1:16">
      <c r="A1106" s="6" t="s">
        <v>1194</v>
      </c>
      <c r="B1106" s="8">
        <v>68850</v>
      </c>
      <c r="C1106" s="4">
        <v>7</v>
      </c>
      <c r="D1106" s="4">
        <v>7</v>
      </c>
      <c r="E1106" s="4">
        <v>47</v>
      </c>
      <c r="F1106" s="4">
        <v>47</v>
      </c>
      <c r="G1106" s="5">
        <v>39988</v>
      </c>
      <c r="H1106" s="7" t="s">
        <v>159</v>
      </c>
      <c r="I1106" s="4">
        <v>16</v>
      </c>
      <c r="J1106" s="6">
        <f t="shared" si="124"/>
        <v>16</v>
      </c>
      <c r="K1106" s="6">
        <f t="shared" si="120"/>
        <v>0</v>
      </c>
      <c r="L1106" s="6" t="str">
        <f t="shared" si="121"/>
        <v/>
      </c>
      <c r="M1106" s="21">
        <f t="shared" si="122"/>
        <v>4.4444444444444439E-2</v>
      </c>
      <c r="N1106" s="6" t="str">
        <f t="shared" si="125"/>
        <v/>
      </c>
      <c r="O1106" s="21" t="str">
        <f t="shared" si="123"/>
        <v/>
      </c>
      <c r="P1106" s="33" t="str">
        <f t="shared" si="126"/>
        <v/>
      </c>
    </row>
    <row r="1107" spans="1:16">
      <c r="A1107" s="6" t="s">
        <v>738</v>
      </c>
      <c r="B1107" s="8">
        <v>54970</v>
      </c>
      <c r="C1107" s="4">
        <v>29</v>
      </c>
      <c r="D1107" s="4">
        <v>29</v>
      </c>
      <c r="E1107" s="4">
        <v>46</v>
      </c>
      <c r="F1107" s="4">
        <v>46</v>
      </c>
      <c r="G1107" s="5">
        <v>39727</v>
      </c>
      <c r="H1107" s="7" t="s">
        <v>159</v>
      </c>
      <c r="I1107" s="4">
        <v>213</v>
      </c>
      <c r="J1107" s="6">
        <f t="shared" si="124"/>
        <v>213</v>
      </c>
      <c r="K1107" s="6">
        <f t="shared" si="120"/>
        <v>0</v>
      </c>
      <c r="L1107" s="6" t="str">
        <f t="shared" si="121"/>
        <v/>
      </c>
      <c r="M1107" s="21">
        <f t="shared" si="122"/>
        <v>0.59166666666666667</v>
      </c>
      <c r="N1107" s="6" t="str">
        <f t="shared" si="125"/>
        <v/>
      </c>
      <c r="O1107" s="21" t="str">
        <f t="shared" si="123"/>
        <v/>
      </c>
      <c r="P1107" s="33" t="str">
        <f t="shared" si="126"/>
        <v/>
      </c>
    </row>
    <row r="1108" spans="1:16">
      <c r="A1108" s="6" t="s">
        <v>1092</v>
      </c>
      <c r="B1108" s="8">
        <v>65746</v>
      </c>
      <c r="C1108" s="4">
        <v>10</v>
      </c>
      <c r="D1108" s="4">
        <v>10</v>
      </c>
      <c r="E1108" s="4">
        <v>46</v>
      </c>
      <c r="F1108" s="4">
        <v>46</v>
      </c>
      <c r="G1108" s="5">
        <v>39274</v>
      </c>
      <c r="H1108" s="7" t="s">
        <v>159</v>
      </c>
      <c r="I1108" s="4">
        <v>3</v>
      </c>
      <c r="J1108" s="6">
        <f t="shared" si="124"/>
        <v>3</v>
      </c>
      <c r="K1108" s="6">
        <f t="shared" si="120"/>
        <v>0</v>
      </c>
      <c r="L1108" s="6" t="str">
        <f t="shared" si="121"/>
        <v/>
      </c>
      <c r="M1108" s="21">
        <f t="shared" si="122"/>
        <v>8.3333333333333332E-3</v>
      </c>
      <c r="N1108" s="6" t="str">
        <f t="shared" si="125"/>
        <v/>
      </c>
      <c r="O1108" s="21" t="str">
        <f t="shared" si="123"/>
        <v/>
      </c>
      <c r="P1108" s="33" t="str">
        <f t="shared" si="126"/>
        <v/>
      </c>
    </row>
    <row r="1109" spans="1:16">
      <c r="A1109" s="6" t="s">
        <v>1662</v>
      </c>
      <c r="B1109" s="8">
        <v>83093</v>
      </c>
      <c r="C1109" s="4">
        <v>1</v>
      </c>
      <c r="D1109" s="4">
        <v>1</v>
      </c>
      <c r="E1109" s="4">
        <v>45</v>
      </c>
      <c r="F1109" s="4">
        <v>45</v>
      </c>
      <c r="G1109" s="5">
        <v>40169</v>
      </c>
      <c r="H1109" s="7" t="s">
        <v>160</v>
      </c>
      <c r="I1109" s="4">
        <v>0</v>
      </c>
      <c r="J1109" s="6">
        <f t="shared" si="124"/>
        <v>0</v>
      </c>
      <c r="K1109" s="6">
        <f t="shared" si="120"/>
        <v>0</v>
      </c>
      <c r="L1109" s="6" t="str">
        <f t="shared" si="121"/>
        <v/>
      </c>
      <c r="M1109" s="21">
        <f t="shared" si="122"/>
        <v>0</v>
      </c>
      <c r="N1109" s="6" t="str">
        <f t="shared" si="125"/>
        <v/>
      </c>
      <c r="O1109" s="21" t="str">
        <f t="shared" si="123"/>
        <v/>
      </c>
      <c r="P1109" s="33" t="str">
        <f t="shared" si="126"/>
        <v/>
      </c>
    </row>
    <row r="1110" spans="1:16">
      <c r="A1110" s="6" t="s">
        <v>1474</v>
      </c>
      <c r="B1110" s="8">
        <v>77372</v>
      </c>
      <c r="C1110" s="4">
        <v>2</v>
      </c>
      <c r="D1110" s="4">
        <v>2</v>
      </c>
      <c r="E1110" s="4">
        <v>44</v>
      </c>
      <c r="F1110" s="4">
        <v>44</v>
      </c>
      <c r="G1110" s="5">
        <v>40315</v>
      </c>
      <c r="H1110" s="7" t="s">
        <v>159</v>
      </c>
      <c r="I1110" s="4">
        <v>34</v>
      </c>
      <c r="J1110" s="6">
        <f t="shared" si="124"/>
        <v>34</v>
      </c>
      <c r="K1110" s="6">
        <f t="shared" si="120"/>
        <v>0</v>
      </c>
      <c r="L1110" s="6" t="str">
        <f t="shared" si="121"/>
        <v/>
      </c>
      <c r="M1110" s="21">
        <f t="shared" si="122"/>
        <v>9.4444444444444456E-2</v>
      </c>
      <c r="N1110" s="6" t="str">
        <f t="shared" si="125"/>
        <v/>
      </c>
      <c r="O1110" s="21" t="str">
        <f t="shared" si="123"/>
        <v/>
      </c>
      <c r="P1110" s="33" t="str">
        <f t="shared" si="126"/>
        <v/>
      </c>
    </row>
    <row r="1111" spans="1:16">
      <c r="A1111" s="6" t="s">
        <v>699</v>
      </c>
      <c r="B1111" s="8">
        <v>53783</v>
      </c>
      <c r="C1111" s="4">
        <v>33</v>
      </c>
      <c r="D1111" s="4">
        <v>33</v>
      </c>
      <c r="E1111" s="4">
        <v>43</v>
      </c>
      <c r="F1111" s="4">
        <v>43</v>
      </c>
      <c r="G1111" s="5">
        <v>38716</v>
      </c>
      <c r="H1111" s="7" t="s">
        <v>159</v>
      </c>
      <c r="I1111" s="4">
        <v>5</v>
      </c>
      <c r="J1111" s="6">
        <f t="shared" si="124"/>
        <v>5</v>
      </c>
      <c r="K1111" s="6">
        <f t="shared" si="120"/>
        <v>0</v>
      </c>
      <c r="L1111" s="6" t="str">
        <f t="shared" si="121"/>
        <v/>
      </c>
      <c r="M1111" s="21">
        <f t="shared" si="122"/>
        <v>1.388888888888889E-2</v>
      </c>
      <c r="N1111" s="6" t="str">
        <f t="shared" si="125"/>
        <v/>
      </c>
      <c r="O1111" s="21" t="str">
        <f t="shared" si="123"/>
        <v/>
      </c>
      <c r="P1111" s="33" t="str">
        <f t="shared" si="126"/>
        <v/>
      </c>
    </row>
    <row r="1112" spans="1:16">
      <c r="A1112" s="6" t="s">
        <v>705</v>
      </c>
      <c r="B1112" s="8">
        <v>53966</v>
      </c>
      <c r="C1112" s="4">
        <v>33</v>
      </c>
      <c r="D1112" s="4">
        <v>33</v>
      </c>
      <c r="E1112" s="4">
        <v>43</v>
      </c>
      <c r="F1112" s="4">
        <v>43</v>
      </c>
      <c r="G1112" s="5">
        <v>39778</v>
      </c>
      <c r="H1112" s="7" t="s">
        <v>159</v>
      </c>
      <c r="I1112" s="4">
        <v>65</v>
      </c>
      <c r="J1112" s="6">
        <f t="shared" si="124"/>
        <v>65</v>
      </c>
      <c r="K1112" s="6">
        <f t="shared" si="120"/>
        <v>0</v>
      </c>
      <c r="L1112" s="6" t="str">
        <f t="shared" si="121"/>
        <v/>
      </c>
      <c r="M1112" s="21">
        <f t="shared" si="122"/>
        <v>0.18055555555555555</v>
      </c>
      <c r="N1112" s="6" t="str">
        <f t="shared" si="125"/>
        <v/>
      </c>
      <c r="O1112" s="21" t="str">
        <f t="shared" si="123"/>
        <v/>
      </c>
      <c r="P1112" s="33" t="str">
        <f t="shared" si="126"/>
        <v/>
      </c>
    </row>
    <row r="1113" spans="1:16">
      <c r="A1113" s="6" t="s">
        <v>1458</v>
      </c>
      <c r="B1113" s="8">
        <v>76884</v>
      </c>
      <c r="C1113" s="4">
        <v>3</v>
      </c>
      <c r="D1113" s="4">
        <v>3</v>
      </c>
      <c r="E1113" s="4">
        <v>41</v>
      </c>
      <c r="F1113" s="4">
        <v>41</v>
      </c>
      <c r="G1113" s="5">
        <v>38716</v>
      </c>
      <c r="H1113" s="7" t="s">
        <v>160</v>
      </c>
      <c r="I1113" s="4">
        <v>2</v>
      </c>
      <c r="J1113" s="6">
        <f t="shared" si="124"/>
        <v>2</v>
      </c>
      <c r="K1113" s="6">
        <f t="shared" si="120"/>
        <v>0</v>
      </c>
      <c r="L1113" s="6" t="str">
        <f t="shared" si="121"/>
        <v/>
      </c>
      <c r="M1113" s="21">
        <f t="shared" si="122"/>
        <v>6.2500000000000003E-3</v>
      </c>
      <c r="N1113" s="6" t="str">
        <f t="shared" si="125"/>
        <v/>
      </c>
      <c r="O1113" s="21" t="str">
        <f t="shared" si="123"/>
        <v/>
      </c>
      <c r="P1113" s="33" t="str">
        <f t="shared" si="126"/>
        <v/>
      </c>
    </row>
    <row r="1114" spans="1:16">
      <c r="A1114" s="6" t="s">
        <v>1058</v>
      </c>
      <c r="B1114" s="8">
        <v>64710</v>
      </c>
      <c r="C1114" s="4">
        <v>10</v>
      </c>
      <c r="D1114" s="4">
        <v>10</v>
      </c>
      <c r="E1114" s="4">
        <v>41</v>
      </c>
      <c r="F1114" s="4">
        <v>41</v>
      </c>
      <c r="G1114" s="5">
        <v>40015</v>
      </c>
      <c r="H1114" s="7" t="s">
        <v>159</v>
      </c>
      <c r="I1114" s="4">
        <v>10</v>
      </c>
      <c r="J1114" s="6">
        <f t="shared" si="124"/>
        <v>10</v>
      </c>
      <c r="K1114" s="6">
        <f t="shared" si="120"/>
        <v>0</v>
      </c>
      <c r="L1114" s="6" t="str">
        <f t="shared" si="121"/>
        <v/>
      </c>
      <c r="M1114" s="21">
        <f t="shared" si="122"/>
        <v>3.125E-2</v>
      </c>
      <c r="N1114" s="6" t="str">
        <f t="shared" si="125"/>
        <v/>
      </c>
      <c r="O1114" s="21" t="str">
        <f t="shared" si="123"/>
        <v/>
      </c>
      <c r="P1114" s="33" t="str">
        <f t="shared" si="126"/>
        <v/>
      </c>
    </row>
    <row r="1115" spans="1:16">
      <c r="A1115" s="6" t="s">
        <v>1721</v>
      </c>
      <c r="B1115" s="8">
        <v>84890</v>
      </c>
      <c r="C1115" s="4">
        <v>1</v>
      </c>
      <c r="D1115" s="4">
        <v>1</v>
      </c>
      <c r="E1115" s="4">
        <v>40</v>
      </c>
      <c r="F1115" s="4">
        <v>40</v>
      </c>
      <c r="G1115" s="5">
        <v>40099</v>
      </c>
      <c r="H1115" s="7" t="s">
        <v>160</v>
      </c>
      <c r="I1115" s="4">
        <v>0</v>
      </c>
      <c r="J1115" s="6">
        <f t="shared" si="124"/>
        <v>0</v>
      </c>
      <c r="K1115" s="6">
        <f t="shared" si="120"/>
        <v>0</v>
      </c>
      <c r="L1115" s="6" t="str">
        <f t="shared" si="121"/>
        <v/>
      </c>
      <c r="M1115" s="21">
        <f t="shared" si="122"/>
        <v>0</v>
      </c>
      <c r="N1115" s="6" t="str">
        <f t="shared" si="125"/>
        <v/>
      </c>
      <c r="O1115" s="21" t="str">
        <f t="shared" si="123"/>
        <v/>
      </c>
      <c r="P1115" s="33" t="str">
        <f t="shared" si="126"/>
        <v/>
      </c>
    </row>
    <row r="1116" spans="1:16">
      <c r="A1116" s="6" t="s">
        <v>794</v>
      </c>
      <c r="B1116" s="8">
        <v>56674</v>
      </c>
      <c r="C1116" s="4">
        <v>24</v>
      </c>
      <c r="D1116" s="4">
        <v>24</v>
      </c>
      <c r="E1116" s="4">
        <v>40</v>
      </c>
      <c r="F1116" s="4">
        <v>40</v>
      </c>
      <c r="G1116" s="5">
        <v>38716</v>
      </c>
      <c r="H1116" s="7" t="s">
        <v>159</v>
      </c>
      <c r="I1116" s="4">
        <v>31</v>
      </c>
      <c r="J1116" s="6">
        <f t="shared" si="124"/>
        <v>31</v>
      </c>
      <c r="K1116" s="6">
        <f t="shared" si="120"/>
        <v>0</v>
      </c>
      <c r="L1116" s="6" t="str">
        <f t="shared" si="121"/>
        <v/>
      </c>
      <c r="M1116" s="21">
        <f t="shared" si="122"/>
        <v>9.6875000000000003E-2</v>
      </c>
      <c r="N1116" s="6" t="str">
        <f t="shared" si="125"/>
        <v/>
      </c>
      <c r="O1116" s="21" t="str">
        <f t="shared" si="123"/>
        <v/>
      </c>
      <c r="P1116" s="33" t="str">
        <f t="shared" si="126"/>
        <v/>
      </c>
    </row>
    <row r="1117" spans="1:16">
      <c r="A1117" s="6" t="s">
        <v>793</v>
      </c>
      <c r="B1117" s="8">
        <v>56646</v>
      </c>
      <c r="C1117" s="4">
        <v>24</v>
      </c>
      <c r="D1117" s="4">
        <v>24</v>
      </c>
      <c r="E1117" s="4">
        <v>38</v>
      </c>
      <c r="F1117" s="4">
        <v>38</v>
      </c>
      <c r="G1117" s="5">
        <v>39763</v>
      </c>
      <c r="H1117" s="7" t="s">
        <v>159</v>
      </c>
      <c r="I1117" s="4">
        <v>7</v>
      </c>
      <c r="J1117" s="6">
        <f t="shared" si="124"/>
        <v>7</v>
      </c>
      <c r="K1117" s="6">
        <f t="shared" si="120"/>
        <v>0</v>
      </c>
      <c r="L1117" s="6" t="str">
        <f t="shared" si="121"/>
        <v/>
      </c>
      <c r="M1117" s="21">
        <f t="shared" si="122"/>
        <v>2.1874999999999999E-2</v>
      </c>
      <c r="N1117" s="6" t="str">
        <f t="shared" si="125"/>
        <v/>
      </c>
      <c r="O1117" s="21" t="str">
        <f t="shared" si="123"/>
        <v/>
      </c>
      <c r="P1117" s="33" t="str">
        <f t="shared" si="126"/>
        <v/>
      </c>
    </row>
    <row r="1118" spans="1:16">
      <c r="A1118" s="6" t="s">
        <v>881</v>
      </c>
      <c r="B1118" s="8">
        <v>59323</v>
      </c>
      <c r="C1118" s="4">
        <v>19</v>
      </c>
      <c r="D1118" s="4">
        <v>19</v>
      </c>
      <c r="E1118" s="4">
        <v>37</v>
      </c>
      <c r="F1118" s="4">
        <v>37</v>
      </c>
      <c r="G1118" s="5">
        <v>39302</v>
      </c>
      <c r="H1118" s="7" t="s">
        <v>160</v>
      </c>
      <c r="I1118" s="4">
        <v>0</v>
      </c>
      <c r="J1118" s="6">
        <f t="shared" si="124"/>
        <v>0</v>
      </c>
      <c r="K1118" s="6">
        <f t="shared" si="120"/>
        <v>0</v>
      </c>
      <c r="L1118" s="6" t="str">
        <f t="shared" si="121"/>
        <v/>
      </c>
      <c r="M1118" s="21">
        <f t="shared" si="122"/>
        <v>0</v>
      </c>
      <c r="N1118" s="6" t="str">
        <f t="shared" si="125"/>
        <v/>
      </c>
      <c r="O1118" s="21" t="str">
        <f t="shared" si="123"/>
        <v/>
      </c>
      <c r="P1118" s="33" t="str">
        <f t="shared" si="126"/>
        <v/>
      </c>
    </row>
    <row r="1119" spans="1:16">
      <c r="A1119" s="6" t="s">
        <v>874</v>
      </c>
      <c r="B1119" s="8">
        <v>59111</v>
      </c>
      <c r="C1119" s="4">
        <v>19</v>
      </c>
      <c r="D1119" s="4">
        <v>19</v>
      </c>
      <c r="E1119" s="4">
        <v>37</v>
      </c>
      <c r="F1119" s="4">
        <v>37</v>
      </c>
      <c r="G1119" s="5">
        <v>39723</v>
      </c>
      <c r="H1119" s="7" t="s">
        <v>159</v>
      </c>
      <c r="I1119" s="4">
        <v>39</v>
      </c>
      <c r="J1119" s="6">
        <f t="shared" si="124"/>
        <v>39</v>
      </c>
      <c r="K1119" s="6">
        <f t="shared" si="120"/>
        <v>0</v>
      </c>
      <c r="L1119" s="6" t="str">
        <f t="shared" si="121"/>
        <v/>
      </c>
      <c r="M1119" s="21">
        <f t="shared" si="122"/>
        <v>0.121875</v>
      </c>
      <c r="N1119" s="6" t="str">
        <f t="shared" si="125"/>
        <v/>
      </c>
      <c r="O1119" s="21" t="str">
        <f t="shared" si="123"/>
        <v/>
      </c>
      <c r="P1119" s="33" t="str">
        <f t="shared" si="126"/>
        <v/>
      </c>
    </row>
    <row r="1120" spans="1:16">
      <c r="A1120" s="6" t="s">
        <v>1001</v>
      </c>
      <c r="B1120" s="8">
        <v>62976</v>
      </c>
      <c r="C1120" s="4">
        <v>12</v>
      </c>
      <c r="D1120" s="4">
        <v>12</v>
      </c>
      <c r="E1120" s="4">
        <v>37</v>
      </c>
      <c r="F1120" s="4">
        <v>37</v>
      </c>
      <c r="G1120" s="5">
        <v>38716</v>
      </c>
      <c r="H1120" s="7" t="s">
        <v>159</v>
      </c>
      <c r="I1120" s="4">
        <v>52</v>
      </c>
      <c r="J1120" s="6">
        <f t="shared" si="124"/>
        <v>52</v>
      </c>
      <c r="K1120" s="6">
        <f t="shared" si="120"/>
        <v>0</v>
      </c>
      <c r="L1120" s="6" t="str">
        <f t="shared" si="121"/>
        <v/>
      </c>
      <c r="M1120" s="21">
        <f t="shared" si="122"/>
        <v>0.16250000000000001</v>
      </c>
      <c r="N1120" s="6" t="str">
        <f t="shared" si="125"/>
        <v/>
      </c>
      <c r="O1120" s="21" t="str">
        <f t="shared" si="123"/>
        <v/>
      </c>
      <c r="P1120" s="33" t="str">
        <f t="shared" si="126"/>
        <v/>
      </c>
    </row>
    <row r="1121" spans="1:16">
      <c r="A1121" s="6" t="s">
        <v>1669</v>
      </c>
      <c r="B1121" s="8">
        <v>83308</v>
      </c>
      <c r="C1121" s="4">
        <v>1</v>
      </c>
      <c r="D1121" s="4">
        <v>1</v>
      </c>
      <c r="E1121" s="4">
        <v>36</v>
      </c>
      <c r="F1121" s="4">
        <v>36</v>
      </c>
      <c r="G1121" s="5">
        <v>40161</v>
      </c>
      <c r="H1121" s="7" t="s">
        <v>161</v>
      </c>
      <c r="I1121" s="4">
        <v>4</v>
      </c>
      <c r="J1121" s="6">
        <f t="shared" si="124"/>
        <v>4</v>
      </c>
      <c r="K1121" s="6">
        <f t="shared" si="120"/>
        <v>0</v>
      </c>
      <c r="L1121" s="6" t="str">
        <f t="shared" si="121"/>
        <v/>
      </c>
      <c r="M1121" s="21">
        <f t="shared" si="122"/>
        <v>1.2500000000000001E-2</v>
      </c>
      <c r="N1121" s="6" t="str">
        <f t="shared" si="125"/>
        <v/>
      </c>
      <c r="O1121" s="21" t="str">
        <f t="shared" si="123"/>
        <v/>
      </c>
      <c r="P1121" s="33" t="str">
        <f t="shared" si="126"/>
        <v/>
      </c>
    </row>
    <row r="1122" spans="1:16">
      <c r="A1122" s="6" t="s">
        <v>1022</v>
      </c>
      <c r="B1122" s="8">
        <v>63614</v>
      </c>
      <c r="C1122" s="4">
        <v>12</v>
      </c>
      <c r="D1122" s="4">
        <v>12</v>
      </c>
      <c r="E1122" s="4">
        <v>36</v>
      </c>
      <c r="F1122" s="4">
        <v>36</v>
      </c>
      <c r="G1122" s="5">
        <v>38716</v>
      </c>
      <c r="H1122" s="7" t="s">
        <v>160</v>
      </c>
      <c r="I1122" s="4">
        <v>0</v>
      </c>
      <c r="J1122" s="6">
        <f t="shared" si="124"/>
        <v>0</v>
      </c>
      <c r="K1122" s="6">
        <f t="shared" si="120"/>
        <v>0</v>
      </c>
      <c r="L1122" s="6" t="str">
        <f t="shared" si="121"/>
        <v/>
      </c>
      <c r="M1122" s="21">
        <f t="shared" si="122"/>
        <v>0</v>
      </c>
      <c r="N1122" s="6" t="str">
        <f t="shared" si="125"/>
        <v/>
      </c>
      <c r="O1122" s="21" t="str">
        <f t="shared" si="123"/>
        <v/>
      </c>
      <c r="P1122" s="33" t="str">
        <f t="shared" si="126"/>
        <v/>
      </c>
    </row>
    <row r="1123" spans="1:16">
      <c r="A1123" s="6" t="s">
        <v>1159</v>
      </c>
      <c r="B1123" s="8">
        <v>67785</v>
      </c>
      <c r="C1123" s="4">
        <v>8</v>
      </c>
      <c r="D1123" s="4">
        <v>8</v>
      </c>
      <c r="E1123" s="4">
        <v>35</v>
      </c>
      <c r="F1123" s="4">
        <v>35</v>
      </c>
      <c r="G1123" s="5">
        <v>39713</v>
      </c>
      <c r="H1123" s="7" t="s">
        <v>160</v>
      </c>
      <c r="I1123" s="4">
        <v>182</v>
      </c>
      <c r="J1123" s="6">
        <f t="shared" si="124"/>
        <v>182</v>
      </c>
      <c r="K1123" s="6">
        <f t="shared" si="120"/>
        <v>0</v>
      </c>
      <c r="L1123" s="6" t="str">
        <f t="shared" si="121"/>
        <v/>
      </c>
      <c r="M1123" s="21">
        <f t="shared" si="122"/>
        <v>0.56874999999999998</v>
      </c>
      <c r="N1123" s="6" t="str">
        <f t="shared" si="125"/>
        <v/>
      </c>
      <c r="O1123" s="21" t="str">
        <f t="shared" si="123"/>
        <v/>
      </c>
      <c r="P1123" s="33" t="str">
        <f t="shared" si="126"/>
        <v/>
      </c>
    </row>
    <row r="1124" spans="1:16">
      <c r="A1124" s="6" t="s">
        <v>978</v>
      </c>
      <c r="B1124" s="8">
        <v>62275</v>
      </c>
      <c r="C1124" s="4">
        <v>13</v>
      </c>
      <c r="D1124" s="4">
        <v>13</v>
      </c>
      <c r="E1124" s="4">
        <v>35</v>
      </c>
      <c r="F1124" s="4">
        <v>35</v>
      </c>
      <c r="G1124" s="5">
        <v>38716</v>
      </c>
      <c r="H1124" s="7" t="s">
        <v>159</v>
      </c>
      <c r="I1124" s="4">
        <v>12</v>
      </c>
      <c r="J1124" s="6">
        <f t="shared" si="124"/>
        <v>12</v>
      </c>
      <c r="K1124" s="6">
        <f t="shared" si="120"/>
        <v>0</v>
      </c>
      <c r="L1124" s="6" t="str">
        <f t="shared" si="121"/>
        <v/>
      </c>
      <c r="M1124" s="21">
        <f t="shared" si="122"/>
        <v>3.7499999999999999E-2</v>
      </c>
      <c r="N1124" s="6" t="str">
        <f t="shared" si="125"/>
        <v/>
      </c>
      <c r="O1124" s="21" t="str">
        <f t="shared" si="123"/>
        <v/>
      </c>
      <c r="P1124" s="33" t="str">
        <f t="shared" si="126"/>
        <v/>
      </c>
    </row>
    <row r="1125" spans="1:16">
      <c r="A1125" s="6" t="s">
        <v>1007</v>
      </c>
      <c r="B1125" s="8">
        <v>63159</v>
      </c>
      <c r="C1125" s="4">
        <v>12</v>
      </c>
      <c r="D1125" s="4">
        <v>12</v>
      </c>
      <c r="E1125" s="4">
        <v>34</v>
      </c>
      <c r="F1125" s="4">
        <v>34</v>
      </c>
      <c r="G1125" s="5">
        <v>38716</v>
      </c>
      <c r="H1125" s="7" t="s">
        <v>159</v>
      </c>
      <c r="I1125" s="4">
        <v>10</v>
      </c>
      <c r="J1125" s="6">
        <f t="shared" si="124"/>
        <v>10</v>
      </c>
      <c r="K1125" s="6">
        <f t="shared" si="120"/>
        <v>0</v>
      </c>
      <c r="L1125" s="6" t="str">
        <f t="shared" si="121"/>
        <v/>
      </c>
      <c r="M1125" s="21">
        <f t="shared" si="122"/>
        <v>3.125E-2</v>
      </c>
      <c r="N1125" s="6" t="str">
        <f t="shared" si="125"/>
        <v/>
      </c>
      <c r="O1125" s="21" t="str">
        <f t="shared" si="123"/>
        <v/>
      </c>
      <c r="P1125" s="33" t="str">
        <f t="shared" si="126"/>
        <v/>
      </c>
    </row>
    <row r="1126" spans="1:16">
      <c r="A1126" s="6" t="s">
        <v>1009</v>
      </c>
      <c r="B1126" s="8">
        <v>63221</v>
      </c>
      <c r="C1126" s="4">
        <v>12</v>
      </c>
      <c r="D1126" s="4">
        <v>12</v>
      </c>
      <c r="E1126" s="4">
        <v>33</v>
      </c>
      <c r="F1126" s="4">
        <v>33</v>
      </c>
      <c r="G1126" s="5">
        <v>40268</v>
      </c>
      <c r="H1126" s="7" t="s">
        <v>159</v>
      </c>
      <c r="I1126" s="4">
        <v>15</v>
      </c>
      <c r="J1126" s="6">
        <f t="shared" si="124"/>
        <v>15</v>
      </c>
      <c r="K1126" s="6">
        <f t="shared" si="120"/>
        <v>0</v>
      </c>
      <c r="L1126" s="6" t="str">
        <f t="shared" si="121"/>
        <v/>
      </c>
      <c r="M1126" s="21">
        <f t="shared" si="122"/>
        <v>4.6875E-2</v>
      </c>
      <c r="N1126" s="6" t="str">
        <f t="shared" si="125"/>
        <v/>
      </c>
      <c r="O1126" s="21" t="str">
        <f t="shared" si="123"/>
        <v/>
      </c>
      <c r="P1126" s="33" t="str">
        <f t="shared" si="126"/>
        <v/>
      </c>
    </row>
    <row r="1127" spans="1:16">
      <c r="A1127" s="6" t="s">
        <v>1034</v>
      </c>
      <c r="B1127" s="8">
        <v>63979</v>
      </c>
      <c r="C1127" s="4">
        <v>11</v>
      </c>
      <c r="D1127" s="4">
        <v>11</v>
      </c>
      <c r="E1127" s="4">
        <v>32</v>
      </c>
      <c r="F1127" s="4">
        <v>32</v>
      </c>
      <c r="G1127" s="5">
        <v>38716</v>
      </c>
      <c r="H1127" s="7" t="s">
        <v>160</v>
      </c>
      <c r="I1127" s="4">
        <v>79</v>
      </c>
      <c r="J1127" s="6">
        <f t="shared" si="124"/>
        <v>79</v>
      </c>
      <c r="K1127" s="6">
        <f t="shared" si="120"/>
        <v>0</v>
      </c>
      <c r="L1127" s="6" t="str">
        <f t="shared" si="121"/>
        <v/>
      </c>
      <c r="M1127" s="21">
        <f t="shared" si="122"/>
        <v>0.24687500000000001</v>
      </c>
      <c r="N1127" s="6" t="str">
        <f t="shared" si="125"/>
        <v/>
      </c>
      <c r="O1127" s="21" t="str">
        <f t="shared" si="123"/>
        <v/>
      </c>
      <c r="P1127" s="33" t="str">
        <f t="shared" si="126"/>
        <v/>
      </c>
    </row>
    <row r="1128" spans="1:16">
      <c r="A1128" s="6" t="s">
        <v>1727</v>
      </c>
      <c r="B1128" s="8">
        <v>85073</v>
      </c>
      <c r="C1128" s="4">
        <v>1</v>
      </c>
      <c r="D1128" s="4">
        <v>1</v>
      </c>
      <c r="E1128" s="4">
        <v>32</v>
      </c>
      <c r="F1128" s="4">
        <v>32</v>
      </c>
      <c r="G1128" s="5">
        <v>39504</v>
      </c>
      <c r="H1128" s="7" t="s">
        <v>160</v>
      </c>
      <c r="I1128" s="4">
        <v>29</v>
      </c>
      <c r="J1128" s="6">
        <f t="shared" si="124"/>
        <v>29</v>
      </c>
      <c r="K1128" s="6">
        <f t="shared" si="120"/>
        <v>0</v>
      </c>
      <c r="L1128" s="6" t="str">
        <f t="shared" si="121"/>
        <v/>
      </c>
      <c r="M1128" s="21">
        <f t="shared" si="122"/>
        <v>9.0624999999999997E-2</v>
      </c>
      <c r="N1128" s="6" t="str">
        <f t="shared" si="125"/>
        <v/>
      </c>
      <c r="O1128" s="21" t="str">
        <f t="shared" si="123"/>
        <v/>
      </c>
      <c r="P1128" s="33" t="str">
        <f t="shared" si="126"/>
        <v/>
      </c>
    </row>
    <row r="1129" spans="1:16">
      <c r="A1129" s="6" t="s">
        <v>1062</v>
      </c>
      <c r="B1129" s="8">
        <v>64832</v>
      </c>
      <c r="C1129" s="4">
        <v>10</v>
      </c>
      <c r="D1129" s="4">
        <v>10</v>
      </c>
      <c r="E1129" s="4">
        <v>30</v>
      </c>
      <c r="F1129" s="4">
        <v>30</v>
      </c>
      <c r="G1129" s="5">
        <v>39238</v>
      </c>
      <c r="H1129" s="7" t="s">
        <v>160</v>
      </c>
      <c r="I1129" s="4">
        <v>17</v>
      </c>
      <c r="J1129" s="6">
        <f t="shared" si="124"/>
        <v>17</v>
      </c>
      <c r="K1129" s="6">
        <f t="shared" si="120"/>
        <v>0</v>
      </c>
      <c r="L1129" s="6" t="str">
        <f t="shared" si="121"/>
        <v/>
      </c>
      <c r="M1129" s="21">
        <f t="shared" si="122"/>
        <v>5.3124999999999999E-2</v>
      </c>
      <c r="N1129" s="6" t="str">
        <f t="shared" si="125"/>
        <v/>
      </c>
      <c r="O1129" s="21" t="str">
        <f t="shared" si="123"/>
        <v/>
      </c>
      <c r="P1129" s="33" t="str">
        <f t="shared" si="126"/>
        <v/>
      </c>
    </row>
    <row r="1130" spans="1:16">
      <c r="A1130" s="6" t="s">
        <v>1468</v>
      </c>
      <c r="B1130" s="8">
        <v>77188</v>
      </c>
      <c r="C1130" s="4">
        <v>2</v>
      </c>
      <c r="D1130" s="4">
        <v>2</v>
      </c>
      <c r="E1130" s="4">
        <v>30</v>
      </c>
      <c r="F1130" s="4">
        <v>30</v>
      </c>
      <c r="G1130" s="5">
        <v>40252</v>
      </c>
      <c r="H1130" s="7" t="s">
        <v>159</v>
      </c>
      <c r="I1130" s="4">
        <v>107</v>
      </c>
      <c r="J1130" s="6">
        <f t="shared" si="124"/>
        <v>107</v>
      </c>
      <c r="K1130" s="6">
        <f t="shared" si="120"/>
        <v>0</v>
      </c>
      <c r="L1130" s="6" t="str">
        <f t="shared" si="121"/>
        <v/>
      </c>
      <c r="M1130" s="21">
        <f t="shared" si="122"/>
        <v>0.33437499999999998</v>
      </c>
      <c r="N1130" s="6" t="str">
        <f t="shared" si="125"/>
        <v/>
      </c>
      <c r="O1130" s="21" t="str">
        <f t="shared" si="123"/>
        <v/>
      </c>
      <c r="P1130" s="33" t="str">
        <f t="shared" si="126"/>
        <v/>
      </c>
    </row>
    <row r="1131" spans="1:16">
      <c r="A1131" s="6" t="s">
        <v>1026</v>
      </c>
      <c r="B1131" s="8">
        <v>63736</v>
      </c>
      <c r="C1131" s="4">
        <v>11</v>
      </c>
      <c r="D1131" s="4">
        <v>11</v>
      </c>
      <c r="E1131" s="4">
        <v>29</v>
      </c>
      <c r="F1131" s="4">
        <v>29</v>
      </c>
      <c r="G1131" s="5">
        <v>39892</v>
      </c>
      <c r="H1131" s="7" t="s">
        <v>160</v>
      </c>
      <c r="I1131" s="4">
        <v>0</v>
      </c>
      <c r="J1131" s="6">
        <f t="shared" si="124"/>
        <v>0</v>
      </c>
      <c r="K1131" s="6">
        <f t="shared" si="120"/>
        <v>0</v>
      </c>
      <c r="L1131" s="6" t="str">
        <f t="shared" si="121"/>
        <v/>
      </c>
      <c r="M1131" s="21">
        <f t="shared" si="122"/>
        <v>0</v>
      </c>
      <c r="N1131" s="6" t="str">
        <f t="shared" si="125"/>
        <v/>
      </c>
      <c r="O1131" s="21" t="str">
        <f t="shared" si="123"/>
        <v/>
      </c>
      <c r="P1131" s="33" t="str">
        <f t="shared" si="126"/>
        <v/>
      </c>
    </row>
    <row r="1132" spans="1:16">
      <c r="A1132" s="6" t="s">
        <v>1699</v>
      </c>
      <c r="B1132" s="8">
        <v>84220</v>
      </c>
      <c r="C1132" s="4">
        <v>1</v>
      </c>
      <c r="D1132" s="4">
        <v>1</v>
      </c>
      <c r="E1132" s="4">
        <v>29</v>
      </c>
      <c r="F1132" s="4">
        <v>29</v>
      </c>
      <c r="G1132" s="5">
        <v>40324</v>
      </c>
      <c r="H1132" s="7" t="s">
        <v>160</v>
      </c>
      <c r="I1132" s="4">
        <v>0</v>
      </c>
      <c r="J1132" s="6">
        <f t="shared" si="124"/>
        <v>0</v>
      </c>
      <c r="K1132" s="6">
        <f t="shared" si="120"/>
        <v>0</v>
      </c>
      <c r="L1132" s="6" t="str">
        <f t="shared" si="121"/>
        <v/>
      </c>
      <c r="M1132" s="21">
        <f t="shared" si="122"/>
        <v>0</v>
      </c>
      <c r="N1132" s="6" t="str">
        <f t="shared" si="125"/>
        <v/>
      </c>
      <c r="O1132" s="21" t="str">
        <f t="shared" si="123"/>
        <v/>
      </c>
      <c r="P1132" s="33" t="str">
        <f t="shared" si="126"/>
        <v/>
      </c>
    </row>
    <row r="1133" spans="1:16">
      <c r="A1133" s="6" t="s">
        <v>1021</v>
      </c>
      <c r="B1133" s="8">
        <v>63586</v>
      </c>
      <c r="C1133" s="4">
        <v>12</v>
      </c>
      <c r="D1133" s="4">
        <v>12</v>
      </c>
      <c r="E1133" s="4">
        <v>28</v>
      </c>
      <c r="F1133" s="4">
        <v>28</v>
      </c>
      <c r="G1133" s="5">
        <v>39301</v>
      </c>
      <c r="H1133" s="7" t="s">
        <v>160</v>
      </c>
      <c r="I1133" s="4">
        <v>16</v>
      </c>
      <c r="J1133" s="6">
        <f t="shared" si="124"/>
        <v>16</v>
      </c>
      <c r="K1133" s="6">
        <f t="shared" si="120"/>
        <v>0</v>
      </c>
      <c r="L1133" s="6" t="str">
        <f t="shared" si="121"/>
        <v/>
      </c>
      <c r="M1133" s="21">
        <f t="shared" si="122"/>
        <v>0.05</v>
      </c>
      <c r="N1133" s="6" t="str">
        <f t="shared" si="125"/>
        <v/>
      </c>
      <c r="O1133" s="21" t="str">
        <f t="shared" si="123"/>
        <v/>
      </c>
      <c r="P1133" s="33" t="str">
        <f t="shared" si="126"/>
        <v/>
      </c>
    </row>
    <row r="1134" spans="1:16">
      <c r="A1134" s="6" t="s">
        <v>1073</v>
      </c>
      <c r="B1134" s="8">
        <v>65167</v>
      </c>
      <c r="C1134" s="4">
        <v>10</v>
      </c>
      <c r="D1134" s="4">
        <v>10</v>
      </c>
      <c r="E1134" s="4">
        <v>28</v>
      </c>
      <c r="F1134" s="4">
        <v>28</v>
      </c>
      <c r="G1134" s="5">
        <v>38716</v>
      </c>
      <c r="H1134" s="7" t="s">
        <v>160</v>
      </c>
      <c r="I1134" s="4">
        <v>13</v>
      </c>
      <c r="J1134" s="6">
        <f t="shared" si="124"/>
        <v>13</v>
      </c>
      <c r="K1134" s="6">
        <f t="shared" si="120"/>
        <v>0</v>
      </c>
      <c r="L1134" s="6" t="str">
        <f t="shared" si="121"/>
        <v/>
      </c>
      <c r="M1134" s="21">
        <f t="shared" si="122"/>
        <v>4.0625000000000001E-2</v>
      </c>
      <c r="N1134" s="6" t="str">
        <f t="shared" si="125"/>
        <v/>
      </c>
      <c r="O1134" s="21" t="str">
        <f t="shared" si="123"/>
        <v/>
      </c>
      <c r="P1134" s="33" t="str">
        <f t="shared" si="126"/>
        <v/>
      </c>
    </row>
    <row r="1135" spans="1:16">
      <c r="A1135" s="6" t="s">
        <v>1136</v>
      </c>
      <c r="B1135" s="8">
        <v>67085</v>
      </c>
      <c r="C1135" s="4">
        <v>8</v>
      </c>
      <c r="D1135" s="4">
        <v>8</v>
      </c>
      <c r="E1135" s="4">
        <v>28</v>
      </c>
      <c r="F1135" s="4">
        <v>28</v>
      </c>
      <c r="G1135" s="5">
        <v>38716</v>
      </c>
      <c r="H1135" s="7" t="s">
        <v>160</v>
      </c>
      <c r="I1135" s="4">
        <v>74</v>
      </c>
      <c r="J1135" s="6">
        <f t="shared" si="124"/>
        <v>74</v>
      </c>
      <c r="K1135" s="6">
        <f t="shared" si="120"/>
        <v>0</v>
      </c>
      <c r="L1135" s="6" t="str">
        <f t="shared" si="121"/>
        <v/>
      </c>
      <c r="M1135" s="21">
        <f t="shared" si="122"/>
        <v>0.23125000000000001</v>
      </c>
      <c r="N1135" s="6" t="str">
        <f t="shared" si="125"/>
        <v/>
      </c>
      <c r="O1135" s="21" t="str">
        <f t="shared" si="123"/>
        <v/>
      </c>
      <c r="P1135" s="33" t="str">
        <f t="shared" si="126"/>
        <v/>
      </c>
    </row>
    <row r="1136" spans="1:16">
      <c r="A1136" s="6" t="s">
        <v>882</v>
      </c>
      <c r="B1136" s="8">
        <v>59353</v>
      </c>
      <c r="C1136" s="4">
        <v>19</v>
      </c>
      <c r="D1136" s="4">
        <v>19</v>
      </c>
      <c r="E1136" s="4">
        <v>28</v>
      </c>
      <c r="F1136" s="4">
        <v>28</v>
      </c>
      <c r="G1136" s="5">
        <v>38716</v>
      </c>
      <c r="H1136" s="7" t="s">
        <v>159</v>
      </c>
      <c r="I1136" s="4">
        <v>8</v>
      </c>
      <c r="J1136" s="6">
        <f t="shared" si="124"/>
        <v>8</v>
      </c>
      <c r="K1136" s="6">
        <f t="shared" si="120"/>
        <v>0</v>
      </c>
      <c r="L1136" s="6" t="str">
        <f t="shared" si="121"/>
        <v/>
      </c>
      <c r="M1136" s="21">
        <f t="shared" si="122"/>
        <v>2.5000000000000001E-2</v>
      </c>
      <c r="N1136" s="6" t="str">
        <f t="shared" si="125"/>
        <v/>
      </c>
      <c r="O1136" s="21" t="str">
        <f t="shared" si="123"/>
        <v/>
      </c>
      <c r="P1136" s="33" t="str">
        <f t="shared" si="126"/>
        <v/>
      </c>
    </row>
    <row r="1137" spans="1:16">
      <c r="A1137" s="6" t="s">
        <v>1035</v>
      </c>
      <c r="B1137" s="8">
        <v>64010</v>
      </c>
      <c r="C1137" s="4">
        <v>11</v>
      </c>
      <c r="D1137" s="4">
        <v>11</v>
      </c>
      <c r="E1137" s="4">
        <v>27</v>
      </c>
      <c r="F1137" s="4">
        <v>27</v>
      </c>
      <c r="G1137" s="5">
        <v>39275</v>
      </c>
      <c r="H1137" s="7" t="s">
        <v>160</v>
      </c>
      <c r="I1137" s="4">
        <v>0</v>
      </c>
      <c r="J1137" s="6">
        <f t="shared" si="124"/>
        <v>0</v>
      </c>
      <c r="K1137" s="6">
        <f t="shared" si="120"/>
        <v>0</v>
      </c>
      <c r="L1137" s="6" t="str">
        <f t="shared" si="121"/>
        <v/>
      </c>
      <c r="M1137" s="21">
        <f t="shared" si="122"/>
        <v>0</v>
      </c>
      <c r="N1137" s="6" t="str">
        <f t="shared" si="125"/>
        <v/>
      </c>
      <c r="O1137" s="21" t="str">
        <f t="shared" si="123"/>
        <v/>
      </c>
      <c r="P1137" s="33" t="str">
        <f t="shared" si="126"/>
        <v/>
      </c>
    </row>
    <row r="1138" spans="1:16">
      <c r="A1138" s="6" t="s">
        <v>835</v>
      </c>
      <c r="B1138" s="8">
        <v>57923</v>
      </c>
      <c r="C1138" s="4">
        <v>21</v>
      </c>
      <c r="D1138" s="4">
        <v>21</v>
      </c>
      <c r="E1138" s="4">
        <v>26</v>
      </c>
      <c r="F1138" s="4">
        <v>26</v>
      </c>
      <c r="G1138" s="5">
        <v>38716</v>
      </c>
      <c r="H1138" s="7" t="s">
        <v>159</v>
      </c>
      <c r="I1138" s="4">
        <v>39</v>
      </c>
      <c r="J1138" s="6">
        <f t="shared" si="124"/>
        <v>39</v>
      </c>
      <c r="K1138" s="6">
        <f t="shared" si="120"/>
        <v>0</v>
      </c>
      <c r="L1138" s="6" t="str">
        <f t="shared" si="121"/>
        <v/>
      </c>
      <c r="M1138" s="21">
        <f t="shared" si="122"/>
        <v>0.121875</v>
      </c>
      <c r="N1138" s="6" t="str">
        <f t="shared" si="125"/>
        <v/>
      </c>
      <c r="O1138" s="21" t="str">
        <f t="shared" si="123"/>
        <v/>
      </c>
      <c r="P1138" s="33" t="str">
        <f t="shared" si="126"/>
        <v/>
      </c>
    </row>
    <row r="1139" spans="1:16">
      <c r="A1139" s="6" t="s">
        <v>1385</v>
      </c>
      <c r="B1139" s="8">
        <v>74663</v>
      </c>
      <c r="C1139" s="4">
        <v>3</v>
      </c>
      <c r="D1139" s="4">
        <v>3</v>
      </c>
      <c r="E1139" s="4">
        <v>26</v>
      </c>
      <c r="F1139" s="4">
        <v>26</v>
      </c>
      <c r="G1139" s="5">
        <v>38820</v>
      </c>
      <c r="H1139" s="7" t="s">
        <v>159</v>
      </c>
      <c r="I1139" s="4">
        <v>5</v>
      </c>
      <c r="J1139" s="6">
        <f t="shared" si="124"/>
        <v>5</v>
      </c>
      <c r="K1139" s="6">
        <f t="shared" si="120"/>
        <v>0</v>
      </c>
      <c r="L1139" s="6" t="str">
        <f t="shared" si="121"/>
        <v/>
      </c>
      <c r="M1139" s="21">
        <f t="shared" si="122"/>
        <v>1.5625E-2</v>
      </c>
      <c r="N1139" s="6" t="str">
        <f t="shared" si="125"/>
        <v/>
      </c>
      <c r="O1139" s="21" t="str">
        <f t="shared" si="123"/>
        <v/>
      </c>
      <c r="P1139" s="33" t="str">
        <f t="shared" si="126"/>
        <v/>
      </c>
    </row>
    <row r="1140" spans="1:16">
      <c r="A1140" s="6" t="s">
        <v>1599</v>
      </c>
      <c r="B1140" s="8">
        <v>81176</v>
      </c>
      <c r="C1140" s="4">
        <v>1</v>
      </c>
      <c r="D1140" s="4">
        <v>1</v>
      </c>
      <c r="E1140" s="4">
        <v>25</v>
      </c>
      <c r="F1140" s="4">
        <v>25</v>
      </c>
      <c r="G1140" s="5">
        <v>39507</v>
      </c>
      <c r="H1140" s="7" t="s">
        <v>160</v>
      </c>
      <c r="I1140" s="4">
        <v>0</v>
      </c>
      <c r="J1140" s="6">
        <f t="shared" si="124"/>
        <v>0</v>
      </c>
      <c r="K1140" s="6">
        <f t="shared" si="120"/>
        <v>0</v>
      </c>
      <c r="L1140" s="6" t="str">
        <f t="shared" si="121"/>
        <v/>
      </c>
      <c r="M1140" s="21">
        <f t="shared" si="122"/>
        <v>0</v>
      </c>
      <c r="N1140" s="6" t="str">
        <f t="shared" si="125"/>
        <v/>
      </c>
      <c r="O1140" s="21" t="str">
        <f t="shared" si="123"/>
        <v/>
      </c>
      <c r="P1140" s="33" t="str">
        <f t="shared" si="126"/>
        <v/>
      </c>
    </row>
    <row r="1141" spans="1:16">
      <c r="A1141" s="6" t="s">
        <v>970</v>
      </c>
      <c r="B1141" s="8">
        <v>62033</v>
      </c>
      <c r="C1141" s="4">
        <v>13</v>
      </c>
      <c r="D1141" s="4">
        <v>13</v>
      </c>
      <c r="E1141" s="4">
        <v>25</v>
      </c>
      <c r="F1141" s="4">
        <v>25</v>
      </c>
      <c r="G1141" s="5">
        <v>39727</v>
      </c>
      <c r="H1141" s="7" t="s">
        <v>159</v>
      </c>
      <c r="I1141" s="4">
        <v>43</v>
      </c>
      <c r="J1141" s="6">
        <f t="shared" si="124"/>
        <v>43</v>
      </c>
      <c r="K1141" s="6">
        <f t="shared" si="120"/>
        <v>0</v>
      </c>
      <c r="L1141" s="6" t="str">
        <f t="shared" si="121"/>
        <v/>
      </c>
      <c r="M1141" s="21">
        <f t="shared" si="122"/>
        <v>0.13437499999999999</v>
      </c>
      <c r="N1141" s="6" t="str">
        <f t="shared" si="125"/>
        <v/>
      </c>
      <c r="O1141" s="21" t="str">
        <f t="shared" si="123"/>
        <v/>
      </c>
      <c r="P1141" s="33" t="str">
        <f t="shared" si="126"/>
        <v/>
      </c>
    </row>
    <row r="1142" spans="1:16">
      <c r="A1142" s="6" t="s">
        <v>1246</v>
      </c>
      <c r="B1142" s="8">
        <v>70434</v>
      </c>
      <c r="C1142" s="4">
        <v>5</v>
      </c>
      <c r="D1142" s="4">
        <v>5</v>
      </c>
      <c r="E1142" s="4">
        <v>24</v>
      </c>
      <c r="F1142" s="4">
        <v>24</v>
      </c>
      <c r="G1142" s="5">
        <v>38716</v>
      </c>
      <c r="H1142" s="7" t="s">
        <v>160</v>
      </c>
      <c r="I1142" s="4">
        <v>65</v>
      </c>
      <c r="J1142" s="6">
        <f t="shared" si="124"/>
        <v>65</v>
      </c>
      <c r="K1142" s="6">
        <f t="shared" si="120"/>
        <v>0</v>
      </c>
      <c r="L1142" s="6" t="str">
        <f t="shared" si="121"/>
        <v/>
      </c>
      <c r="M1142" s="21">
        <f t="shared" si="122"/>
        <v>0.203125</v>
      </c>
      <c r="N1142" s="6" t="str">
        <f t="shared" si="125"/>
        <v/>
      </c>
      <c r="O1142" s="21" t="str">
        <f t="shared" si="123"/>
        <v/>
      </c>
      <c r="P1142" s="33" t="str">
        <f t="shared" si="126"/>
        <v/>
      </c>
    </row>
    <row r="1143" spans="1:16">
      <c r="A1143" s="6" t="s">
        <v>1079</v>
      </c>
      <c r="B1143" s="8">
        <v>65350</v>
      </c>
      <c r="C1143" s="4">
        <v>10</v>
      </c>
      <c r="D1143" s="4">
        <v>10</v>
      </c>
      <c r="E1143" s="4">
        <v>24</v>
      </c>
      <c r="F1143" s="4">
        <v>24</v>
      </c>
      <c r="G1143" s="5">
        <v>38716</v>
      </c>
      <c r="H1143" s="7" t="s">
        <v>159</v>
      </c>
      <c r="I1143" s="4">
        <v>450</v>
      </c>
      <c r="J1143" s="6">
        <f t="shared" si="124"/>
        <v>450</v>
      </c>
      <c r="K1143" s="6">
        <f t="shared" si="120"/>
        <v>0</v>
      </c>
      <c r="L1143" s="6" t="str">
        <f t="shared" si="121"/>
        <v/>
      </c>
      <c r="M1143" s="21">
        <f t="shared" si="122"/>
        <v>1.40625</v>
      </c>
      <c r="N1143" s="6" t="str">
        <f t="shared" si="125"/>
        <v/>
      </c>
      <c r="O1143" s="21" t="str">
        <f t="shared" si="123"/>
        <v/>
      </c>
      <c r="P1143" s="33" t="str">
        <f t="shared" si="126"/>
        <v/>
      </c>
    </row>
    <row r="1144" spans="1:16">
      <c r="A1144" s="6" t="s">
        <v>1139</v>
      </c>
      <c r="B1144" s="8">
        <v>67176</v>
      </c>
      <c r="C1144" s="4">
        <v>8</v>
      </c>
      <c r="D1144" s="4">
        <v>8</v>
      </c>
      <c r="E1144" s="4">
        <v>24</v>
      </c>
      <c r="F1144" s="4">
        <v>24</v>
      </c>
      <c r="G1144" s="5">
        <v>38716</v>
      </c>
      <c r="H1144" s="7" t="s">
        <v>159</v>
      </c>
      <c r="I1144" s="4">
        <v>168</v>
      </c>
      <c r="J1144" s="6">
        <f t="shared" si="124"/>
        <v>168</v>
      </c>
      <c r="K1144" s="6">
        <f t="shared" si="120"/>
        <v>0</v>
      </c>
      <c r="L1144" s="6" t="str">
        <f t="shared" si="121"/>
        <v/>
      </c>
      <c r="M1144" s="21">
        <f t="shared" si="122"/>
        <v>0.52500000000000002</v>
      </c>
      <c r="N1144" s="6" t="str">
        <f t="shared" si="125"/>
        <v/>
      </c>
      <c r="O1144" s="21" t="str">
        <f t="shared" si="123"/>
        <v/>
      </c>
      <c r="P1144" s="33" t="str">
        <f t="shared" si="126"/>
        <v/>
      </c>
    </row>
    <row r="1145" spans="1:16">
      <c r="A1145" s="6" t="s">
        <v>1528</v>
      </c>
      <c r="B1145" s="8">
        <v>79015</v>
      </c>
      <c r="C1145" s="4">
        <v>2</v>
      </c>
      <c r="D1145" s="4">
        <v>2</v>
      </c>
      <c r="E1145" s="4">
        <v>23.7</v>
      </c>
      <c r="F1145" s="4">
        <v>23.7</v>
      </c>
      <c r="G1145" s="5">
        <v>39024</v>
      </c>
      <c r="H1145" s="7" t="s">
        <v>160</v>
      </c>
      <c r="I1145" s="4">
        <v>0</v>
      </c>
      <c r="J1145" s="6">
        <f t="shared" si="124"/>
        <v>0</v>
      </c>
      <c r="K1145" s="6">
        <f t="shared" si="120"/>
        <v>0</v>
      </c>
      <c r="L1145" s="6" t="str">
        <f t="shared" si="121"/>
        <v/>
      </c>
      <c r="M1145" s="21">
        <f t="shared" si="122"/>
        <v>0</v>
      </c>
      <c r="N1145" s="6" t="str">
        <f t="shared" si="125"/>
        <v/>
      </c>
      <c r="O1145" s="21" t="str">
        <f t="shared" si="123"/>
        <v/>
      </c>
      <c r="P1145" s="33" t="str">
        <f t="shared" si="126"/>
        <v/>
      </c>
    </row>
    <row r="1146" spans="1:16">
      <c r="A1146" s="6" t="s">
        <v>1051</v>
      </c>
      <c r="B1146" s="8">
        <v>64498</v>
      </c>
      <c r="C1146" s="4">
        <v>11</v>
      </c>
      <c r="D1146" s="4">
        <v>11</v>
      </c>
      <c r="E1146" s="4">
        <v>23</v>
      </c>
      <c r="F1146" s="4">
        <v>23</v>
      </c>
      <c r="G1146" s="5">
        <v>39892</v>
      </c>
      <c r="H1146" s="7" t="s">
        <v>160</v>
      </c>
      <c r="I1146" s="4">
        <v>178</v>
      </c>
      <c r="J1146" s="6">
        <f t="shared" si="124"/>
        <v>178</v>
      </c>
      <c r="K1146" s="6">
        <f t="shared" si="120"/>
        <v>0</v>
      </c>
      <c r="L1146" s="6" t="str">
        <f t="shared" si="121"/>
        <v/>
      </c>
      <c r="M1146" s="21">
        <f t="shared" si="122"/>
        <v>0.55625000000000002</v>
      </c>
      <c r="N1146" s="6" t="str">
        <f t="shared" si="125"/>
        <v/>
      </c>
      <c r="O1146" s="21" t="str">
        <f t="shared" si="123"/>
        <v/>
      </c>
      <c r="P1146" s="33" t="str">
        <f t="shared" si="126"/>
        <v/>
      </c>
    </row>
    <row r="1147" spans="1:16">
      <c r="A1147" s="6" t="s">
        <v>1221</v>
      </c>
      <c r="B1147" s="8">
        <v>69672</v>
      </c>
      <c r="C1147" s="4">
        <v>6</v>
      </c>
      <c r="D1147" s="4">
        <v>6</v>
      </c>
      <c r="E1147" s="4">
        <v>23</v>
      </c>
      <c r="F1147" s="4">
        <v>23</v>
      </c>
      <c r="G1147" s="5">
        <v>40002</v>
      </c>
      <c r="H1147" s="7" t="s">
        <v>160</v>
      </c>
      <c r="I1147" s="4">
        <v>15</v>
      </c>
      <c r="J1147" s="6">
        <f t="shared" si="124"/>
        <v>15</v>
      </c>
      <c r="K1147" s="6">
        <f t="shared" si="120"/>
        <v>0</v>
      </c>
      <c r="L1147" s="6" t="str">
        <f t="shared" si="121"/>
        <v/>
      </c>
      <c r="M1147" s="21">
        <f t="shared" si="122"/>
        <v>4.6875E-2</v>
      </c>
      <c r="N1147" s="6" t="str">
        <f t="shared" si="125"/>
        <v/>
      </c>
      <c r="O1147" s="21" t="str">
        <f t="shared" si="123"/>
        <v/>
      </c>
      <c r="P1147" s="33" t="str">
        <f t="shared" si="126"/>
        <v/>
      </c>
    </row>
    <row r="1148" spans="1:16">
      <c r="A1148" s="6" t="s">
        <v>984</v>
      </c>
      <c r="B1148" s="8">
        <v>62459</v>
      </c>
      <c r="C1148" s="4">
        <v>13</v>
      </c>
      <c r="D1148" s="4">
        <v>13</v>
      </c>
      <c r="E1148" s="4">
        <v>23</v>
      </c>
      <c r="F1148" s="4">
        <v>23</v>
      </c>
      <c r="G1148" s="5">
        <v>38716</v>
      </c>
      <c r="H1148" s="7" t="s">
        <v>159</v>
      </c>
      <c r="I1148" s="4">
        <v>11</v>
      </c>
      <c r="J1148" s="6">
        <f t="shared" si="124"/>
        <v>11</v>
      </c>
      <c r="K1148" s="6">
        <f t="shared" si="120"/>
        <v>0</v>
      </c>
      <c r="L1148" s="6" t="str">
        <f t="shared" si="121"/>
        <v/>
      </c>
      <c r="M1148" s="21">
        <f t="shared" si="122"/>
        <v>3.4375000000000003E-2</v>
      </c>
      <c r="N1148" s="6" t="str">
        <f t="shared" si="125"/>
        <v/>
      </c>
      <c r="O1148" s="21" t="str">
        <f t="shared" si="123"/>
        <v/>
      </c>
      <c r="P1148" s="33" t="str">
        <f t="shared" si="126"/>
        <v/>
      </c>
    </row>
    <row r="1149" spans="1:16">
      <c r="A1149" s="6" t="s">
        <v>1015</v>
      </c>
      <c r="B1149" s="8">
        <v>63402</v>
      </c>
      <c r="C1149" s="4">
        <v>12</v>
      </c>
      <c r="D1149" s="4">
        <v>12</v>
      </c>
      <c r="E1149" s="4">
        <v>23</v>
      </c>
      <c r="F1149" s="4">
        <v>23</v>
      </c>
      <c r="G1149" s="5">
        <v>40156</v>
      </c>
      <c r="H1149" s="7" t="s">
        <v>159</v>
      </c>
      <c r="I1149" s="4">
        <v>195</v>
      </c>
      <c r="J1149" s="6">
        <f t="shared" si="124"/>
        <v>195</v>
      </c>
      <c r="K1149" s="6">
        <f t="shared" si="120"/>
        <v>0</v>
      </c>
      <c r="L1149" s="6" t="str">
        <f t="shared" si="121"/>
        <v/>
      </c>
      <c r="M1149" s="21">
        <f t="shared" si="122"/>
        <v>0.609375</v>
      </c>
      <c r="N1149" s="6" t="str">
        <f t="shared" si="125"/>
        <v/>
      </c>
      <c r="O1149" s="21" t="str">
        <f t="shared" si="123"/>
        <v/>
      </c>
      <c r="P1149" s="33" t="str">
        <f t="shared" si="126"/>
        <v/>
      </c>
    </row>
    <row r="1150" spans="1:16">
      <c r="A1150" s="6" t="s">
        <v>1031</v>
      </c>
      <c r="B1150" s="8">
        <v>63889</v>
      </c>
      <c r="C1150" s="4">
        <v>11</v>
      </c>
      <c r="D1150" s="4">
        <v>11</v>
      </c>
      <c r="E1150" s="4">
        <v>23</v>
      </c>
      <c r="F1150" s="4">
        <v>23</v>
      </c>
      <c r="G1150" s="5">
        <v>39960</v>
      </c>
      <c r="H1150" s="7" t="s">
        <v>159</v>
      </c>
      <c r="I1150" s="4">
        <v>2</v>
      </c>
      <c r="J1150" s="6">
        <f t="shared" si="124"/>
        <v>2</v>
      </c>
      <c r="K1150" s="6">
        <f t="shared" si="120"/>
        <v>0</v>
      </c>
      <c r="L1150" s="6" t="str">
        <f t="shared" si="121"/>
        <v/>
      </c>
      <c r="M1150" s="21">
        <f t="shared" si="122"/>
        <v>6.2500000000000003E-3</v>
      </c>
      <c r="N1150" s="6" t="str">
        <f t="shared" si="125"/>
        <v/>
      </c>
      <c r="O1150" s="21" t="str">
        <f t="shared" si="123"/>
        <v/>
      </c>
      <c r="P1150" s="33" t="str">
        <f t="shared" si="126"/>
        <v/>
      </c>
    </row>
    <row r="1151" spans="1:16">
      <c r="A1151" s="6" t="s">
        <v>1204</v>
      </c>
      <c r="B1151" s="8">
        <v>69154</v>
      </c>
      <c r="C1151" s="4">
        <v>17</v>
      </c>
      <c r="D1151" s="4">
        <v>6</v>
      </c>
      <c r="E1151" s="4">
        <v>22</v>
      </c>
      <c r="F1151" s="4">
        <v>22</v>
      </c>
      <c r="G1151" s="5">
        <v>39947</v>
      </c>
      <c r="H1151" s="7" t="s">
        <v>160</v>
      </c>
      <c r="I1151" s="4">
        <v>1</v>
      </c>
      <c r="J1151" s="6">
        <f t="shared" si="124"/>
        <v>1</v>
      </c>
      <c r="K1151" s="6">
        <f t="shared" si="120"/>
        <v>11</v>
      </c>
      <c r="L1151" s="6" t="str">
        <f t="shared" si="121"/>
        <v/>
      </c>
      <c r="M1151" s="21">
        <f t="shared" si="122"/>
        <v>3.1250000000000002E-3</v>
      </c>
      <c r="N1151" s="6">
        <f t="shared" si="125"/>
        <v>0</v>
      </c>
      <c r="O1151" s="21">
        <f t="shared" si="123"/>
        <v>3.1250000000000002E-3</v>
      </c>
      <c r="P1151" s="33" t="str">
        <f t="shared" si="126"/>
        <v/>
      </c>
    </row>
    <row r="1152" spans="1:16">
      <c r="A1152" s="6" t="s">
        <v>1319</v>
      </c>
      <c r="B1152" s="8">
        <v>72655</v>
      </c>
      <c r="C1152" s="4">
        <v>4</v>
      </c>
      <c r="D1152" s="4">
        <v>4</v>
      </c>
      <c r="E1152" s="4">
        <v>22</v>
      </c>
      <c r="F1152" s="4">
        <v>22</v>
      </c>
      <c r="G1152" s="5">
        <v>39365</v>
      </c>
      <c r="H1152" s="7" t="s">
        <v>160</v>
      </c>
      <c r="I1152" s="4">
        <v>4</v>
      </c>
      <c r="J1152" s="6">
        <f t="shared" si="124"/>
        <v>4</v>
      </c>
      <c r="K1152" s="6">
        <f t="shared" si="120"/>
        <v>0</v>
      </c>
      <c r="L1152" s="6" t="str">
        <f t="shared" si="121"/>
        <v/>
      </c>
      <c r="M1152" s="21">
        <f t="shared" si="122"/>
        <v>1.2500000000000001E-2</v>
      </c>
      <c r="N1152" s="6" t="str">
        <f t="shared" si="125"/>
        <v/>
      </c>
      <c r="O1152" s="21" t="str">
        <f t="shared" si="123"/>
        <v/>
      </c>
      <c r="P1152" s="33" t="str">
        <f t="shared" si="126"/>
        <v/>
      </c>
    </row>
    <row r="1153" spans="1:16">
      <c r="A1153" s="6" t="s">
        <v>864</v>
      </c>
      <c r="B1153" s="8">
        <v>58807</v>
      </c>
      <c r="C1153" s="4">
        <v>20</v>
      </c>
      <c r="D1153" s="4">
        <v>20</v>
      </c>
      <c r="E1153" s="4">
        <v>22</v>
      </c>
      <c r="F1153" s="4">
        <v>22</v>
      </c>
      <c r="G1153" s="5">
        <v>38716</v>
      </c>
      <c r="H1153" s="7" t="s">
        <v>159</v>
      </c>
      <c r="I1153" s="4">
        <v>23</v>
      </c>
      <c r="J1153" s="6">
        <f t="shared" si="124"/>
        <v>23</v>
      </c>
      <c r="K1153" s="6">
        <f t="shared" si="120"/>
        <v>0</v>
      </c>
      <c r="L1153" s="6" t="str">
        <f t="shared" si="121"/>
        <v/>
      </c>
      <c r="M1153" s="21">
        <f t="shared" si="122"/>
        <v>7.1874999999999994E-2</v>
      </c>
      <c r="N1153" s="6" t="str">
        <f t="shared" si="125"/>
        <v/>
      </c>
      <c r="O1153" s="21" t="str">
        <f t="shared" si="123"/>
        <v/>
      </c>
      <c r="P1153" s="33" t="str">
        <f t="shared" si="126"/>
        <v/>
      </c>
    </row>
    <row r="1154" spans="1:16">
      <c r="A1154" s="6" t="s">
        <v>1112</v>
      </c>
      <c r="B1154" s="8">
        <v>66355</v>
      </c>
      <c r="C1154" s="4">
        <v>26</v>
      </c>
      <c r="D1154" s="4">
        <v>9</v>
      </c>
      <c r="E1154" s="4">
        <v>22</v>
      </c>
      <c r="F1154" s="4">
        <v>22</v>
      </c>
      <c r="G1154" s="5">
        <v>39120</v>
      </c>
      <c r="H1154" s="7" t="s">
        <v>159</v>
      </c>
      <c r="I1154" s="4">
        <v>6</v>
      </c>
      <c r="J1154" s="6">
        <f t="shared" si="124"/>
        <v>6</v>
      </c>
      <c r="K1154" s="6">
        <f t="shared" si="120"/>
        <v>17</v>
      </c>
      <c r="L1154" s="6" t="str">
        <f t="shared" si="121"/>
        <v/>
      </c>
      <c r="M1154" s="21">
        <f t="shared" si="122"/>
        <v>1.8749999999999999E-2</v>
      </c>
      <c r="N1154" s="6">
        <f t="shared" si="125"/>
        <v>0</v>
      </c>
      <c r="O1154" s="21">
        <f t="shared" si="123"/>
        <v>1.8749999999999999E-2</v>
      </c>
      <c r="P1154" s="33" t="str">
        <f t="shared" si="126"/>
        <v/>
      </c>
    </row>
    <row r="1155" spans="1:16">
      <c r="A1155" s="6" t="s">
        <v>1400</v>
      </c>
      <c r="B1155" s="8">
        <v>75120</v>
      </c>
      <c r="C1155" s="4">
        <v>3</v>
      </c>
      <c r="D1155" s="4">
        <v>3</v>
      </c>
      <c r="E1155" s="4">
        <v>22</v>
      </c>
      <c r="F1155" s="4">
        <v>22</v>
      </c>
      <c r="G1155" s="5">
        <v>40252</v>
      </c>
      <c r="H1155" s="7" t="s">
        <v>159</v>
      </c>
      <c r="I1155" s="4">
        <v>0</v>
      </c>
      <c r="J1155" s="6">
        <f t="shared" si="124"/>
        <v>0</v>
      </c>
      <c r="K1155" s="6">
        <f t="shared" si="120"/>
        <v>0</v>
      </c>
      <c r="L1155" s="6" t="str">
        <f t="shared" si="121"/>
        <v/>
      </c>
      <c r="M1155" s="21">
        <f t="shared" si="122"/>
        <v>0</v>
      </c>
      <c r="N1155" s="6" t="str">
        <f t="shared" si="125"/>
        <v/>
      </c>
      <c r="O1155" s="21" t="str">
        <f t="shared" si="123"/>
        <v/>
      </c>
      <c r="P1155" s="33" t="str">
        <f t="shared" si="126"/>
        <v/>
      </c>
    </row>
    <row r="1156" spans="1:16">
      <c r="A1156" s="6" t="s">
        <v>1177</v>
      </c>
      <c r="B1156" s="8">
        <v>68334</v>
      </c>
      <c r="C1156" s="4">
        <v>7</v>
      </c>
      <c r="D1156" s="4">
        <v>7</v>
      </c>
      <c r="E1156" s="4">
        <v>20</v>
      </c>
      <c r="F1156" s="4">
        <v>20</v>
      </c>
      <c r="G1156" s="5">
        <v>38819</v>
      </c>
      <c r="H1156" s="7" t="s">
        <v>160</v>
      </c>
      <c r="I1156" s="4">
        <v>107</v>
      </c>
      <c r="J1156" s="6">
        <f t="shared" si="124"/>
        <v>107</v>
      </c>
      <c r="K1156" s="6">
        <f t="shared" si="120"/>
        <v>0</v>
      </c>
      <c r="L1156" s="6" t="str">
        <f t="shared" si="121"/>
        <v/>
      </c>
      <c r="M1156" s="21">
        <f t="shared" si="122"/>
        <v>0.33437499999999998</v>
      </c>
      <c r="N1156" s="6" t="str">
        <f t="shared" si="125"/>
        <v/>
      </c>
      <c r="O1156" s="21" t="str">
        <f t="shared" si="123"/>
        <v/>
      </c>
      <c r="P1156" s="33" t="str">
        <f t="shared" si="126"/>
        <v/>
      </c>
    </row>
    <row r="1157" spans="1:16">
      <c r="A1157" s="6" t="s">
        <v>1651</v>
      </c>
      <c r="B1157" s="8">
        <v>82759</v>
      </c>
      <c r="C1157" s="4">
        <v>1</v>
      </c>
      <c r="D1157" s="4">
        <v>1</v>
      </c>
      <c r="E1157" s="4">
        <v>20</v>
      </c>
      <c r="F1157" s="4">
        <v>20</v>
      </c>
      <c r="G1157" s="5">
        <v>40252</v>
      </c>
      <c r="H1157" s="7" t="s">
        <v>160</v>
      </c>
      <c r="I1157" s="4">
        <v>0</v>
      </c>
      <c r="J1157" s="6">
        <f t="shared" si="124"/>
        <v>0</v>
      </c>
      <c r="K1157" s="6">
        <f t="shared" si="120"/>
        <v>0</v>
      </c>
      <c r="L1157" s="6" t="str">
        <f t="shared" si="121"/>
        <v/>
      </c>
      <c r="M1157" s="21">
        <f t="shared" si="122"/>
        <v>0</v>
      </c>
      <c r="N1157" s="6" t="str">
        <f t="shared" si="125"/>
        <v/>
      </c>
      <c r="O1157" s="21" t="str">
        <f t="shared" si="123"/>
        <v/>
      </c>
      <c r="P1157" s="33" t="str">
        <f t="shared" si="126"/>
        <v/>
      </c>
    </row>
    <row r="1158" spans="1:16">
      <c r="A1158" s="6" t="s">
        <v>1683</v>
      </c>
      <c r="B1158" s="8">
        <v>83733</v>
      </c>
      <c r="C1158" s="4">
        <v>1</v>
      </c>
      <c r="D1158" s="4">
        <v>1</v>
      </c>
      <c r="E1158" s="4">
        <v>20</v>
      </c>
      <c r="F1158" s="4">
        <v>20</v>
      </c>
      <c r="G1158" s="5">
        <v>39939</v>
      </c>
      <c r="H1158" s="7" t="s">
        <v>160</v>
      </c>
      <c r="I1158" s="4">
        <v>0</v>
      </c>
      <c r="J1158" s="6">
        <f t="shared" si="124"/>
        <v>0</v>
      </c>
      <c r="K1158" s="6">
        <f t="shared" si="120"/>
        <v>0</v>
      </c>
      <c r="L1158" s="6" t="str">
        <f t="shared" si="121"/>
        <v/>
      </c>
      <c r="M1158" s="21">
        <f t="shared" si="122"/>
        <v>0</v>
      </c>
      <c r="N1158" s="6" t="str">
        <f t="shared" si="125"/>
        <v/>
      </c>
      <c r="O1158" s="21" t="str">
        <f t="shared" si="123"/>
        <v/>
      </c>
      <c r="P1158" s="33" t="str">
        <f t="shared" si="126"/>
        <v/>
      </c>
    </row>
    <row r="1159" spans="1:16">
      <c r="A1159" s="6" t="s">
        <v>963</v>
      </c>
      <c r="B1159" s="8">
        <v>61819</v>
      </c>
      <c r="C1159" s="4">
        <v>14</v>
      </c>
      <c r="D1159" s="4">
        <v>14</v>
      </c>
      <c r="E1159" s="4">
        <v>19</v>
      </c>
      <c r="F1159" s="4">
        <v>19</v>
      </c>
      <c r="G1159" s="5">
        <v>39727</v>
      </c>
      <c r="H1159" s="7" t="s">
        <v>160</v>
      </c>
      <c r="I1159" s="4">
        <v>351</v>
      </c>
      <c r="J1159" s="6">
        <f t="shared" si="124"/>
        <v>351</v>
      </c>
      <c r="K1159" s="6">
        <f t="shared" ref="K1159:K1222" si="127">IF(C1159&gt;D1159,C1159-D1159,0)</f>
        <v>0</v>
      </c>
      <c r="L1159" s="6" t="str">
        <f t="shared" ref="L1159:L1222" si="128">IF(E1159-F1159&gt;I1159,H1159,"")</f>
        <v/>
      </c>
      <c r="M1159" s="21">
        <f t="shared" ref="M1159:M1222" si="129">IF((VLOOKUP(A1159,TemposRef,5,0)*J1159)/60/60/8&lt;0,(VLOOKUP(A1159,TemposRef,5,0)*J1159)/60/60/8*-1,(VLOOKUP(A1159,TemposRef,5,0)*J1159)/60/60/8)</f>
        <v>1.096875</v>
      </c>
      <c r="N1159" s="6" t="str">
        <f t="shared" si="125"/>
        <v/>
      </c>
      <c r="O1159" s="21" t="str">
        <f t="shared" ref="O1159:O1222" si="130">IF(AND(K1159&gt;0,I1159&gt;E1159-F1159),(VLOOKUP(A1159,TemposRef,5,0)*J1159)/60/60/8,"")</f>
        <v/>
      </c>
      <c r="P1159" s="33" t="str">
        <f t="shared" si="126"/>
        <v/>
      </c>
    </row>
    <row r="1160" spans="1:16">
      <c r="A1160" s="6" t="s">
        <v>1032</v>
      </c>
      <c r="B1160" s="8">
        <v>63920</v>
      </c>
      <c r="C1160" s="4">
        <v>11</v>
      </c>
      <c r="D1160" s="4">
        <v>11</v>
      </c>
      <c r="E1160" s="4">
        <v>19</v>
      </c>
      <c r="F1160" s="4">
        <v>19</v>
      </c>
      <c r="G1160" s="5">
        <v>38846</v>
      </c>
      <c r="H1160" s="7" t="s">
        <v>160</v>
      </c>
      <c r="I1160" s="4">
        <v>155</v>
      </c>
      <c r="J1160" s="6">
        <f t="shared" ref="J1160:J1223" si="131">F1160-E1160+I1160</f>
        <v>155</v>
      </c>
      <c r="K1160" s="6">
        <f t="shared" si="127"/>
        <v>0</v>
      </c>
      <c r="L1160" s="6" t="str">
        <f t="shared" si="128"/>
        <v/>
      </c>
      <c r="M1160" s="21">
        <f t="shared" si="129"/>
        <v>0.484375</v>
      </c>
      <c r="N1160" s="6" t="str">
        <f t="shared" ref="N1160:N1223" si="132">IF(AND(K1160&gt;0,I1160&gt;E1160-F1160),E1160-F1160,"")</f>
        <v/>
      </c>
      <c r="O1160" s="21" t="str">
        <f t="shared" si="130"/>
        <v/>
      </c>
      <c r="P1160" s="33" t="str">
        <f t="shared" ref="P1160:P1223" si="133">IF(AND(VALUE(K1160)&lt;=0,VALUE(J1160)&lt;0),"analisar fact","")</f>
        <v/>
      </c>
    </row>
    <row r="1161" spans="1:16">
      <c r="A1161" s="6" t="s">
        <v>1166</v>
      </c>
      <c r="B1161" s="8">
        <v>67997</v>
      </c>
      <c r="C1161" s="4">
        <v>8</v>
      </c>
      <c r="D1161" s="4">
        <v>8</v>
      </c>
      <c r="E1161" s="4">
        <v>19</v>
      </c>
      <c r="F1161" s="4">
        <v>19</v>
      </c>
      <c r="G1161" s="5">
        <v>39727</v>
      </c>
      <c r="H1161" s="7" t="s">
        <v>160</v>
      </c>
      <c r="I1161" s="4">
        <v>0</v>
      </c>
      <c r="J1161" s="6">
        <f t="shared" si="131"/>
        <v>0</v>
      </c>
      <c r="K1161" s="6">
        <f t="shared" si="127"/>
        <v>0</v>
      </c>
      <c r="L1161" s="6" t="str">
        <f t="shared" si="128"/>
        <v/>
      </c>
      <c r="M1161" s="21">
        <f t="shared" si="129"/>
        <v>0</v>
      </c>
      <c r="N1161" s="6" t="str">
        <f t="shared" si="132"/>
        <v/>
      </c>
      <c r="O1161" s="21" t="str">
        <f t="shared" si="130"/>
        <v/>
      </c>
      <c r="P1161" s="33" t="str">
        <f t="shared" si="133"/>
        <v/>
      </c>
    </row>
    <row r="1162" spans="1:16">
      <c r="A1162" s="6" t="s">
        <v>1485</v>
      </c>
      <c r="B1162" s="8">
        <v>77707</v>
      </c>
      <c r="C1162" s="4">
        <v>2</v>
      </c>
      <c r="D1162" s="4">
        <v>2</v>
      </c>
      <c r="E1162" s="4">
        <v>19</v>
      </c>
      <c r="F1162" s="4">
        <v>19</v>
      </c>
      <c r="G1162" s="5">
        <v>38716</v>
      </c>
      <c r="H1162" s="7" t="s">
        <v>160</v>
      </c>
      <c r="I1162" s="4">
        <v>3</v>
      </c>
      <c r="J1162" s="6">
        <f t="shared" si="131"/>
        <v>3</v>
      </c>
      <c r="K1162" s="6">
        <f t="shared" si="127"/>
        <v>0</v>
      </c>
      <c r="L1162" s="6" t="str">
        <f t="shared" si="128"/>
        <v/>
      </c>
      <c r="M1162" s="21">
        <f t="shared" si="129"/>
        <v>9.3749999999999997E-3</v>
      </c>
      <c r="N1162" s="6" t="str">
        <f t="shared" si="132"/>
        <v/>
      </c>
      <c r="O1162" s="21" t="str">
        <f t="shared" si="130"/>
        <v/>
      </c>
      <c r="P1162" s="33" t="str">
        <f t="shared" si="133"/>
        <v/>
      </c>
    </row>
    <row r="1163" spans="1:16">
      <c r="A1163" s="6" t="s">
        <v>1274</v>
      </c>
      <c r="B1163" s="8">
        <v>71284</v>
      </c>
      <c r="C1163" s="4">
        <v>5</v>
      </c>
      <c r="D1163" s="4">
        <v>5</v>
      </c>
      <c r="E1163" s="4">
        <v>19</v>
      </c>
      <c r="F1163" s="4">
        <v>19</v>
      </c>
      <c r="G1163" s="5">
        <v>39875</v>
      </c>
      <c r="H1163" s="7" t="s">
        <v>159</v>
      </c>
      <c r="I1163" s="4">
        <v>31</v>
      </c>
      <c r="J1163" s="6">
        <f t="shared" si="131"/>
        <v>31</v>
      </c>
      <c r="K1163" s="6">
        <f t="shared" si="127"/>
        <v>0</v>
      </c>
      <c r="L1163" s="6" t="str">
        <f t="shared" si="128"/>
        <v/>
      </c>
      <c r="M1163" s="21">
        <f t="shared" si="129"/>
        <v>9.6875000000000003E-2</v>
      </c>
      <c r="N1163" s="6" t="str">
        <f t="shared" si="132"/>
        <v/>
      </c>
      <c r="O1163" s="21" t="str">
        <f t="shared" si="130"/>
        <v/>
      </c>
      <c r="P1163" s="33" t="str">
        <f t="shared" si="133"/>
        <v/>
      </c>
    </row>
    <row r="1164" spans="1:16">
      <c r="A1164" s="6" t="s">
        <v>932</v>
      </c>
      <c r="B1164" s="8">
        <v>60876</v>
      </c>
      <c r="C1164" s="4">
        <v>19</v>
      </c>
      <c r="D1164" s="4">
        <v>16</v>
      </c>
      <c r="E1164" s="4">
        <v>18</v>
      </c>
      <c r="F1164" s="4">
        <v>18</v>
      </c>
      <c r="G1164" s="5">
        <v>40221</v>
      </c>
      <c r="H1164" s="7" t="s">
        <v>160</v>
      </c>
      <c r="I1164" s="4">
        <v>-26</v>
      </c>
      <c r="J1164" s="6">
        <f t="shared" si="131"/>
        <v>-26</v>
      </c>
      <c r="K1164" s="6">
        <f t="shared" si="127"/>
        <v>3</v>
      </c>
      <c r="L1164" s="6" t="str">
        <f t="shared" si="128"/>
        <v>CONTRA VENTA</v>
      </c>
      <c r="M1164" s="21">
        <f t="shared" si="129"/>
        <v>8.1250000000000003E-2</v>
      </c>
      <c r="N1164" s="6" t="str">
        <f t="shared" si="132"/>
        <v/>
      </c>
      <c r="O1164" s="21" t="str">
        <f t="shared" si="130"/>
        <v/>
      </c>
      <c r="P1164" s="33" t="str">
        <f t="shared" si="133"/>
        <v/>
      </c>
    </row>
    <row r="1165" spans="1:16">
      <c r="A1165" s="6" t="s">
        <v>1206</v>
      </c>
      <c r="B1165" s="8">
        <v>69215</v>
      </c>
      <c r="C1165" s="4">
        <v>6</v>
      </c>
      <c r="D1165" s="4">
        <v>6</v>
      </c>
      <c r="E1165" s="4">
        <v>18</v>
      </c>
      <c r="F1165" s="4">
        <v>18</v>
      </c>
      <c r="G1165" s="5">
        <v>39856</v>
      </c>
      <c r="H1165" s="7" t="s">
        <v>160</v>
      </c>
      <c r="I1165" s="4">
        <v>311</v>
      </c>
      <c r="J1165" s="6">
        <f t="shared" si="131"/>
        <v>311</v>
      </c>
      <c r="K1165" s="6">
        <f t="shared" si="127"/>
        <v>0</v>
      </c>
      <c r="L1165" s="6" t="str">
        <f t="shared" si="128"/>
        <v/>
      </c>
      <c r="M1165" s="21">
        <f t="shared" si="129"/>
        <v>0.97187500000000004</v>
      </c>
      <c r="N1165" s="6" t="str">
        <f t="shared" si="132"/>
        <v/>
      </c>
      <c r="O1165" s="21" t="str">
        <f t="shared" si="130"/>
        <v/>
      </c>
      <c r="P1165" s="33" t="str">
        <f t="shared" si="133"/>
        <v/>
      </c>
    </row>
    <row r="1166" spans="1:16">
      <c r="A1166" s="6" t="s">
        <v>1169</v>
      </c>
      <c r="B1166" s="8">
        <v>68089</v>
      </c>
      <c r="C1166" s="4">
        <v>7</v>
      </c>
      <c r="D1166" s="4">
        <v>7</v>
      </c>
      <c r="E1166" s="4">
        <v>17</v>
      </c>
      <c r="F1166" s="4">
        <v>17</v>
      </c>
      <c r="G1166" s="5">
        <v>40017</v>
      </c>
      <c r="H1166" s="7" t="s">
        <v>160</v>
      </c>
      <c r="I1166" s="4">
        <v>4</v>
      </c>
      <c r="J1166" s="6">
        <f t="shared" si="131"/>
        <v>4</v>
      </c>
      <c r="K1166" s="6">
        <f t="shared" si="127"/>
        <v>0</v>
      </c>
      <c r="L1166" s="6" t="str">
        <f t="shared" si="128"/>
        <v/>
      </c>
      <c r="M1166" s="21">
        <f t="shared" si="129"/>
        <v>1.2500000000000001E-2</v>
      </c>
      <c r="N1166" s="6" t="str">
        <f t="shared" si="132"/>
        <v/>
      </c>
      <c r="O1166" s="21" t="str">
        <f t="shared" si="130"/>
        <v/>
      </c>
      <c r="P1166" s="33" t="str">
        <f t="shared" si="133"/>
        <v/>
      </c>
    </row>
    <row r="1167" spans="1:16">
      <c r="A1167" s="6" t="s">
        <v>1234</v>
      </c>
      <c r="B1167" s="8">
        <v>70068</v>
      </c>
      <c r="C1167" s="4">
        <v>6</v>
      </c>
      <c r="D1167" s="4">
        <v>6</v>
      </c>
      <c r="E1167" s="4">
        <v>17</v>
      </c>
      <c r="F1167" s="4">
        <v>17</v>
      </c>
      <c r="G1167" s="5">
        <v>38716</v>
      </c>
      <c r="H1167" s="7" t="s">
        <v>160</v>
      </c>
      <c r="I1167" s="4">
        <v>3</v>
      </c>
      <c r="J1167" s="6">
        <f t="shared" si="131"/>
        <v>3</v>
      </c>
      <c r="K1167" s="6">
        <f t="shared" si="127"/>
        <v>0</v>
      </c>
      <c r="L1167" s="6" t="str">
        <f t="shared" si="128"/>
        <v/>
      </c>
      <c r="M1167" s="21">
        <f t="shared" si="129"/>
        <v>9.3749999999999997E-3</v>
      </c>
      <c r="N1167" s="6" t="str">
        <f t="shared" si="132"/>
        <v/>
      </c>
      <c r="O1167" s="21" t="str">
        <f t="shared" si="130"/>
        <v/>
      </c>
      <c r="P1167" s="33" t="str">
        <f t="shared" si="133"/>
        <v/>
      </c>
    </row>
    <row r="1168" spans="1:16">
      <c r="A1168" s="6" t="s">
        <v>1547</v>
      </c>
      <c r="B1168" s="8">
        <v>79594</v>
      </c>
      <c r="C1168" s="4">
        <v>2</v>
      </c>
      <c r="D1168" s="4">
        <v>2</v>
      </c>
      <c r="E1168" s="4">
        <v>17</v>
      </c>
      <c r="F1168" s="4">
        <v>17</v>
      </c>
      <c r="G1168" s="5">
        <v>39770</v>
      </c>
      <c r="H1168" s="7" t="s">
        <v>160</v>
      </c>
      <c r="I1168" s="4">
        <v>17</v>
      </c>
      <c r="J1168" s="6">
        <f t="shared" si="131"/>
        <v>17</v>
      </c>
      <c r="K1168" s="6">
        <f t="shared" si="127"/>
        <v>0</v>
      </c>
      <c r="L1168" s="6" t="str">
        <f t="shared" si="128"/>
        <v/>
      </c>
      <c r="M1168" s="21">
        <f t="shared" si="129"/>
        <v>5.3124999999999999E-2</v>
      </c>
      <c r="N1168" s="6" t="str">
        <f t="shared" si="132"/>
        <v/>
      </c>
      <c r="O1168" s="21" t="str">
        <f t="shared" si="130"/>
        <v/>
      </c>
      <c r="P1168" s="33" t="str">
        <f t="shared" si="133"/>
        <v/>
      </c>
    </row>
    <row r="1169" spans="1:16">
      <c r="A1169" s="6" t="s">
        <v>1070</v>
      </c>
      <c r="B1169" s="8">
        <v>65075</v>
      </c>
      <c r="C1169" s="4">
        <v>10</v>
      </c>
      <c r="D1169" s="4">
        <v>10</v>
      </c>
      <c r="E1169" s="4">
        <v>17</v>
      </c>
      <c r="F1169" s="4">
        <v>17</v>
      </c>
      <c r="G1169" s="5">
        <v>39723</v>
      </c>
      <c r="H1169" s="7" t="s">
        <v>159</v>
      </c>
      <c r="I1169" s="4">
        <v>109</v>
      </c>
      <c r="J1169" s="6">
        <f t="shared" si="131"/>
        <v>109</v>
      </c>
      <c r="K1169" s="6">
        <f t="shared" si="127"/>
        <v>0</v>
      </c>
      <c r="L1169" s="6" t="str">
        <f t="shared" si="128"/>
        <v/>
      </c>
      <c r="M1169" s="21">
        <f t="shared" si="129"/>
        <v>0.34062500000000001</v>
      </c>
      <c r="N1169" s="6" t="str">
        <f t="shared" si="132"/>
        <v/>
      </c>
      <c r="O1169" s="21" t="str">
        <f t="shared" si="130"/>
        <v/>
      </c>
      <c r="P1169" s="33" t="str">
        <f t="shared" si="133"/>
        <v/>
      </c>
    </row>
    <row r="1170" spans="1:16">
      <c r="A1170" s="6" t="s">
        <v>1163</v>
      </c>
      <c r="B1170" s="8">
        <v>67907</v>
      </c>
      <c r="C1170" s="4">
        <v>8</v>
      </c>
      <c r="D1170" s="4">
        <v>8</v>
      </c>
      <c r="E1170" s="4">
        <v>16</v>
      </c>
      <c r="F1170" s="4">
        <v>16</v>
      </c>
      <c r="G1170" s="5">
        <v>38716</v>
      </c>
      <c r="H1170" s="7" t="s">
        <v>160</v>
      </c>
      <c r="I1170" s="4">
        <v>17</v>
      </c>
      <c r="J1170" s="6">
        <f t="shared" si="131"/>
        <v>17</v>
      </c>
      <c r="K1170" s="6">
        <f t="shared" si="127"/>
        <v>0</v>
      </c>
      <c r="L1170" s="6" t="str">
        <f t="shared" si="128"/>
        <v/>
      </c>
      <c r="M1170" s="21">
        <f t="shared" si="129"/>
        <v>5.3124999999999999E-2</v>
      </c>
      <c r="N1170" s="6" t="str">
        <f t="shared" si="132"/>
        <v/>
      </c>
      <c r="O1170" s="21" t="str">
        <f t="shared" si="130"/>
        <v/>
      </c>
      <c r="P1170" s="33" t="str">
        <f t="shared" si="133"/>
        <v/>
      </c>
    </row>
    <row r="1171" spans="1:16">
      <c r="A1171" s="6" t="s">
        <v>1365</v>
      </c>
      <c r="B1171" s="8">
        <v>74054</v>
      </c>
      <c r="C1171" s="4">
        <v>4</v>
      </c>
      <c r="D1171" s="4">
        <v>4</v>
      </c>
      <c r="E1171" s="4">
        <v>16</v>
      </c>
      <c r="F1171" s="4">
        <v>16</v>
      </c>
      <c r="G1171" s="5">
        <v>39421</v>
      </c>
      <c r="H1171" s="7" t="s">
        <v>160</v>
      </c>
      <c r="I1171" s="4">
        <v>4</v>
      </c>
      <c r="J1171" s="6">
        <f t="shared" si="131"/>
        <v>4</v>
      </c>
      <c r="K1171" s="6">
        <f t="shared" si="127"/>
        <v>0</v>
      </c>
      <c r="L1171" s="6" t="str">
        <f t="shared" si="128"/>
        <v/>
      </c>
      <c r="M1171" s="21">
        <f t="shared" si="129"/>
        <v>1.2500000000000001E-2</v>
      </c>
      <c r="N1171" s="6" t="str">
        <f t="shared" si="132"/>
        <v/>
      </c>
      <c r="O1171" s="21" t="str">
        <f t="shared" si="130"/>
        <v/>
      </c>
      <c r="P1171" s="33" t="str">
        <f t="shared" si="133"/>
        <v/>
      </c>
    </row>
    <row r="1172" spans="1:16">
      <c r="A1172" s="6" t="s">
        <v>1388</v>
      </c>
      <c r="B1172" s="8">
        <v>74755</v>
      </c>
      <c r="C1172" s="4">
        <v>3</v>
      </c>
      <c r="D1172" s="4">
        <v>3</v>
      </c>
      <c r="E1172" s="4">
        <v>16</v>
      </c>
      <c r="F1172" s="4">
        <v>16</v>
      </c>
      <c r="G1172" s="5">
        <v>40017</v>
      </c>
      <c r="H1172" s="7" t="s">
        <v>160</v>
      </c>
      <c r="I1172" s="4">
        <v>11</v>
      </c>
      <c r="J1172" s="6">
        <f t="shared" si="131"/>
        <v>11</v>
      </c>
      <c r="K1172" s="6">
        <f t="shared" si="127"/>
        <v>0</v>
      </c>
      <c r="L1172" s="6" t="str">
        <f t="shared" si="128"/>
        <v/>
      </c>
      <c r="M1172" s="21">
        <f t="shared" si="129"/>
        <v>3.4375000000000003E-2</v>
      </c>
      <c r="N1172" s="6" t="str">
        <f t="shared" si="132"/>
        <v/>
      </c>
      <c r="O1172" s="21" t="str">
        <f t="shared" si="130"/>
        <v/>
      </c>
      <c r="P1172" s="33" t="str">
        <f t="shared" si="133"/>
        <v/>
      </c>
    </row>
    <row r="1173" spans="1:16">
      <c r="A1173" s="6" t="s">
        <v>1154</v>
      </c>
      <c r="B1173" s="8">
        <v>67632</v>
      </c>
      <c r="C1173" s="4">
        <v>8</v>
      </c>
      <c r="D1173" s="4">
        <v>8</v>
      </c>
      <c r="E1173" s="4">
        <v>16</v>
      </c>
      <c r="F1173" s="4">
        <v>16</v>
      </c>
      <c r="G1173" s="5">
        <v>39501</v>
      </c>
      <c r="H1173" s="7" t="s">
        <v>159</v>
      </c>
      <c r="I1173" s="4">
        <v>13</v>
      </c>
      <c r="J1173" s="6">
        <f t="shared" si="131"/>
        <v>13</v>
      </c>
      <c r="K1173" s="6">
        <f t="shared" si="127"/>
        <v>0</v>
      </c>
      <c r="L1173" s="6" t="str">
        <f t="shared" si="128"/>
        <v/>
      </c>
      <c r="M1173" s="21">
        <f t="shared" si="129"/>
        <v>4.0625000000000001E-2</v>
      </c>
      <c r="N1173" s="6" t="str">
        <f t="shared" si="132"/>
        <v/>
      </c>
      <c r="O1173" s="21" t="str">
        <f t="shared" si="130"/>
        <v/>
      </c>
      <c r="P1173" s="33" t="str">
        <f t="shared" si="133"/>
        <v/>
      </c>
    </row>
    <row r="1174" spans="1:16">
      <c r="A1174" s="6" t="s">
        <v>1056</v>
      </c>
      <c r="B1174" s="8">
        <v>64651</v>
      </c>
      <c r="C1174" s="4">
        <v>10</v>
      </c>
      <c r="D1174" s="4">
        <v>10</v>
      </c>
      <c r="E1174" s="4">
        <v>15</v>
      </c>
      <c r="F1174" s="4">
        <v>15</v>
      </c>
      <c r="G1174" s="5">
        <v>39721</v>
      </c>
      <c r="H1174" s="7" t="s">
        <v>160</v>
      </c>
      <c r="I1174" s="4">
        <v>154</v>
      </c>
      <c r="J1174" s="6">
        <f t="shared" si="131"/>
        <v>154</v>
      </c>
      <c r="K1174" s="6">
        <f t="shared" si="127"/>
        <v>0</v>
      </c>
      <c r="L1174" s="6" t="str">
        <f t="shared" si="128"/>
        <v/>
      </c>
      <c r="M1174" s="21">
        <f t="shared" si="129"/>
        <v>0.48125000000000001</v>
      </c>
      <c r="N1174" s="6" t="str">
        <f t="shared" si="132"/>
        <v/>
      </c>
      <c r="O1174" s="21" t="str">
        <f t="shared" si="130"/>
        <v/>
      </c>
      <c r="P1174" s="33" t="str">
        <f t="shared" si="133"/>
        <v/>
      </c>
    </row>
    <row r="1175" spans="1:16">
      <c r="A1175" s="6" t="s">
        <v>1106</v>
      </c>
      <c r="B1175" s="8">
        <v>66171</v>
      </c>
      <c r="C1175" s="4">
        <v>9</v>
      </c>
      <c r="D1175" s="4">
        <v>9</v>
      </c>
      <c r="E1175" s="4">
        <v>15</v>
      </c>
      <c r="F1175" s="4">
        <v>15</v>
      </c>
      <c r="G1175" s="5">
        <v>39856</v>
      </c>
      <c r="H1175" s="7" t="s">
        <v>160</v>
      </c>
      <c r="I1175" s="4">
        <v>358</v>
      </c>
      <c r="J1175" s="6">
        <f t="shared" si="131"/>
        <v>358</v>
      </c>
      <c r="K1175" s="6">
        <f t="shared" si="127"/>
        <v>0</v>
      </c>
      <c r="L1175" s="6" t="str">
        <f t="shared" si="128"/>
        <v/>
      </c>
      <c r="M1175" s="21">
        <f t="shared" si="129"/>
        <v>1.1187499999999999</v>
      </c>
      <c r="N1175" s="6" t="str">
        <f t="shared" si="132"/>
        <v/>
      </c>
      <c r="O1175" s="21" t="str">
        <f t="shared" si="130"/>
        <v/>
      </c>
      <c r="P1175" s="33" t="str">
        <f t="shared" si="133"/>
        <v/>
      </c>
    </row>
    <row r="1176" spans="1:16">
      <c r="A1176" s="6" t="s">
        <v>1320</v>
      </c>
      <c r="B1176" s="8">
        <v>72686</v>
      </c>
      <c r="C1176" s="4">
        <v>4</v>
      </c>
      <c r="D1176" s="4">
        <v>4</v>
      </c>
      <c r="E1176" s="4">
        <v>15</v>
      </c>
      <c r="F1176" s="4">
        <v>15</v>
      </c>
      <c r="G1176" s="5">
        <v>39932</v>
      </c>
      <c r="H1176" s="7" t="s">
        <v>160</v>
      </c>
      <c r="I1176" s="4">
        <v>144</v>
      </c>
      <c r="J1176" s="6">
        <f t="shared" si="131"/>
        <v>144</v>
      </c>
      <c r="K1176" s="6">
        <f t="shared" si="127"/>
        <v>0</v>
      </c>
      <c r="L1176" s="6" t="str">
        <f t="shared" si="128"/>
        <v/>
      </c>
      <c r="M1176" s="21">
        <f t="shared" si="129"/>
        <v>0.45</v>
      </c>
      <c r="N1176" s="6" t="str">
        <f t="shared" si="132"/>
        <v/>
      </c>
      <c r="O1176" s="21" t="str">
        <f t="shared" si="130"/>
        <v/>
      </c>
      <c r="P1176" s="33" t="str">
        <f t="shared" si="133"/>
        <v/>
      </c>
    </row>
    <row r="1177" spans="1:16">
      <c r="A1177" s="6" t="s">
        <v>1551</v>
      </c>
      <c r="B1177" s="8">
        <v>79715</v>
      </c>
      <c r="C1177" s="4">
        <v>2</v>
      </c>
      <c r="D1177" s="4">
        <v>2</v>
      </c>
      <c r="E1177" s="4">
        <v>15</v>
      </c>
      <c r="F1177" s="4">
        <v>15</v>
      </c>
      <c r="G1177" s="5">
        <v>38831</v>
      </c>
      <c r="H1177" s="7" t="s">
        <v>160</v>
      </c>
      <c r="I1177" s="4">
        <v>0</v>
      </c>
      <c r="J1177" s="6">
        <f t="shared" si="131"/>
        <v>0</v>
      </c>
      <c r="K1177" s="6">
        <f t="shared" si="127"/>
        <v>0</v>
      </c>
      <c r="L1177" s="6" t="str">
        <f t="shared" si="128"/>
        <v/>
      </c>
      <c r="M1177" s="21">
        <f t="shared" si="129"/>
        <v>0</v>
      </c>
      <c r="N1177" s="6" t="str">
        <f t="shared" si="132"/>
        <v/>
      </c>
      <c r="O1177" s="21" t="str">
        <f t="shared" si="130"/>
        <v/>
      </c>
      <c r="P1177" s="33" t="str">
        <f t="shared" si="133"/>
        <v/>
      </c>
    </row>
    <row r="1178" spans="1:16">
      <c r="A1178" s="6" t="s">
        <v>1239</v>
      </c>
      <c r="B1178" s="8">
        <v>70220</v>
      </c>
      <c r="C1178" s="4">
        <v>6</v>
      </c>
      <c r="D1178" s="4">
        <v>6</v>
      </c>
      <c r="E1178" s="4">
        <v>15</v>
      </c>
      <c r="F1178" s="4">
        <v>15</v>
      </c>
      <c r="G1178" s="5">
        <v>39657</v>
      </c>
      <c r="H1178" s="7" t="s">
        <v>159</v>
      </c>
      <c r="I1178" s="4">
        <v>7</v>
      </c>
      <c r="J1178" s="6">
        <f t="shared" si="131"/>
        <v>7</v>
      </c>
      <c r="K1178" s="6">
        <f t="shared" si="127"/>
        <v>0</v>
      </c>
      <c r="L1178" s="6" t="str">
        <f t="shared" si="128"/>
        <v/>
      </c>
      <c r="M1178" s="21">
        <f t="shared" si="129"/>
        <v>2.1874999999999999E-2</v>
      </c>
      <c r="N1178" s="6" t="str">
        <f t="shared" si="132"/>
        <v/>
      </c>
      <c r="O1178" s="21" t="str">
        <f t="shared" si="130"/>
        <v/>
      </c>
      <c r="P1178" s="33" t="str">
        <f t="shared" si="133"/>
        <v/>
      </c>
    </row>
    <row r="1179" spans="1:16">
      <c r="A1179" s="6" t="s">
        <v>1411</v>
      </c>
      <c r="B1179" s="8">
        <v>75454</v>
      </c>
      <c r="C1179" s="4">
        <v>3</v>
      </c>
      <c r="D1179" s="4">
        <v>3</v>
      </c>
      <c r="E1179" s="4">
        <v>15</v>
      </c>
      <c r="F1179" s="4">
        <v>15</v>
      </c>
      <c r="G1179" s="5">
        <v>40252</v>
      </c>
      <c r="H1179" s="7" t="s">
        <v>159</v>
      </c>
      <c r="I1179" s="4">
        <v>74</v>
      </c>
      <c r="J1179" s="6">
        <f t="shared" si="131"/>
        <v>74</v>
      </c>
      <c r="K1179" s="6">
        <f t="shared" si="127"/>
        <v>0</v>
      </c>
      <c r="L1179" s="6" t="str">
        <f t="shared" si="128"/>
        <v/>
      </c>
      <c r="M1179" s="21">
        <f t="shared" si="129"/>
        <v>0.23125000000000001</v>
      </c>
      <c r="N1179" s="6" t="str">
        <f t="shared" si="132"/>
        <v/>
      </c>
      <c r="O1179" s="21" t="str">
        <f t="shared" si="130"/>
        <v/>
      </c>
      <c r="P1179" s="33" t="str">
        <f t="shared" si="133"/>
        <v/>
      </c>
    </row>
    <row r="1180" spans="1:16">
      <c r="A1180" s="6" t="s">
        <v>1245</v>
      </c>
      <c r="B1180" s="8">
        <v>70403</v>
      </c>
      <c r="C1180" s="4">
        <v>5</v>
      </c>
      <c r="D1180" s="4">
        <v>5</v>
      </c>
      <c r="E1180" s="4">
        <v>14</v>
      </c>
      <c r="F1180" s="4">
        <v>14</v>
      </c>
      <c r="G1180" s="5">
        <v>40212</v>
      </c>
      <c r="H1180" s="7" t="s">
        <v>160</v>
      </c>
      <c r="I1180" s="4">
        <v>246</v>
      </c>
      <c r="J1180" s="6">
        <f t="shared" si="131"/>
        <v>246</v>
      </c>
      <c r="K1180" s="6">
        <f t="shared" si="127"/>
        <v>0</v>
      </c>
      <c r="L1180" s="6" t="str">
        <f t="shared" si="128"/>
        <v/>
      </c>
      <c r="M1180" s="21">
        <f t="shared" si="129"/>
        <v>0.76875000000000004</v>
      </c>
      <c r="N1180" s="6" t="str">
        <f t="shared" si="132"/>
        <v/>
      </c>
      <c r="O1180" s="21" t="str">
        <f t="shared" si="130"/>
        <v/>
      </c>
      <c r="P1180" s="33" t="str">
        <f t="shared" si="133"/>
        <v/>
      </c>
    </row>
    <row r="1181" spans="1:16">
      <c r="A1181" s="6" t="s">
        <v>1309</v>
      </c>
      <c r="B1181" s="8">
        <v>72352</v>
      </c>
      <c r="C1181" s="4">
        <v>4</v>
      </c>
      <c r="D1181" s="4">
        <v>4</v>
      </c>
      <c r="E1181" s="4">
        <v>14</v>
      </c>
      <c r="F1181" s="4">
        <v>14</v>
      </c>
      <c r="G1181" s="5">
        <v>40079</v>
      </c>
      <c r="H1181" s="7" t="s">
        <v>160</v>
      </c>
      <c r="I1181" s="4">
        <v>28</v>
      </c>
      <c r="J1181" s="6">
        <f t="shared" si="131"/>
        <v>28</v>
      </c>
      <c r="K1181" s="6">
        <f t="shared" si="127"/>
        <v>0</v>
      </c>
      <c r="L1181" s="6" t="str">
        <f t="shared" si="128"/>
        <v/>
      </c>
      <c r="M1181" s="21">
        <f t="shared" si="129"/>
        <v>8.7499999999999994E-2</v>
      </c>
      <c r="N1181" s="6" t="str">
        <f t="shared" si="132"/>
        <v/>
      </c>
      <c r="O1181" s="21" t="str">
        <f t="shared" si="130"/>
        <v/>
      </c>
      <c r="P1181" s="33" t="str">
        <f t="shared" si="133"/>
        <v/>
      </c>
    </row>
    <row r="1182" spans="1:16">
      <c r="A1182" s="6" t="s">
        <v>1366</v>
      </c>
      <c r="B1182" s="8">
        <v>74085</v>
      </c>
      <c r="C1182" s="4">
        <v>4</v>
      </c>
      <c r="D1182" s="4">
        <v>4</v>
      </c>
      <c r="E1182" s="4">
        <v>14</v>
      </c>
      <c r="F1182" s="4">
        <v>14</v>
      </c>
      <c r="G1182" s="5">
        <v>38716</v>
      </c>
      <c r="H1182" s="7" t="s">
        <v>160</v>
      </c>
      <c r="I1182" s="4">
        <v>181</v>
      </c>
      <c r="J1182" s="6">
        <f t="shared" si="131"/>
        <v>181</v>
      </c>
      <c r="K1182" s="6">
        <f t="shared" si="127"/>
        <v>0</v>
      </c>
      <c r="L1182" s="6" t="str">
        <f t="shared" si="128"/>
        <v/>
      </c>
      <c r="M1182" s="21">
        <f t="shared" si="129"/>
        <v>0.56562500000000004</v>
      </c>
      <c r="N1182" s="6" t="str">
        <f t="shared" si="132"/>
        <v/>
      </c>
      <c r="O1182" s="21" t="str">
        <f t="shared" si="130"/>
        <v/>
      </c>
      <c r="P1182" s="33" t="str">
        <f t="shared" si="133"/>
        <v/>
      </c>
    </row>
    <row r="1183" spans="1:16">
      <c r="A1183" s="6" t="s">
        <v>1375</v>
      </c>
      <c r="B1183" s="8">
        <v>74358</v>
      </c>
      <c r="C1183" s="4">
        <v>3</v>
      </c>
      <c r="D1183" s="4">
        <v>3</v>
      </c>
      <c r="E1183" s="4">
        <v>14</v>
      </c>
      <c r="F1183" s="4">
        <v>14</v>
      </c>
      <c r="G1183" s="5">
        <v>39325</v>
      </c>
      <c r="H1183" s="7" t="s">
        <v>160</v>
      </c>
      <c r="I1183" s="4">
        <v>0</v>
      </c>
      <c r="J1183" s="6">
        <f t="shared" si="131"/>
        <v>0</v>
      </c>
      <c r="K1183" s="6">
        <f t="shared" si="127"/>
        <v>0</v>
      </c>
      <c r="L1183" s="6" t="str">
        <f t="shared" si="128"/>
        <v/>
      </c>
      <c r="M1183" s="21">
        <f t="shared" si="129"/>
        <v>0</v>
      </c>
      <c r="N1183" s="6" t="str">
        <f t="shared" si="132"/>
        <v/>
      </c>
      <c r="O1183" s="21" t="str">
        <f t="shared" si="130"/>
        <v/>
      </c>
      <c r="P1183" s="33" t="str">
        <f t="shared" si="133"/>
        <v/>
      </c>
    </row>
    <row r="1184" spans="1:16">
      <c r="A1184" s="6" t="s">
        <v>1161</v>
      </c>
      <c r="B1184" s="8">
        <v>67846</v>
      </c>
      <c r="C1184" s="4">
        <v>8</v>
      </c>
      <c r="D1184" s="4">
        <v>8</v>
      </c>
      <c r="E1184" s="4">
        <v>13</v>
      </c>
      <c r="F1184" s="4">
        <v>13</v>
      </c>
      <c r="G1184" s="5">
        <v>39932</v>
      </c>
      <c r="H1184" s="7" t="s">
        <v>160</v>
      </c>
      <c r="I1184" s="4">
        <v>203</v>
      </c>
      <c r="J1184" s="6">
        <f t="shared" si="131"/>
        <v>203</v>
      </c>
      <c r="K1184" s="6">
        <f t="shared" si="127"/>
        <v>0</v>
      </c>
      <c r="L1184" s="6" t="str">
        <f t="shared" si="128"/>
        <v/>
      </c>
      <c r="M1184" s="21">
        <f t="shared" si="129"/>
        <v>0.63437500000000002</v>
      </c>
      <c r="N1184" s="6" t="str">
        <f t="shared" si="132"/>
        <v/>
      </c>
      <c r="O1184" s="21" t="str">
        <f t="shared" si="130"/>
        <v/>
      </c>
      <c r="P1184" s="33" t="str">
        <f t="shared" si="133"/>
        <v/>
      </c>
    </row>
    <row r="1185" spans="1:16">
      <c r="A1185" s="6" t="s">
        <v>1500</v>
      </c>
      <c r="B1185" s="8">
        <v>78164</v>
      </c>
      <c r="C1185" s="4">
        <v>2</v>
      </c>
      <c r="D1185" s="4">
        <v>2</v>
      </c>
      <c r="E1185" s="4">
        <v>13</v>
      </c>
      <c r="F1185" s="4">
        <v>13</v>
      </c>
      <c r="G1185" s="5">
        <v>40252</v>
      </c>
      <c r="H1185" s="7" t="s">
        <v>159</v>
      </c>
      <c r="I1185" s="4">
        <v>0</v>
      </c>
      <c r="J1185" s="6">
        <f t="shared" si="131"/>
        <v>0</v>
      </c>
      <c r="K1185" s="6">
        <f t="shared" si="127"/>
        <v>0</v>
      </c>
      <c r="L1185" s="6" t="str">
        <f t="shared" si="128"/>
        <v/>
      </c>
      <c r="M1185" s="21">
        <f t="shared" si="129"/>
        <v>0</v>
      </c>
      <c r="N1185" s="6" t="str">
        <f t="shared" si="132"/>
        <v/>
      </c>
      <c r="O1185" s="21" t="str">
        <f t="shared" si="130"/>
        <v/>
      </c>
      <c r="P1185" s="33" t="str">
        <f t="shared" si="133"/>
        <v/>
      </c>
    </row>
    <row r="1186" spans="1:16">
      <c r="A1186" s="6" t="s">
        <v>1241</v>
      </c>
      <c r="B1186" s="8">
        <v>70281</v>
      </c>
      <c r="C1186" s="4">
        <v>6</v>
      </c>
      <c r="D1186" s="4">
        <v>6</v>
      </c>
      <c r="E1186" s="4">
        <v>12</v>
      </c>
      <c r="F1186" s="4">
        <v>12</v>
      </c>
      <c r="G1186" s="5">
        <v>38716</v>
      </c>
      <c r="H1186" s="7" t="s">
        <v>160</v>
      </c>
      <c r="I1186" s="4">
        <v>14</v>
      </c>
      <c r="J1186" s="6">
        <f t="shared" si="131"/>
        <v>14</v>
      </c>
      <c r="K1186" s="6">
        <f t="shared" si="127"/>
        <v>0</v>
      </c>
      <c r="L1186" s="6" t="str">
        <f t="shared" si="128"/>
        <v/>
      </c>
      <c r="M1186" s="21">
        <f t="shared" si="129"/>
        <v>4.3749999999999997E-2</v>
      </c>
      <c r="N1186" s="6" t="str">
        <f t="shared" si="132"/>
        <v/>
      </c>
      <c r="O1186" s="21" t="str">
        <f t="shared" si="130"/>
        <v/>
      </c>
      <c r="P1186" s="33" t="str">
        <f t="shared" si="133"/>
        <v/>
      </c>
    </row>
    <row r="1187" spans="1:16">
      <c r="A1187" s="6" t="s">
        <v>1392</v>
      </c>
      <c r="B1187" s="8">
        <v>74877</v>
      </c>
      <c r="C1187" s="4">
        <v>3</v>
      </c>
      <c r="D1187" s="4">
        <v>3</v>
      </c>
      <c r="E1187" s="4">
        <v>12</v>
      </c>
      <c r="F1187" s="4">
        <v>12</v>
      </c>
      <c r="G1187" s="5">
        <v>40150</v>
      </c>
      <c r="H1187" s="7" t="s">
        <v>160</v>
      </c>
      <c r="I1187" s="4">
        <v>781</v>
      </c>
      <c r="J1187" s="6">
        <f t="shared" si="131"/>
        <v>781</v>
      </c>
      <c r="K1187" s="6">
        <f t="shared" si="127"/>
        <v>0</v>
      </c>
      <c r="L1187" s="6" t="str">
        <f t="shared" si="128"/>
        <v/>
      </c>
      <c r="M1187" s="21">
        <f t="shared" si="129"/>
        <v>2.4406249999999998</v>
      </c>
      <c r="N1187" s="6" t="str">
        <f t="shared" si="132"/>
        <v/>
      </c>
      <c r="O1187" s="21" t="str">
        <f t="shared" si="130"/>
        <v/>
      </c>
      <c r="P1187" s="33" t="str">
        <f t="shared" si="133"/>
        <v/>
      </c>
    </row>
    <row r="1188" spans="1:16">
      <c r="A1188" s="6" t="s">
        <v>1410</v>
      </c>
      <c r="B1188" s="8">
        <v>75423</v>
      </c>
      <c r="C1188" s="4">
        <v>3</v>
      </c>
      <c r="D1188" s="4">
        <v>3</v>
      </c>
      <c r="E1188" s="4">
        <v>12</v>
      </c>
      <c r="F1188" s="4">
        <v>12</v>
      </c>
      <c r="G1188" s="5">
        <v>38716</v>
      </c>
      <c r="H1188" s="7" t="s">
        <v>160</v>
      </c>
      <c r="I1188" s="4">
        <v>0</v>
      </c>
      <c r="J1188" s="6">
        <f t="shared" si="131"/>
        <v>0</v>
      </c>
      <c r="K1188" s="6">
        <f t="shared" si="127"/>
        <v>0</v>
      </c>
      <c r="L1188" s="6" t="str">
        <f t="shared" si="128"/>
        <v/>
      </c>
      <c r="M1188" s="21">
        <f t="shared" si="129"/>
        <v>0</v>
      </c>
      <c r="N1188" s="6" t="str">
        <f t="shared" si="132"/>
        <v/>
      </c>
      <c r="O1188" s="21" t="str">
        <f t="shared" si="130"/>
        <v/>
      </c>
      <c r="P1188" s="33" t="str">
        <f t="shared" si="133"/>
        <v/>
      </c>
    </row>
    <row r="1189" spans="1:16">
      <c r="A1189" s="6" t="s">
        <v>1199</v>
      </c>
      <c r="B1189" s="8">
        <v>69003</v>
      </c>
      <c r="C1189" s="4">
        <v>7</v>
      </c>
      <c r="D1189" s="4">
        <v>7</v>
      </c>
      <c r="E1189" s="4">
        <v>11</v>
      </c>
      <c r="F1189" s="4">
        <v>11</v>
      </c>
      <c r="G1189" s="5">
        <v>38779</v>
      </c>
      <c r="H1189" s="7" t="s">
        <v>160</v>
      </c>
      <c r="I1189" s="4">
        <v>0</v>
      </c>
      <c r="J1189" s="6">
        <f t="shared" si="131"/>
        <v>0</v>
      </c>
      <c r="K1189" s="6">
        <f t="shared" si="127"/>
        <v>0</v>
      </c>
      <c r="L1189" s="6" t="str">
        <f t="shared" si="128"/>
        <v/>
      </c>
      <c r="M1189" s="21">
        <f t="shared" si="129"/>
        <v>0</v>
      </c>
      <c r="N1189" s="6" t="str">
        <f t="shared" si="132"/>
        <v/>
      </c>
      <c r="O1189" s="21" t="str">
        <f t="shared" si="130"/>
        <v/>
      </c>
      <c r="P1189" s="33" t="str">
        <f t="shared" si="133"/>
        <v/>
      </c>
    </row>
    <row r="1190" spans="1:16">
      <c r="A1190" s="6" t="s">
        <v>1457</v>
      </c>
      <c r="B1190" s="8">
        <v>76854</v>
      </c>
      <c r="C1190" s="4">
        <v>3</v>
      </c>
      <c r="D1190" s="4">
        <v>3</v>
      </c>
      <c r="E1190" s="4">
        <v>11</v>
      </c>
      <c r="F1190" s="4">
        <v>11</v>
      </c>
      <c r="G1190" s="5">
        <v>39997</v>
      </c>
      <c r="H1190" s="7" t="s">
        <v>160</v>
      </c>
      <c r="I1190" s="4">
        <v>24</v>
      </c>
      <c r="J1190" s="6">
        <f t="shared" si="131"/>
        <v>24</v>
      </c>
      <c r="K1190" s="6">
        <f t="shared" si="127"/>
        <v>0</v>
      </c>
      <c r="L1190" s="6" t="str">
        <f t="shared" si="128"/>
        <v/>
      </c>
      <c r="M1190" s="21">
        <f t="shared" si="129"/>
        <v>7.4999999999999997E-2</v>
      </c>
      <c r="N1190" s="6" t="str">
        <f t="shared" si="132"/>
        <v/>
      </c>
      <c r="O1190" s="21" t="str">
        <f t="shared" si="130"/>
        <v/>
      </c>
      <c r="P1190" s="33" t="str">
        <f t="shared" si="133"/>
        <v/>
      </c>
    </row>
    <row r="1191" spans="1:16">
      <c r="A1191" s="6" t="s">
        <v>1147</v>
      </c>
      <c r="B1191" s="8">
        <v>67420</v>
      </c>
      <c r="C1191" s="4">
        <v>8</v>
      </c>
      <c r="D1191" s="4">
        <v>8</v>
      </c>
      <c r="E1191" s="4">
        <v>10</v>
      </c>
      <c r="F1191" s="4">
        <v>10</v>
      </c>
      <c r="G1191" s="5">
        <v>38716</v>
      </c>
      <c r="H1191" s="7" t="s">
        <v>160</v>
      </c>
      <c r="I1191" s="4">
        <v>11</v>
      </c>
      <c r="J1191" s="6">
        <f t="shared" si="131"/>
        <v>11</v>
      </c>
      <c r="K1191" s="6">
        <f t="shared" si="127"/>
        <v>0</v>
      </c>
      <c r="L1191" s="6" t="str">
        <f t="shared" si="128"/>
        <v/>
      </c>
      <c r="M1191" s="21">
        <f t="shared" si="129"/>
        <v>3.4375000000000003E-2</v>
      </c>
      <c r="N1191" s="6" t="str">
        <f t="shared" si="132"/>
        <v/>
      </c>
      <c r="O1191" s="21" t="str">
        <f t="shared" si="130"/>
        <v/>
      </c>
      <c r="P1191" s="33" t="str">
        <f t="shared" si="133"/>
        <v/>
      </c>
    </row>
    <row r="1192" spans="1:16">
      <c r="A1192" s="6" t="s">
        <v>1193</v>
      </c>
      <c r="B1192" s="8">
        <v>68820</v>
      </c>
      <c r="C1192" s="4">
        <v>7</v>
      </c>
      <c r="D1192" s="4">
        <v>7</v>
      </c>
      <c r="E1192" s="4">
        <v>10</v>
      </c>
      <c r="F1192" s="4">
        <v>10</v>
      </c>
      <c r="G1192" s="5">
        <v>39947</v>
      </c>
      <c r="H1192" s="7" t="s">
        <v>160</v>
      </c>
      <c r="I1192" s="4">
        <v>2</v>
      </c>
      <c r="J1192" s="6">
        <f t="shared" si="131"/>
        <v>2</v>
      </c>
      <c r="K1192" s="6">
        <f t="shared" si="127"/>
        <v>0</v>
      </c>
      <c r="L1192" s="6" t="str">
        <f t="shared" si="128"/>
        <v/>
      </c>
      <c r="M1192" s="21">
        <f t="shared" si="129"/>
        <v>6.2500000000000003E-3</v>
      </c>
      <c r="N1192" s="6" t="str">
        <f t="shared" si="132"/>
        <v/>
      </c>
      <c r="O1192" s="21" t="str">
        <f t="shared" si="130"/>
        <v/>
      </c>
      <c r="P1192" s="33" t="str">
        <f t="shared" si="133"/>
        <v/>
      </c>
    </row>
    <row r="1193" spans="1:16">
      <c r="A1193" s="6" t="s">
        <v>1571</v>
      </c>
      <c r="B1193" s="8">
        <v>80324</v>
      </c>
      <c r="C1193" s="4">
        <v>3</v>
      </c>
      <c r="D1193" s="4">
        <v>2</v>
      </c>
      <c r="E1193" s="4">
        <v>10</v>
      </c>
      <c r="F1193" s="4">
        <v>10</v>
      </c>
      <c r="G1193" s="5">
        <v>40001</v>
      </c>
      <c r="H1193" s="7" t="s">
        <v>160</v>
      </c>
      <c r="I1193" s="4">
        <v>134</v>
      </c>
      <c r="J1193" s="6">
        <f t="shared" si="131"/>
        <v>134</v>
      </c>
      <c r="K1193" s="6">
        <f t="shared" si="127"/>
        <v>1</v>
      </c>
      <c r="L1193" s="6" t="str">
        <f t="shared" si="128"/>
        <v/>
      </c>
      <c r="M1193" s="21">
        <f t="shared" si="129"/>
        <v>0.41875000000000001</v>
      </c>
      <c r="N1193" s="6">
        <f t="shared" si="132"/>
        <v>0</v>
      </c>
      <c r="O1193" s="21">
        <f t="shared" si="130"/>
        <v>0.41875000000000001</v>
      </c>
      <c r="P1193" s="33" t="str">
        <f t="shared" si="133"/>
        <v/>
      </c>
    </row>
    <row r="1194" spans="1:16">
      <c r="A1194" s="6" t="s">
        <v>1604</v>
      </c>
      <c r="B1194" s="8">
        <v>81329</v>
      </c>
      <c r="C1194" s="4">
        <v>1</v>
      </c>
      <c r="D1194" s="4">
        <v>1</v>
      </c>
      <c r="E1194" s="4">
        <v>10</v>
      </c>
      <c r="F1194" s="4">
        <v>10</v>
      </c>
      <c r="G1194" s="5">
        <v>39384</v>
      </c>
      <c r="H1194" s="7" t="s">
        <v>160</v>
      </c>
      <c r="I1194" s="4">
        <v>0</v>
      </c>
      <c r="J1194" s="6">
        <f t="shared" si="131"/>
        <v>0</v>
      </c>
      <c r="K1194" s="6">
        <f t="shared" si="127"/>
        <v>0</v>
      </c>
      <c r="L1194" s="6" t="str">
        <f t="shared" si="128"/>
        <v/>
      </c>
      <c r="M1194" s="21">
        <f t="shared" si="129"/>
        <v>0</v>
      </c>
      <c r="N1194" s="6" t="str">
        <f t="shared" si="132"/>
        <v/>
      </c>
      <c r="O1194" s="21" t="str">
        <f t="shared" si="130"/>
        <v/>
      </c>
      <c r="P1194" s="33" t="str">
        <f t="shared" si="133"/>
        <v/>
      </c>
    </row>
    <row r="1195" spans="1:16">
      <c r="A1195" s="6" t="s">
        <v>1605</v>
      </c>
      <c r="B1195" s="8">
        <v>81359</v>
      </c>
      <c r="C1195" s="4">
        <v>1</v>
      </c>
      <c r="D1195" s="4">
        <v>1</v>
      </c>
      <c r="E1195" s="4">
        <v>10</v>
      </c>
      <c r="F1195" s="4">
        <v>10</v>
      </c>
      <c r="G1195" s="5">
        <v>38932</v>
      </c>
      <c r="H1195" s="7" t="s">
        <v>160</v>
      </c>
      <c r="I1195" s="4">
        <v>26</v>
      </c>
      <c r="J1195" s="6">
        <f t="shared" si="131"/>
        <v>26</v>
      </c>
      <c r="K1195" s="6">
        <f t="shared" si="127"/>
        <v>0</v>
      </c>
      <c r="L1195" s="6" t="str">
        <f t="shared" si="128"/>
        <v/>
      </c>
      <c r="M1195" s="21">
        <f t="shared" si="129"/>
        <v>8.1250000000000003E-2</v>
      </c>
      <c r="N1195" s="6" t="str">
        <f t="shared" si="132"/>
        <v/>
      </c>
      <c r="O1195" s="21" t="str">
        <f t="shared" si="130"/>
        <v/>
      </c>
      <c r="P1195" s="33" t="str">
        <f t="shared" si="133"/>
        <v/>
      </c>
    </row>
    <row r="1196" spans="1:16">
      <c r="A1196" s="6" t="s">
        <v>1723</v>
      </c>
      <c r="B1196" s="8">
        <v>84951</v>
      </c>
      <c r="C1196" s="4">
        <v>1</v>
      </c>
      <c r="D1196" s="4">
        <v>1</v>
      </c>
      <c r="E1196" s="4">
        <v>10</v>
      </c>
      <c r="F1196" s="4">
        <v>10</v>
      </c>
      <c r="G1196" s="5">
        <v>39220</v>
      </c>
      <c r="H1196" s="7" t="s">
        <v>160</v>
      </c>
      <c r="I1196" s="4">
        <v>0</v>
      </c>
      <c r="J1196" s="6">
        <f t="shared" si="131"/>
        <v>0</v>
      </c>
      <c r="K1196" s="6">
        <f t="shared" si="127"/>
        <v>0</v>
      </c>
      <c r="L1196" s="6" t="str">
        <f t="shared" si="128"/>
        <v/>
      </c>
      <c r="M1196" s="21">
        <f t="shared" si="129"/>
        <v>0</v>
      </c>
      <c r="N1196" s="6" t="str">
        <f t="shared" si="132"/>
        <v/>
      </c>
      <c r="O1196" s="21" t="str">
        <f t="shared" si="130"/>
        <v/>
      </c>
      <c r="P1196" s="33" t="str">
        <f t="shared" si="133"/>
        <v/>
      </c>
    </row>
    <row r="1197" spans="1:16">
      <c r="A1197" s="6" t="s">
        <v>1198</v>
      </c>
      <c r="B1197" s="8">
        <v>68973</v>
      </c>
      <c r="C1197" s="4">
        <v>7</v>
      </c>
      <c r="D1197" s="4">
        <v>7</v>
      </c>
      <c r="E1197" s="4">
        <v>10</v>
      </c>
      <c r="F1197" s="4">
        <v>10</v>
      </c>
      <c r="G1197" s="5">
        <v>38716</v>
      </c>
      <c r="H1197" s="7" t="s">
        <v>159</v>
      </c>
      <c r="I1197" s="4">
        <v>19</v>
      </c>
      <c r="J1197" s="6">
        <f t="shared" si="131"/>
        <v>19</v>
      </c>
      <c r="K1197" s="6">
        <f t="shared" si="127"/>
        <v>0</v>
      </c>
      <c r="L1197" s="6" t="str">
        <f t="shared" si="128"/>
        <v/>
      </c>
      <c r="M1197" s="21">
        <f t="shared" si="129"/>
        <v>6.5972222222222224E-2</v>
      </c>
      <c r="N1197" s="6" t="str">
        <f t="shared" si="132"/>
        <v/>
      </c>
      <c r="O1197" s="21" t="str">
        <f t="shared" si="130"/>
        <v/>
      </c>
      <c r="P1197" s="33" t="str">
        <f t="shared" si="133"/>
        <v/>
      </c>
    </row>
    <row r="1198" spans="1:16">
      <c r="A1198" s="6" t="s">
        <v>1653</v>
      </c>
      <c r="B1198" s="8">
        <v>82820</v>
      </c>
      <c r="C1198" s="4">
        <v>1</v>
      </c>
      <c r="D1198" s="4">
        <v>1</v>
      </c>
      <c r="E1198" s="4">
        <v>10</v>
      </c>
      <c r="F1198" s="4">
        <v>10</v>
      </c>
      <c r="G1198" s="5">
        <v>38901</v>
      </c>
      <c r="H1198" s="7" t="s">
        <v>159</v>
      </c>
      <c r="I1198" s="4">
        <v>38</v>
      </c>
      <c r="J1198" s="6">
        <f t="shared" si="131"/>
        <v>38</v>
      </c>
      <c r="K1198" s="6">
        <f t="shared" si="127"/>
        <v>0</v>
      </c>
      <c r="L1198" s="6" t="str">
        <f t="shared" si="128"/>
        <v/>
      </c>
      <c r="M1198" s="21">
        <f t="shared" si="129"/>
        <v>0.13194444444444445</v>
      </c>
      <c r="N1198" s="6" t="str">
        <f t="shared" si="132"/>
        <v/>
      </c>
      <c r="O1198" s="21" t="str">
        <f t="shared" si="130"/>
        <v/>
      </c>
      <c r="P1198" s="33" t="str">
        <f t="shared" si="133"/>
        <v/>
      </c>
    </row>
    <row r="1199" spans="1:16">
      <c r="A1199" s="6" t="s">
        <v>1108</v>
      </c>
      <c r="B1199" s="8">
        <v>66232</v>
      </c>
      <c r="C1199" s="4">
        <v>9</v>
      </c>
      <c r="D1199" s="4">
        <v>9</v>
      </c>
      <c r="E1199" s="4">
        <v>9</v>
      </c>
      <c r="F1199" s="4">
        <v>9</v>
      </c>
      <c r="G1199" s="5">
        <v>38882</v>
      </c>
      <c r="H1199" s="7" t="s">
        <v>160</v>
      </c>
      <c r="I1199" s="4">
        <v>0</v>
      </c>
      <c r="J1199" s="6">
        <f t="shared" si="131"/>
        <v>0</v>
      </c>
      <c r="K1199" s="6">
        <f t="shared" si="127"/>
        <v>0</v>
      </c>
      <c r="L1199" s="6" t="str">
        <f t="shared" si="128"/>
        <v/>
      </c>
      <c r="M1199" s="21">
        <f t="shared" si="129"/>
        <v>0</v>
      </c>
      <c r="N1199" s="6" t="str">
        <f t="shared" si="132"/>
        <v/>
      </c>
      <c r="O1199" s="21" t="str">
        <f t="shared" si="130"/>
        <v/>
      </c>
      <c r="P1199" s="33" t="str">
        <f t="shared" si="133"/>
        <v/>
      </c>
    </row>
    <row r="1200" spans="1:16">
      <c r="A1200" s="6" t="s">
        <v>1110</v>
      </c>
      <c r="B1200" s="8">
        <v>66293</v>
      </c>
      <c r="C1200" s="4">
        <v>9</v>
      </c>
      <c r="D1200" s="4">
        <v>9</v>
      </c>
      <c r="E1200" s="4">
        <v>9</v>
      </c>
      <c r="F1200" s="4">
        <v>9</v>
      </c>
      <c r="G1200" s="5">
        <v>40010</v>
      </c>
      <c r="H1200" s="7" t="s">
        <v>160</v>
      </c>
      <c r="I1200" s="4">
        <v>26</v>
      </c>
      <c r="J1200" s="6">
        <f t="shared" si="131"/>
        <v>26</v>
      </c>
      <c r="K1200" s="6">
        <f t="shared" si="127"/>
        <v>0</v>
      </c>
      <c r="L1200" s="6" t="str">
        <f t="shared" si="128"/>
        <v/>
      </c>
      <c r="M1200" s="21">
        <f t="shared" si="129"/>
        <v>9.0277777777777776E-2</v>
      </c>
      <c r="N1200" s="6" t="str">
        <f t="shared" si="132"/>
        <v/>
      </c>
      <c r="O1200" s="21" t="str">
        <f t="shared" si="130"/>
        <v/>
      </c>
      <c r="P1200" s="33" t="str">
        <f t="shared" si="133"/>
        <v/>
      </c>
    </row>
    <row r="1201" spans="1:16">
      <c r="A1201" s="6" t="s">
        <v>1339</v>
      </c>
      <c r="B1201" s="8">
        <v>73263</v>
      </c>
      <c r="C1201" s="4">
        <v>4</v>
      </c>
      <c r="D1201" s="4">
        <v>4</v>
      </c>
      <c r="E1201" s="4">
        <v>8</v>
      </c>
      <c r="F1201" s="4">
        <v>8</v>
      </c>
      <c r="G1201" s="5">
        <v>38716</v>
      </c>
      <c r="H1201" s="7" t="s">
        <v>160</v>
      </c>
      <c r="I1201" s="4">
        <v>0</v>
      </c>
      <c r="J1201" s="6">
        <f t="shared" si="131"/>
        <v>0</v>
      </c>
      <c r="K1201" s="6">
        <f t="shared" si="127"/>
        <v>0</v>
      </c>
      <c r="L1201" s="6" t="str">
        <f t="shared" si="128"/>
        <v/>
      </c>
      <c r="M1201" s="21">
        <f t="shared" si="129"/>
        <v>0</v>
      </c>
      <c r="N1201" s="6" t="str">
        <f t="shared" si="132"/>
        <v/>
      </c>
      <c r="O1201" s="21" t="str">
        <f t="shared" si="130"/>
        <v/>
      </c>
      <c r="P1201" s="33" t="str">
        <f t="shared" si="133"/>
        <v/>
      </c>
    </row>
    <row r="1202" spans="1:16">
      <c r="A1202" s="6" t="s">
        <v>1133</v>
      </c>
      <c r="B1202" s="8">
        <v>66993</v>
      </c>
      <c r="C1202" s="4">
        <v>8</v>
      </c>
      <c r="D1202" s="4">
        <v>8</v>
      </c>
      <c r="E1202" s="4">
        <v>8</v>
      </c>
      <c r="F1202" s="4">
        <v>8</v>
      </c>
      <c r="G1202" s="5">
        <v>39727</v>
      </c>
      <c r="H1202" s="7" t="s">
        <v>159</v>
      </c>
      <c r="I1202" s="4">
        <v>109</v>
      </c>
      <c r="J1202" s="6">
        <f t="shared" si="131"/>
        <v>109</v>
      </c>
      <c r="K1202" s="6">
        <f t="shared" si="127"/>
        <v>0</v>
      </c>
      <c r="L1202" s="6" t="str">
        <f t="shared" si="128"/>
        <v/>
      </c>
      <c r="M1202" s="21">
        <f t="shared" si="129"/>
        <v>0.37847222222222221</v>
      </c>
      <c r="N1202" s="6" t="str">
        <f t="shared" si="132"/>
        <v/>
      </c>
      <c r="O1202" s="21" t="str">
        <f t="shared" si="130"/>
        <v/>
      </c>
      <c r="P1202" s="33" t="str">
        <f t="shared" si="133"/>
        <v/>
      </c>
    </row>
    <row r="1203" spans="1:16">
      <c r="A1203" s="6" t="s">
        <v>1279</v>
      </c>
      <c r="B1203" s="8">
        <v>71437</v>
      </c>
      <c r="C1203" s="4">
        <v>5</v>
      </c>
      <c r="D1203" s="4">
        <v>5</v>
      </c>
      <c r="E1203" s="4">
        <v>8</v>
      </c>
      <c r="F1203" s="4">
        <v>8</v>
      </c>
      <c r="G1203" s="5">
        <v>40255</v>
      </c>
      <c r="H1203" s="7" t="s">
        <v>159</v>
      </c>
      <c r="I1203" s="4">
        <v>79</v>
      </c>
      <c r="J1203" s="6">
        <f t="shared" si="131"/>
        <v>79</v>
      </c>
      <c r="K1203" s="6">
        <f t="shared" si="127"/>
        <v>0</v>
      </c>
      <c r="L1203" s="6" t="str">
        <f t="shared" si="128"/>
        <v/>
      </c>
      <c r="M1203" s="21">
        <f t="shared" si="129"/>
        <v>0.27430555555555552</v>
      </c>
      <c r="N1203" s="6" t="str">
        <f t="shared" si="132"/>
        <v/>
      </c>
      <c r="O1203" s="21" t="str">
        <f t="shared" si="130"/>
        <v/>
      </c>
      <c r="P1203" s="33" t="str">
        <f t="shared" si="133"/>
        <v/>
      </c>
    </row>
    <row r="1204" spans="1:16">
      <c r="A1204" s="6" t="s">
        <v>1216</v>
      </c>
      <c r="B1204" s="8">
        <v>69519</v>
      </c>
      <c r="C1204" s="4">
        <v>6</v>
      </c>
      <c r="D1204" s="4">
        <v>6</v>
      </c>
      <c r="E1204" s="4">
        <v>7</v>
      </c>
      <c r="F1204" s="4">
        <v>7</v>
      </c>
      <c r="G1204" s="5">
        <v>39727</v>
      </c>
      <c r="H1204" s="7" t="s">
        <v>160</v>
      </c>
      <c r="I1204" s="4">
        <v>0</v>
      </c>
      <c r="J1204" s="6">
        <f t="shared" si="131"/>
        <v>0</v>
      </c>
      <c r="K1204" s="6">
        <f t="shared" si="127"/>
        <v>0</v>
      </c>
      <c r="L1204" s="6" t="str">
        <f t="shared" si="128"/>
        <v/>
      </c>
      <c r="M1204" s="21">
        <f t="shared" si="129"/>
        <v>0</v>
      </c>
      <c r="N1204" s="6" t="str">
        <f t="shared" si="132"/>
        <v/>
      </c>
      <c r="O1204" s="21" t="str">
        <f t="shared" si="130"/>
        <v/>
      </c>
      <c r="P1204" s="33" t="str">
        <f t="shared" si="133"/>
        <v/>
      </c>
    </row>
    <row r="1205" spans="1:16">
      <c r="A1205" s="6" t="s">
        <v>1236</v>
      </c>
      <c r="B1205" s="8">
        <v>70129</v>
      </c>
      <c r="C1205" s="4">
        <v>6</v>
      </c>
      <c r="D1205" s="4">
        <v>6</v>
      </c>
      <c r="E1205" s="4">
        <v>7</v>
      </c>
      <c r="F1205" s="4">
        <v>7</v>
      </c>
      <c r="G1205" s="5">
        <v>39738</v>
      </c>
      <c r="H1205" s="7" t="s">
        <v>160</v>
      </c>
      <c r="I1205" s="4">
        <v>108</v>
      </c>
      <c r="J1205" s="6">
        <f t="shared" si="131"/>
        <v>108</v>
      </c>
      <c r="K1205" s="6">
        <f t="shared" si="127"/>
        <v>0</v>
      </c>
      <c r="L1205" s="6" t="str">
        <f t="shared" si="128"/>
        <v/>
      </c>
      <c r="M1205" s="21">
        <f t="shared" si="129"/>
        <v>0.375</v>
      </c>
      <c r="N1205" s="6" t="str">
        <f t="shared" si="132"/>
        <v/>
      </c>
      <c r="O1205" s="21" t="str">
        <f t="shared" si="130"/>
        <v/>
      </c>
      <c r="P1205" s="33" t="str">
        <f t="shared" si="133"/>
        <v/>
      </c>
    </row>
    <row r="1206" spans="1:16">
      <c r="A1206" s="6" t="s">
        <v>1248</v>
      </c>
      <c r="B1206" s="8">
        <v>70495</v>
      </c>
      <c r="C1206" s="4">
        <v>5</v>
      </c>
      <c r="D1206" s="4">
        <v>5</v>
      </c>
      <c r="E1206" s="4">
        <v>7</v>
      </c>
      <c r="F1206" s="4">
        <v>7</v>
      </c>
      <c r="G1206" s="5">
        <v>38779</v>
      </c>
      <c r="H1206" s="7" t="s">
        <v>160</v>
      </c>
      <c r="I1206" s="4">
        <v>0</v>
      </c>
      <c r="J1206" s="6">
        <f t="shared" si="131"/>
        <v>0</v>
      </c>
      <c r="K1206" s="6">
        <f t="shared" si="127"/>
        <v>0</v>
      </c>
      <c r="L1206" s="6" t="str">
        <f t="shared" si="128"/>
        <v/>
      </c>
      <c r="M1206" s="21">
        <f t="shared" si="129"/>
        <v>0</v>
      </c>
      <c r="N1206" s="6" t="str">
        <f t="shared" si="132"/>
        <v/>
      </c>
      <c r="O1206" s="21" t="str">
        <f t="shared" si="130"/>
        <v/>
      </c>
      <c r="P1206" s="33" t="str">
        <f t="shared" si="133"/>
        <v/>
      </c>
    </row>
    <row r="1207" spans="1:16">
      <c r="A1207" s="6" t="s">
        <v>1514</v>
      </c>
      <c r="B1207" s="8">
        <v>78588</v>
      </c>
      <c r="C1207" s="4">
        <v>2</v>
      </c>
      <c r="D1207" s="4">
        <v>2</v>
      </c>
      <c r="E1207" s="4">
        <v>7</v>
      </c>
      <c r="F1207" s="4">
        <v>7</v>
      </c>
      <c r="G1207" s="5">
        <v>39426</v>
      </c>
      <c r="H1207" s="7" t="s">
        <v>160</v>
      </c>
      <c r="I1207" s="4">
        <v>0</v>
      </c>
      <c r="J1207" s="6">
        <f t="shared" si="131"/>
        <v>0</v>
      </c>
      <c r="K1207" s="6">
        <f t="shared" si="127"/>
        <v>0</v>
      </c>
      <c r="L1207" s="6" t="str">
        <f t="shared" si="128"/>
        <v/>
      </c>
      <c r="M1207" s="21">
        <f t="shared" si="129"/>
        <v>0</v>
      </c>
      <c r="N1207" s="6" t="str">
        <f t="shared" si="132"/>
        <v/>
      </c>
      <c r="O1207" s="21" t="str">
        <f t="shared" si="130"/>
        <v/>
      </c>
      <c r="P1207" s="33" t="str">
        <f t="shared" si="133"/>
        <v/>
      </c>
    </row>
    <row r="1208" spans="1:16">
      <c r="A1208" s="6" t="s">
        <v>1409</v>
      </c>
      <c r="B1208" s="8">
        <v>75393</v>
      </c>
      <c r="C1208" s="4">
        <v>3</v>
      </c>
      <c r="D1208" s="4">
        <v>3</v>
      </c>
      <c r="E1208" s="4">
        <v>6</v>
      </c>
      <c r="F1208" s="4">
        <v>6</v>
      </c>
      <c r="G1208" s="5">
        <v>39087</v>
      </c>
      <c r="H1208" s="7" t="s">
        <v>160</v>
      </c>
      <c r="I1208" s="4">
        <v>0</v>
      </c>
      <c r="J1208" s="6">
        <f t="shared" si="131"/>
        <v>0</v>
      </c>
      <c r="K1208" s="6">
        <f t="shared" si="127"/>
        <v>0</v>
      </c>
      <c r="L1208" s="6" t="str">
        <f t="shared" si="128"/>
        <v/>
      </c>
      <c r="M1208" s="21">
        <f t="shared" si="129"/>
        <v>0</v>
      </c>
      <c r="N1208" s="6" t="str">
        <f t="shared" si="132"/>
        <v/>
      </c>
      <c r="O1208" s="21" t="str">
        <f t="shared" si="130"/>
        <v/>
      </c>
      <c r="P1208" s="33" t="str">
        <f t="shared" si="133"/>
        <v/>
      </c>
    </row>
    <row r="1209" spans="1:16">
      <c r="A1209" s="6" t="s">
        <v>1711</v>
      </c>
      <c r="B1209" s="8">
        <v>84585</v>
      </c>
      <c r="C1209" s="4">
        <v>1</v>
      </c>
      <c r="D1209" s="4">
        <v>1</v>
      </c>
      <c r="E1209" s="4">
        <v>6</v>
      </c>
      <c r="F1209" s="4">
        <v>6</v>
      </c>
      <c r="G1209" s="5">
        <v>39139</v>
      </c>
      <c r="H1209" s="7" t="s">
        <v>160</v>
      </c>
      <c r="I1209" s="4">
        <v>0</v>
      </c>
      <c r="J1209" s="6">
        <f t="shared" si="131"/>
        <v>0</v>
      </c>
      <c r="K1209" s="6">
        <f t="shared" si="127"/>
        <v>0</v>
      </c>
      <c r="L1209" s="6" t="str">
        <f t="shared" si="128"/>
        <v/>
      </c>
      <c r="M1209" s="21">
        <f t="shared" si="129"/>
        <v>0</v>
      </c>
      <c r="N1209" s="6" t="str">
        <f t="shared" si="132"/>
        <v/>
      </c>
      <c r="O1209" s="21" t="str">
        <f t="shared" si="130"/>
        <v/>
      </c>
      <c r="P1209" s="33" t="str">
        <f t="shared" si="133"/>
        <v/>
      </c>
    </row>
    <row r="1210" spans="1:16">
      <c r="A1210" s="6" t="s">
        <v>1349</v>
      </c>
      <c r="B1210" s="8">
        <v>73567</v>
      </c>
      <c r="C1210" s="4">
        <v>4</v>
      </c>
      <c r="D1210" s="4">
        <v>4</v>
      </c>
      <c r="E1210" s="4">
        <v>5</v>
      </c>
      <c r="F1210" s="4">
        <v>5</v>
      </c>
      <c r="G1210" s="5">
        <v>38716</v>
      </c>
      <c r="H1210" s="7" t="s">
        <v>159</v>
      </c>
      <c r="I1210" s="4">
        <v>2</v>
      </c>
      <c r="J1210" s="6">
        <f t="shared" si="131"/>
        <v>2</v>
      </c>
      <c r="K1210" s="6">
        <f t="shared" si="127"/>
        <v>0</v>
      </c>
      <c r="L1210" s="6" t="str">
        <f t="shared" si="128"/>
        <v/>
      </c>
      <c r="M1210" s="21">
        <f t="shared" si="129"/>
        <v>6.9444444444444449E-3</v>
      </c>
      <c r="N1210" s="6" t="str">
        <f t="shared" si="132"/>
        <v/>
      </c>
      <c r="O1210" s="21" t="str">
        <f t="shared" si="130"/>
        <v/>
      </c>
      <c r="P1210" s="33" t="str">
        <f t="shared" si="133"/>
        <v/>
      </c>
    </row>
    <row r="1211" spans="1:16">
      <c r="A1211" s="6" t="s">
        <v>1679</v>
      </c>
      <c r="B1211" s="8">
        <v>83612</v>
      </c>
      <c r="C1211" s="4">
        <v>1</v>
      </c>
      <c r="D1211" s="4">
        <v>1</v>
      </c>
      <c r="E1211" s="4">
        <v>4</v>
      </c>
      <c r="F1211" s="4">
        <v>4</v>
      </c>
      <c r="G1211" s="5">
        <v>40189</v>
      </c>
      <c r="H1211" s="7" t="s">
        <v>160</v>
      </c>
      <c r="I1211" s="4">
        <v>6</v>
      </c>
      <c r="J1211" s="6">
        <f t="shared" si="131"/>
        <v>6</v>
      </c>
      <c r="K1211" s="6">
        <f t="shared" si="127"/>
        <v>0</v>
      </c>
      <c r="L1211" s="6" t="str">
        <f t="shared" si="128"/>
        <v/>
      </c>
      <c r="M1211" s="21">
        <f t="shared" si="129"/>
        <v>2.0833333333333332E-2</v>
      </c>
      <c r="N1211" s="6" t="str">
        <f t="shared" si="132"/>
        <v/>
      </c>
      <c r="O1211" s="21" t="str">
        <f t="shared" si="130"/>
        <v/>
      </c>
      <c r="P1211" s="33" t="str">
        <f t="shared" si="133"/>
        <v/>
      </c>
    </row>
    <row r="1212" spans="1:16">
      <c r="A1212" s="6" t="s">
        <v>1408</v>
      </c>
      <c r="B1212" s="8">
        <v>75362</v>
      </c>
      <c r="C1212" s="4">
        <v>3</v>
      </c>
      <c r="D1212" s="4">
        <v>3</v>
      </c>
      <c r="E1212" s="4">
        <v>4</v>
      </c>
      <c r="F1212" s="4">
        <v>4</v>
      </c>
      <c r="G1212" s="5">
        <v>39406</v>
      </c>
      <c r="H1212" s="7" t="s">
        <v>159</v>
      </c>
      <c r="I1212" s="4">
        <v>-37</v>
      </c>
      <c r="J1212" s="6">
        <f t="shared" si="131"/>
        <v>-37</v>
      </c>
      <c r="K1212" s="6">
        <f t="shared" si="127"/>
        <v>0</v>
      </c>
      <c r="L1212" s="6" t="str">
        <f t="shared" si="128"/>
        <v>ACTIVOS</v>
      </c>
      <c r="M1212" s="21">
        <f t="shared" si="129"/>
        <v>0.12847222222222221</v>
      </c>
      <c r="N1212" s="6" t="str">
        <f t="shared" si="132"/>
        <v/>
      </c>
      <c r="O1212" s="21" t="str">
        <f t="shared" si="130"/>
        <v/>
      </c>
      <c r="P1212" s="33" t="str">
        <f t="shared" si="133"/>
        <v>analisar fact</v>
      </c>
    </row>
    <row r="1213" spans="1:16">
      <c r="A1213" s="6" t="s">
        <v>1558</v>
      </c>
      <c r="B1213" s="8">
        <v>79929</v>
      </c>
      <c r="C1213" s="4">
        <v>2</v>
      </c>
      <c r="D1213" s="4">
        <v>2</v>
      </c>
      <c r="E1213" s="4">
        <v>4</v>
      </c>
      <c r="F1213" s="4">
        <v>4</v>
      </c>
      <c r="G1213" s="5">
        <v>38716</v>
      </c>
      <c r="H1213" s="7" t="s">
        <v>159</v>
      </c>
      <c r="I1213" s="4">
        <v>8</v>
      </c>
      <c r="J1213" s="6">
        <f t="shared" si="131"/>
        <v>8</v>
      </c>
      <c r="K1213" s="6">
        <f t="shared" si="127"/>
        <v>0</v>
      </c>
      <c r="L1213" s="6" t="str">
        <f t="shared" si="128"/>
        <v/>
      </c>
      <c r="M1213" s="21">
        <f t="shared" si="129"/>
        <v>2.777777777777778E-2</v>
      </c>
      <c r="N1213" s="6" t="str">
        <f t="shared" si="132"/>
        <v/>
      </c>
      <c r="O1213" s="21" t="str">
        <f t="shared" si="130"/>
        <v/>
      </c>
      <c r="P1213" s="33" t="str">
        <f t="shared" si="133"/>
        <v/>
      </c>
    </row>
    <row r="1214" spans="1:16">
      <c r="A1214" s="6" t="s">
        <v>1467</v>
      </c>
      <c r="B1214" s="8">
        <v>77158</v>
      </c>
      <c r="C1214" s="4">
        <v>2</v>
      </c>
      <c r="D1214" s="4">
        <v>2</v>
      </c>
      <c r="E1214" s="4">
        <v>3</v>
      </c>
      <c r="F1214" s="4">
        <v>3</v>
      </c>
      <c r="G1214" s="5">
        <v>39721</v>
      </c>
      <c r="H1214" s="7" t="s">
        <v>159</v>
      </c>
      <c r="I1214" s="4">
        <v>56</v>
      </c>
      <c r="J1214" s="6">
        <f t="shared" si="131"/>
        <v>56</v>
      </c>
      <c r="K1214" s="6">
        <f t="shared" si="127"/>
        <v>0</v>
      </c>
      <c r="L1214" s="6" t="str">
        <f t="shared" si="128"/>
        <v/>
      </c>
      <c r="M1214" s="21">
        <f t="shared" si="129"/>
        <v>0.19444444444444445</v>
      </c>
      <c r="N1214" s="6" t="str">
        <f t="shared" si="132"/>
        <v/>
      </c>
      <c r="O1214" s="21" t="str">
        <f t="shared" si="130"/>
        <v/>
      </c>
      <c r="P1214" s="33" t="str">
        <f t="shared" si="133"/>
        <v/>
      </c>
    </row>
    <row r="1215" spans="1:16">
      <c r="A1215" s="6" t="s">
        <v>1556</v>
      </c>
      <c r="B1215" s="8">
        <v>79868</v>
      </c>
      <c r="C1215" s="4">
        <v>2</v>
      </c>
      <c r="D1215" s="4">
        <v>2</v>
      </c>
      <c r="E1215" s="4">
        <v>3</v>
      </c>
      <c r="F1215" s="4">
        <v>3</v>
      </c>
      <c r="G1215" s="5">
        <v>38716</v>
      </c>
      <c r="H1215" s="7" t="s">
        <v>159</v>
      </c>
      <c r="I1215" s="4">
        <v>13</v>
      </c>
      <c r="J1215" s="6">
        <f t="shared" si="131"/>
        <v>13</v>
      </c>
      <c r="K1215" s="6">
        <f t="shared" si="127"/>
        <v>0</v>
      </c>
      <c r="L1215" s="6" t="str">
        <f t="shared" si="128"/>
        <v/>
      </c>
      <c r="M1215" s="21">
        <f t="shared" si="129"/>
        <v>4.5138888888888888E-2</v>
      </c>
      <c r="N1215" s="6" t="str">
        <f t="shared" si="132"/>
        <v/>
      </c>
      <c r="O1215" s="21" t="str">
        <f t="shared" si="130"/>
        <v/>
      </c>
      <c r="P1215" s="33" t="str">
        <f t="shared" si="133"/>
        <v/>
      </c>
    </row>
    <row r="1216" spans="1:16">
      <c r="A1216" s="6" t="s">
        <v>1620</v>
      </c>
      <c r="B1216" s="8">
        <v>81816</v>
      </c>
      <c r="C1216" s="4">
        <v>1</v>
      </c>
      <c r="D1216" s="4">
        <v>1</v>
      </c>
      <c r="E1216" s="4">
        <v>3</v>
      </c>
      <c r="F1216" s="4">
        <v>3</v>
      </c>
      <c r="G1216" s="5">
        <v>38716</v>
      </c>
      <c r="H1216" s="7" t="s">
        <v>159</v>
      </c>
      <c r="I1216" s="4">
        <v>13</v>
      </c>
      <c r="J1216" s="6">
        <f t="shared" si="131"/>
        <v>13</v>
      </c>
      <c r="K1216" s="6">
        <f t="shared" si="127"/>
        <v>0</v>
      </c>
      <c r="L1216" s="6" t="str">
        <f t="shared" si="128"/>
        <v/>
      </c>
      <c r="M1216" s="21">
        <f t="shared" si="129"/>
        <v>4.5138888888888888E-2</v>
      </c>
      <c r="N1216" s="6" t="str">
        <f t="shared" si="132"/>
        <v/>
      </c>
      <c r="O1216" s="21" t="str">
        <f t="shared" si="130"/>
        <v/>
      </c>
      <c r="P1216" s="33" t="str">
        <f t="shared" si="133"/>
        <v/>
      </c>
    </row>
    <row r="1217" spans="1:16">
      <c r="A1217" s="6" t="s">
        <v>1498</v>
      </c>
      <c r="B1217" s="8">
        <v>78103</v>
      </c>
      <c r="C1217" s="4">
        <v>2</v>
      </c>
      <c r="D1217" s="4">
        <v>2</v>
      </c>
      <c r="E1217" s="4">
        <v>2</v>
      </c>
      <c r="F1217" s="4">
        <v>2</v>
      </c>
      <c r="G1217" s="5">
        <v>40015</v>
      </c>
      <c r="H1217" s="7" t="s">
        <v>160</v>
      </c>
      <c r="I1217" s="4">
        <v>8</v>
      </c>
      <c r="J1217" s="6">
        <f t="shared" si="131"/>
        <v>8</v>
      </c>
      <c r="K1217" s="6">
        <f t="shared" si="127"/>
        <v>0</v>
      </c>
      <c r="L1217" s="6" t="str">
        <f t="shared" si="128"/>
        <v/>
      </c>
      <c r="M1217" s="21">
        <f t="shared" si="129"/>
        <v>2.777777777777778E-2</v>
      </c>
      <c r="N1217" s="6" t="str">
        <f t="shared" si="132"/>
        <v/>
      </c>
      <c r="O1217" s="21" t="str">
        <f t="shared" si="130"/>
        <v/>
      </c>
      <c r="P1217" s="33" t="str">
        <f t="shared" si="133"/>
        <v/>
      </c>
    </row>
    <row r="1218" spans="1:16">
      <c r="A1218" s="6" t="s">
        <v>1532</v>
      </c>
      <c r="B1218" s="8">
        <v>79138</v>
      </c>
      <c r="C1218" s="4">
        <v>2</v>
      </c>
      <c r="D1218" s="4">
        <v>2</v>
      </c>
      <c r="E1218" s="4">
        <v>2</v>
      </c>
      <c r="F1218" s="4">
        <v>2</v>
      </c>
      <c r="G1218" s="5">
        <v>39727</v>
      </c>
      <c r="H1218" s="7" t="s">
        <v>160</v>
      </c>
      <c r="I1218" s="4">
        <v>7</v>
      </c>
      <c r="J1218" s="6">
        <f t="shared" si="131"/>
        <v>7</v>
      </c>
      <c r="K1218" s="6">
        <f t="shared" si="127"/>
        <v>0</v>
      </c>
      <c r="L1218" s="6" t="str">
        <f t="shared" si="128"/>
        <v/>
      </c>
      <c r="M1218" s="21">
        <f t="shared" si="129"/>
        <v>2.4305555555555556E-2</v>
      </c>
      <c r="N1218" s="6" t="str">
        <f t="shared" si="132"/>
        <v/>
      </c>
      <c r="O1218" s="21" t="str">
        <f t="shared" si="130"/>
        <v/>
      </c>
      <c r="P1218" s="33" t="str">
        <f t="shared" si="133"/>
        <v/>
      </c>
    </row>
    <row r="1219" spans="1:16">
      <c r="A1219" s="6" t="s">
        <v>1554</v>
      </c>
      <c r="B1219" s="8">
        <v>79806</v>
      </c>
      <c r="C1219" s="4">
        <v>2</v>
      </c>
      <c r="D1219" s="4">
        <v>2</v>
      </c>
      <c r="E1219" s="4">
        <v>2</v>
      </c>
      <c r="F1219" s="4">
        <v>2</v>
      </c>
      <c r="G1219" s="5">
        <v>39087</v>
      </c>
      <c r="H1219" s="7" t="s">
        <v>160</v>
      </c>
      <c r="I1219" s="4">
        <v>2</v>
      </c>
      <c r="J1219" s="6">
        <f t="shared" si="131"/>
        <v>2</v>
      </c>
      <c r="K1219" s="6">
        <f t="shared" si="127"/>
        <v>0</v>
      </c>
      <c r="L1219" s="6" t="str">
        <f t="shared" si="128"/>
        <v/>
      </c>
      <c r="M1219" s="21">
        <f t="shared" si="129"/>
        <v>6.9444444444444449E-3</v>
      </c>
      <c r="N1219" s="6" t="str">
        <f t="shared" si="132"/>
        <v/>
      </c>
      <c r="O1219" s="21" t="str">
        <f t="shared" si="130"/>
        <v/>
      </c>
      <c r="P1219" s="33" t="str">
        <f t="shared" si="133"/>
        <v/>
      </c>
    </row>
    <row r="1220" spans="1:16">
      <c r="A1220" s="6" t="s">
        <v>1565</v>
      </c>
      <c r="B1220" s="8">
        <v>80141</v>
      </c>
      <c r="C1220" s="4">
        <v>2</v>
      </c>
      <c r="D1220" s="4">
        <v>2</v>
      </c>
      <c r="E1220" s="4">
        <v>2</v>
      </c>
      <c r="F1220" s="4">
        <v>2</v>
      </c>
      <c r="G1220" s="5">
        <v>39087</v>
      </c>
      <c r="H1220" s="7" t="s">
        <v>160</v>
      </c>
      <c r="I1220" s="4">
        <v>1</v>
      </c>
      <c r="J1220" s="6">
        <f t="shared" si="131"/>
        <v>1</v>
      </c>
      <c r="K1220" s="6">
        <f t="shared" si="127"/>
        <v>0</v>
      </c>
      <c r="L1220" s="6" t="str">
        <f t="shared" si="128"/>
        <v/>
      </c>
      <c r="M1220" s="21">
        <f t="shared" si="129"/>
        <v>3.4722222222222225E-3</v>
      </c>
      <c r="N1220" s="6" t="str">
        <f t="shared" si="132"/>
        <v/>
      </c>
      <c r="O1220" s="21" t="str">
        <f t="shared" si="130"/>
        <v/>
      </c>
      <c r="P1220" s="33" t="str">
        <f t="shared" si="133"/>
        <v/>
      </c>
    </row>
    <row r="1221" spans="1:16">
      <c r="A1221" s="6" t="s">
        <v>1597</v>
      </c>
      <c r="B1221" s="8">
        <v>81117</v>
      </c>
      <c r="C1221" s="4">
        <v>1</v>
      </c>
      <c r="D1221" s="4">
        <v>1</v>
      </c>
      <c r="E1221" s="4">
        <v>2</v>
      </c>
      <c r="F1221" s="4">
        <v>2</v>
      </c>
      <c r="G1221" s="5">
        <v>38716</v>
      </c>
      <c r="H1221" s="7" t="s">
        <v>160</v>
      </c>
      <c r="I1221" s="4">
        <v>0</v>
      </c>
      <c r="J1221" s="6">
        <f t="shared" si="131"/>
        <v>0</v>
      </c>
      <c r="K1221" s="6">
        <f t="shared" si="127"/>
        <v>0</v>
      </c>
      <c r="L1221" s="6" t="str">
        <f t="shared" si="128"/>
        <v/>
      </c>
      <c r="M1221" s="21">
        <f t="shared" si="129"/>
        <v>0</v>
      </c>
      <c r="N1221" s="6" t="str">
        <f t="shared" si="132"/>
        <v/>
      </c>
      <c r="O1221" s="21" t="str">
        <f t="shared" si="130"/>
        <v/>
      </c>
      <c r="P1221" s="33" t="str">
        <f t="shared" si="133"/>
        <v/>
      </c>
    </row>
    <row r="1222" spans="1:16">
      <c r="A1222" s="6" t="s">
        <v>1596</v>
      </c>
      <c r="B1222" s="8">
        <v>81086</v>
      </c>
      <c r="C1222" s="4">
        <v>1</v>
      </c>
      <c r="D1222" s="4">
        <v>1</v>
      </c>
      <c r="E1222" s="4">
        <v>2</v>
      </c>
      <c r="F1222" s="4">
        <v>2</v>
      </c>
      <c r="G1222" s="5">
        <v>40252</v>
      </c>
      <c r="H1222" s="7" t="s">
        <v>159</v>
      </c>
      <c r="I1222" s="4">
        <v>29</v>
      </c>
      <c r="J1222" s="6">
        <f t="shared" si="131"/>
        <v>29</v>
      </c>
      <c r="K1222" s="6">
        <f t="shared" si="127"/>
        <v>0</v>
      </c>
      <c r="L1222" s="6" t="str">
        <f t="shared" si="128"/>
        <v/>
      </c>
      <c r="M1222" s="21">
        <f t="shared" si="129"/>
        <v>0.10069444444444445</v>
      </c>
      <c r="N1222" s="6" t="str">
        <f t="shared" si="132"/>
        <v/>
      </c>
      <c r="O1222" s="21" t="str">
        <f t="shared" si="130"/>
        <v/>
      </c>
      <c r="P1222" s="33" t="str">
        <f t="shared" si="133"/>
        <v/>
      </c>
    </row>
    <row r="1223" spans="1:16">
      <c r="A1223" s="6" t="s">
        <v>1657</v>
      </c>
      <c r="B1223" s="8">
        <v>82943</v>
      </c>
      <c r="C1223" s="4">
        <v>1</v>
      </c>
      <c r="D1223" s="4">
        <v>1</v>
      </c>
      <c r="E1223" s="4">
        <v>1</v>
      </c>
      <c r="F1223" s="4">
        <v>1</v>
      </c>
      <c r="G1223" s="5">
        <v>39778</v>
      </c>
      <c r="H1223" s="7" t="s">
        <v>160</v>
      </c>
      <c r="I1223" s="4">
        <v>379</v>
      </c>
      <c r="J1223" s="6">
        <f t="shared" si="131"/>
        <v>379</v>
      </c>
      <c r="K1223" s="6">
        <f t="shared" ref="K1223:K1286" si="134">IF(C1223&gt;D1223,C1223-D1223,0)</f>
        <v>0</v>
      </c>
      <c r="L1223" s="6" t="str">
        <f t="shared" ref="L1223:L1286" si="135">IF(E1223-F1223&gt;I1223,H1223,"")</f>
        <v/>
      </c>
      <c r="M1223" s="21">
        <f t="shared" ref="M1223:M1286" si="136">IF((VLOOKUP(A1223,TemposRef,5,0)*J1223)/60/60/8&lt;0,(VLOOKUP(A1223,TemposRef,5,0)*J1223)/60/60/8*-1,(VLOOKUP(A1223,TemposRef,5,0)*J1223)/60/60/8)</f>
        <v>1.3159722222222221</v>
      </c>
      <c r="N1223" s="6" t="str">
        <f t="shared" si="132"/>
        <v/>
      </c>
      <c r="O1223" s="21" t="str">
        <f t="shared" ref="O1223:O1286" si="137">IF(AND(K1223&gt;0,I1223&gt;E1223-F1223),(VLOOKUP(A1223,TemposRef,5,0)*J1223)/60/60/8,"")</f>
        <v/>
      </c>
      <c r="P1223" s="33" t="str">
        <f t="shared" si="133"/>
        <v/>
      </c>
    </row>
    <row r="1224" spans="1:16">
      <c r="A1224" s="6" t="s">
        <v>1687</v>
      </c>
      <c r="B1224" s="8">
        <v>83855</v>
      </c>
      <c r="C1224" s="4">
        <v>1</v>
      </c>
      <c r="D1224" s="4">
        <v>1</v>
      </c>
      <c r="E1224" s="4">
        <v>1</v>
      </c>
      <c r="F1224" s="4">
        <v>1</v>
      </c>
      <c r="G1224" s="5">
        <v>38716</v>
      </c>
      <c r="H1224" s="7" t="s">
        <v>160</v>
      </c>
      <c r="I1224" s="4">
        <v>38</v>
      </c>
      <c r="J1224" s="6">
        <f t="shared" ref="J1224:J1287" si="138">F1224-E1224+I1224</f>
        <v>38</v>
      </c>
      <c r="K1224" s="6">
        <f t="shared" si="134"/>
        <v>0</v>
      </c>
      <c r="L1224" s="6" t="str">
        <f t="shared" si="135"/>
        <v/>
      </c>
      <c r="M1224" s="21">
        <f t="shared" si="136"/>
        <v>0.13194444444444445</v>
      </c>
      <c r="N1224" s="6" t="str">
        <f t="shared" ref="N1224:N1287" si="139">IF(AND(K1224&gt;0,I1224&gt;E1224-F1224),E1224-F1224,"")</f>
        <v/>
      </c>
      <c r="O1224" s="21" t="str">
        <f t="shared" si="137"/>
        <v/>
      </c>
      <c r="P1224" s="33" t="str">
        <f t="shared" ref="P1224:P1287" si="140">IF(AND(VALUE(K1224)&lt;=0,VALUE(J1224)&lt;0),"analisar fact","")</f>
        <v/>
      </c>
    </row>
    <row r="1225" spans="1:16">
      <c r="A1225" s="6" t="s">
        <v>1589</v>
      </c>
      <c r="B1225" s="8">
        <v>80872</v>
      </c>
      <c r="C1225" s="4">
        <v>1</v>
      </c>
      <c r="D1225" s="4">
        <v>1</v>
      </c>
      <c r="E1225" s="4">
        <v>1</v>
      </c>
      <c r="F1225" s="4">
        <v>1</v>
      </c>
      <c r="G1225" s="5">
        <v>39568</v>
      </c>
      <c r="H1225" s="5" t="s">
        <v>168</v>
      </c>
      <c r="I1225" s="4">
        <v>2587.1979999999999</v>
      </c>
      <c r="J1225" s="6">
        <f t="shared" si="138"/>
        <v>2587.1979999999999</v>
      </c>
      <c r="K1225" s="6">
        <f t="shared" si="134"/>
        <v>0</v>
      </c>
      <c r="L1225" s="6" t="str">
        <f t="shared" si="135"/>
        <v/>
      </c>
      <c r="M1225" s="21">
        <f t="shared" si="136"/>
        <v>8.983326388888889</v>
      </c>
      <c r="N1225" s="6" t="str">
        <f t="shared" si="139"/>
        <v/>
      </c>
      <c r="O1225" s="21" t="str">
        <f t="shared" si="137"/>
        <v/>
      </c>
      <c r="P1225" s="33" t="str">
        <f t="shared" si="140"/>
        <v/>
      </c>
    </row>
    <row r="1226" spans="1:16">
      <c r="A1226" s="6" t="s">
        <v>1281</v>
      </c>
      <c r="B1226" s="8">
        <v>71498</v>
      </c>
      <c r="C1226" s="4">
        <v>5</v>
      </c>
      <c r="D1226" s="4">
        <v>5</v>
      </c>
      <c r="E1226" s="4">
        <v>649</v>
      </c>
      <c r="F1226" s="4">
        <v>649</v>
      </c>
      <c r="G1226" s="5">
        <v>38716</v>
      </c>
      <c r="H1226" s="7" t="s">
        <v>162</v>
      </c>
      <c r="I1226" s="4">
        <v>305</v>
      </c>
      <c r="J1226" s="6">
        <f t="shared" si="138"/>
        <v>305</v>
      </c>
      <c r="K1226" s="6">
        <f t="shared" si="134"/>
        <v>0</v>
      </c>
      <c r="L1226" s="6" t="str">
        <f t="shared" si="135"/>
        <v/>
      </c>
      <c r="M1226" s="21">
        <f t="shared" si="136"/>
        <v>1.0590277777777777</v>
      </c>
      <c r="N1226" s="6" t="str">
        <f t="shared" si="139"/>
        <v/>
      </c>
      <c r="O1226" s="21" t="str">
        <f t="shared" si="137"/>
        <v/>
      </c>
      <c r="P1226" s="33" t="str">
        <f t="shared" si="140"/>
        <v/>
      </c>
    </row>
    <row r="1227" spans="1:16">
      <c r="A1227" s="6" t="s">
        <v>401</v>
      </c>
      <c r="B1227" s="8">
        <v>44986</v>
      </c>
      <c r="C1227" s="4">
        <v>89</v>
      </c>
      <c r="D1227" s="4">
        <v>89</v>
      </c>
      <c r="E1227" s="4">
        <v>328</v>
      </c>
      <c r="F1227" s="4">
        <v>328</v>
      </c>
      <c r="G1227" s="5">
        <v>39199</v>
      </c>
      <c r="H1227" s="7" t="s">
        <v>162</v>
      </c>
      <c r="I1227" s="4">
        <v>160</v>
      </c>
      <c r="J1227" s="6">
        <f t="shared" si="138"/>
        <v>160</v>
      </c>
      <c r="K1227" s="6">
        <f t="shared" si="134"/>
        <v>0</v>
      </c>
      <c r="L1227" s="6" t="str">
        <f t="shared" si="135"/>
        <v/>
      </c>
      <c r="M1227" s="21">
        <f t="shared" si="136"/>
        <v>0.55555555555555558</v>
      </c>
      <c r="N1227" s="6" t="str">
        <f t="shared" si="139"/>
        <v/>
      </c>
      <c r="O1227" s="21" t="str">
        <f t="shared" si="137"/>
        <v/>
      </c>
      <c r="P1227" s="33" t="str">
        <f t="shared" si="140"/>
        <v/>
      </c>
    </row>
    <row r="1228" spans="1:16">
      <c r="A1228" s="6" t="s">
        <v>1213</v>
      </c>
      <c r="B1228" s="8">
        <v>69430</v>
      </c>
      <c r="C1228" s="4">
        <v>6</v>
      </c>
      <c r="D1228" s="4">
        <v>6</v>
      </c>
      <c r="E1228" s="4">
        <v>302</v>
      </c>
      <c r="F1228" s="4">
        <v>302</v>
      </c>
      <c r="G1228" s="5">
        <v>38716</v>
      </c>
      <c r="H1228" s="7" t="s">
        <v>162</v>
      </c>
      <c r="I1228" s="4">
        <v>547</v>
      </c>
      <c r="J1228" s="6">
        <f t="shared" si="138"/>
        <v>547</v>
      </c>
      <c r="K1228" s="6">
        <f t="shared" si="134"/>
        <v>0</v>
      </c>
      <c r="L1228" s="6" t="str">
        <f t="shared" si="135"/>
        <v/>
      </c>
      <c r="M1228" s="21">
        <f t="shared" si="136"/>
        <v>1.8993055555555556</v>
      </c>
      <c r="N1228" s="6" t="str">
        <f t="shared" si="139"/>
        <v/>
      </c>
      <c r="O1228" s="21" t="str">
        <f t="shared" si="137"/>
        <v/>
      </c>
      <c r="P1228" s="33" t="str">
        <f t="shared" si="140"/>
        <v/>
      </c>
    </row>
    <row r="1229" spans="1:16">
      <c r="A1229" s="6" t="s">
        <v>1325</v>
      </c>
      <c r="B1229" s="8">
        <v>72837</v>
      </c>
      <c r="C1229" s="4">
        <v>4</v>
      </c>
      <c r="D1229" s="4">
        <v>4</v>
      </c>
      <c r="E1229" s="4">
        <v>288</v>
      </c>
      <c r="F1229" s="4">
        <v>288</v>
      </c>
      <c r="G1229" s="5">
        <v>39993</v>
      </c>
      <c r="H1229" s="7" t="s">
        <v>162</v>
      </c>
      <c r="I1229" s="4">
        <v>112</v>
      </c>
      <c r="J1229" s="6">
        <f t="shared" si="138"/>
        <v>112</v>
      </c>
      <c r="K1229" s="6">
        <f t="shared" si="134"/>
        <v>0</v>
      </c>
      <c r="L1229" s="6" t="str">
        <f t="shared" si="135"/>
        <v/>
      </c>
      <c r="M1229" s="21">
        <f t="shared" si="136"/>
        <v>0.3888888888888889</v>
      </c>
      <c r="N1229" s="6" t="str">
        <f t="shared" si="139"/>
        <v/>
      </c>
      <c r="O1229" s="21" t="str">
        <f t="shared" si="137"/>
        <v/>
      </c>
      <c r="P1229" s="33" t="str">
        <f t="shared" si="140"/>
        <v/>
      </c>
    </row>
    <row r="1230" spans="1:16">
      <c r="A1230" s="6" t="s">
        <v>902</v>
      </c>
      <c r="B1230" s="8">
        <v>59962</v>
      </c>
      <c r="C1230" s="4">
        <v>17</v>
      </c>
      <c r="D1230" s="4">
        <v>17</v>
      </c>
      <c r="E1230" s="4">
        <v>263</v>
      </c>
      <c r="F1230" s="4">
        <v>263</v>
      </c>
      <c r="G1230" s="5">
        <v>38901</v>
      </c>
      <c r="H1230" s="7" t="s">
        <v>162</v>
      </c>
      <c r="I1230" s="4">
        <v>127</v>
      </c>
      <c r="J1230" s="6">
        <f t="shared" si="138"/>
        <v>127</v>
      </c>
      <c r="K1230" s="6">
        <f t="shared" si="134"/>
        <v>0</v>
      </c>
      <c r="L1230" s="6" t="str">
        <f t="shared" si="135"/>
        <v/>
      </c>
      <c r="M1230" s="21">
        <f t="shared" si="136"/>
        <v>0.44097222222222221</v>
      </c>
      <c r="N1230" s="6" t="str">
        <f t="shared" si="139"/>
        <v/>
      </c>
      <c r="O1230" s="21" t="str">
        <f t="shared" si="137"/>
        <v/>
      </c>
      <c r="P1230" s="33" t="str">
        <f t="shared" si="140"/>
        <v/>
      </c>
    </row>
    <row r="1231" spans="1:16">
      <c r="A1231" s="6" t="s">
        <v>338</v>
      </c>
      <c r="B1231" s="8">
        <v>43070</v>
      </c>
      <c r="C1231" s="4">
        <v>171</v>
      </c>
      <c r="D1231" s="4">
        <v>131</v>
      </c>
      <c r="E1231" s="4">
        <v>260</v>
      </c>
      <c r="F1231" s="4">
        <v>260</v>
      </c>
      <c r="G1231" s="5">
        <v>38716</v>
      </c>
      <c r="H1231" s="7" t="s">
        <v>162</v>
      </c>
      <c r="I1231" s="4">
        <v>3</v>
      </c>
      <c r="J1231" s="6">
        <f t="shared" si="138"/>
        <v>3</v>
      </c>
      <c r="K1231" s="6">
        <f t="shared" si="134"/>
        <v>40</v>
      </c>
      <c r="L1231" s="6" t="str">
        <f t="shared" si="135"/>
        <v/>
      </c>
      <c r="M1231" s="21">
        <f t="shared" si="136"/>
        <v>1.0416666666666666E-2</v>
      </c>
      <c r="N1231" s="6">
        <f t="shared" si="139"/>
        <v>0</v>
      </c>
      <c r="O1231" s="21">
        <f t="shared" si="137"/>
        <v>1.0416666666666666E-2</v>
      </c>
      <c r="P1231" s="33" t="str">
        <f t="shared" si="140"/>
        <v/>
      </c>
    </row>
    <row r="1232" spans="1:16">
      <c r="A1232" s="6" t="s">
        <v>1300</v>
      </c>
      <c r="B1232" s="8">
        <v>72076</v>
      </c>
      <c r="C1232" s="4">
        <v>5</v>
      </c>
      <c r="D1232" s="4">
        <v>5</v>
      </c>
      <c r="E1232" s="4">
        <v>260</v>
      </c>
      <c r="F1232" s="4">
        <v>260</v>
      </c>
      <c r="G1232" s="5">
        <v>39164</v>
      </c>
      <c r="H1232" s="7" t="s">
        <v>162</v>
      </c>
      <c r="I1232" s="4">
        <v>181</v>
      </c>
      <c r="J1232" s="6">
        <f t="shared" si="138"/>
        <v>181</v>
      </c>
      <c r="K1232" s="6">
        <f t="shared" si="134"/>
        <v>0</v>
      </c>
      <c r="L1232" s="6" t="str">
        <f t="shared" si="135"/>
        <v/>
      </c>
      <c r="M1232" s="21">
        <f t="shared" si="136"/>
        <v>0.62847222222222221</v>
      </c>
      <c r="N1232" s="6" t="str">
        <f t="shared" si="139"/>
        <v/>
      </c>
      <c r="O1232" s="21" t="str">
        <f t="shared" si="137"/>
        <v/>
      </c>
      <c r="P1232" s="33" t="str">
        <f t="shared" si="140"/>
        <v/>
      </c>
    </row>
    <row r="1233" spans="1:16">
      <c r="A1233" s="6" t="s">
        <v>1330</v>
      </c>
      <c r="B1233" s="8">
        <v>72990</v>
      </c>
      <c r="C1233" s="4">
        <v>4</v>
      </c>
      <c r="D1233" s="4">
        <v>4</v>
      </c>
      <c r="E1233" s="4">
        <v>251</v>
      </c>
      <c r="F1233" s="4">
        <v>251</v>
      </c>
      <c r="G1233" s="5">
        <v>40028</v>
      </c>
      <c r="H1233" s="7" t="s">
        <v>162</v>
      </c>
      <c r="I1233" s="4">
        <v>100</v>
      </c>
      <c r="J1233" s="6">
        <f t="shared" si="138"/>
        <v>100</v>
      </c>
      <c r="K1233" s="6">
        <f t="shared" si="134"/>
        <v>0</v>
      </c>
      <c r="L1233" s="6" t="str">
        <f t="shared" si="135"/>
        <v/>
      </c>
      <c r="M1233" s="21">
        <f t="shared" si="136"/>
        <v>0.34722222222222221</v>
      </c>
      <c r="N1233" s="6" t="str">
        <f t="shared" si="139"/>
        <v/>
      </c>
      <c r="O1233" s="21" t="str">
        <f t="shared" si="137"/>
        <v/>
      </c>
      <c r="P1233" s="33" t="str">
        <f t="shared" si="140"/>
        <v/>
      </c>
    </row>
    <row r="1234" spans="1:16">
      <c r="A1234" s="6" t="s">
        <v>1652</v>
      </c>
      <c r="B1234" s="8">
        <v>82790</v>
      </c>
      <c r="C1234" s="4">
        <v>1</v>
      </c>
      <c r="D1234" s="4">
        <v>1</v>
      </c>
      <c r="E1234" s="4">
        <v>227</v>
      </c>
      <c r="F1234" s="4">
        <v>227</v>
      </c>
      <c r="G1234" s="5">
        <v>38716</v>
      </c>
      <c r="H1234" s="7" t="s">
        <v>162</v>
      </c>
      <c r="I1234" s="4">
        <v>28</v>
      </c>
      <c r="J1234" s="6">
        <f t="shared" si="138"/>
        <v>28</v>
      </c>
      <c r="K1234" s="6">
        <f t="shared" si="134"/>
        <v>0</v>
      </c>
      <c r="L1234" s="6" t="str">
        <f t="shared" si="135"/>
        <v/>
      </c>
      <c r="M1234" s="21">
        <f t="shared" si="136"/>
        <v>9.7222222222222224E-2</v>
      </c>
      <c r="N1234" s="6" t="str">
        <f t="shared" si="139"/>
        <v/>
      </c>
      <c r="O1234" s="21" t="str">
        <f t="shared" si="137"/>
        <v/>
      </c>
      <c r="P1234" s="33" t="str">
        <f t="shared" si="140"/>
        <v/>
      </c>
    </row>
    <row r="1235" spans="1:16">
      <c r="A1235" s="6" t="s">
        <v>1038</v>
      </c>
      <c r="B1235" s="8">
        <v>64101</v>
      </c>
      <c r="C1235" s="4">
        <v>11</v>
      </c>
      <c r="D1235" s="4">
        <v>11</v>
      </c>
      <c r="E1235" s="4">
        <v>180</v>
      </c>
      <c r="F1235" s="4">
        <v>180</v>
      </c>
      <c r="G1235" s="5">
        <v>40196</v>
      </c>
      <c r="H1235" s="7" t="s">
        <v>162</v>
      </c>
      <c r="I1235" s="4">
        <v>164</v>
      </c>
      <c r="J1235" s="6">
        <f t="shared" si="138"/>
        <v>164</v>
      </c>
      <c r="K1235" s="6">
        <f t="shared" si="134"/>
        <v>0</v>
      </c>
      <c r="L1235" s="6" t="str">
        <f t="shared" si="135"/>
        <v/>
      </c>
      <c r="M1235" s="21">
        <f t="shared" si="136"/>
        <v>0.56944444444444442</v>
      </c>
      <c r="N1235" s="6" t="str">
        <f t="shared" si="139"/>
        <v/>
      </c>
      <c r="O1235" s="21" t="str">
        <f t="shared" si="137"/>
        <v/>
      </c>
      <c r="P1235" s="33" t="str">
        <f t="shared" si="140"/>
        <v/>
      </c>
    </row>
    <row r="1236" spans="1:16">
      <c r="A1236" s="6" t="s">
        <v>1646</v>
      </c>
      <c r="B1236" s="8">
        <v>82606</v>
      </c>
      <c r="C1236" s="4">
        <v>1</v>
      </c>
      <c r="D1236" s="4">
        <v>1</v>
      </c>
      <c r="E1236" s="4">
        <v>167</v>
      </c>
      <c r="F1236" s="4">
        <v>167</v>
      </c>
      <c r="G1236" s="5">
        <v>39081</v>
      </c>
      <c r="H1236" s="7" t="s">
        <v>162</v>
      </c>
      <c r="I1236" s="4">
        <v>16</v>
      </c>
      <c r="J1236" s="6">
        <f t="shared" si="138"/>
        <v>16</v>
      </c>
      <c r="K1236" s="6">
        <f t="shared" si="134"/>
        <v>0</v>
      </c>
      <c r="L1236" s="6" t="str">
        <f t="shared" si="135"/>
        <v/>
      </c>
      <c r="M1236" s="21">
        <f t="shared" si="136"/>
        <v>5.5555555555555559E-2</v>
      </c>
      <c r="N1236" s="6" t="str">
        <f t="shared" si="139"/>
        <v/>
      </c>
      <c r="O1236" s="21" t="str">
        <f t="shared" si="137"/>
        <v/>
      </c>
      <c r="P1236" s="33" t="str">
        <f t="shared" si="140"/>
        <v/>
      </c>
    </row>
    <row r="1237" spans="1:16">
      <c r="A1237" s="6" t="s">
        <v>1295</v>
      </c>
      <c r="B1237" s="8">
        <v>71925</v>
      </c>
      <c r="C1237" s="4">
        <v>5</v>
      </c>
      <c r="D1237" s="4">
        <v>5</v>
      </c>
      <c r="E1237" s="4">
        <v>140</v>
      </c>
      <c r="F1237" s="4">
        <v>140</v>
      </c>
      <c r="G1237" s="5">
        <v>39014</v>
      </c>
      <c r="H1237" s="7" t="s">
        <v>162</v>
      </c>
      <c r="I1237" s="4">
        <v>40</v>
      </c>
      <c r="J1237" s="6">
        <f t="shared" si="138"/>
        <v>40</v>
      </c>
      <c r="K1237" s="6">
        <f t="shared" si="134"/>
        <v>0</v>
      </c>
      <c r="L1237" s="6" t="str">
        <f t="shared" si="135"/>
        <v/>
      </c>
      <c r="M1237" s="21">
        <f t="shared" si="136"/>
        <v>0.1388888888888889</v>
      </c>
      <c r="N1237" s="6" t="str">
        <f t="shared" si="139"/>
        <v/>
      </c>
      <c r="O1237" s="21" t="str">
        <f t="shared" si="137"/>
        <v/>
      </c>
      <c r="P1237" s="33" t="str">
        <f t="shared" si="140"/>
        <v/>
      </c>
    </row>
    <row r="1238" spans="1:16">
      <c r="A1238" s="6" t="s">
        <v>1174</v>
      </c>
      <c r="B1238" s="8">
        <v>68242</v>
      </c>
      <c r="C1238" s="4">
        <v>7</v>
      </c>
      <c r="D1238" s="4">
        <v>7</v>
      </c>
      <c r="E1238" s="4">
        <v>134</v>
      </c>
      <c r="F1238" s="4">
        <v>134</v>
      </c>
      <c r="G1238" s="5">
        <v>38716</v>
      </c>
      <c r="H1238" s="7" t="s">
        <v>162</v>
      </c>
      <c r="I1238" s="4">
        <v>66</v>
      </c>
      <c r="J1238" s="6">
        <f t="shared" si="138"/>
        <v>66</v>
      </c>
      <c r="K1238" s="6">
        <f t="shared" si="134"/>
        <v>0</v>
      </c>
      <c r="L1238" s="6" t="str">
        <f t="shared" si="135"/>
        <v/>
      </c>
      <c r="M1238" s="21">
        <f t="shared" si="136"/>
        <v>0.22916666666666666</v>
      </c>
      <c r="N1238" s="6" t="str">
        <f t="shared" si="139"/>
        <v/>
      </c>
      <c r="O1238" s="21" t="str">
        <f t="shared" si="137"/>
        <v/>
      </c>
      <c r="P1238" s="33" t="str">
        <f t="shared" si="140"/>
        <v/>
      </c>
    </row>
    <row r="1239" spans="1:16">
      <c r="A1239" s="6" t="s">
        <v>1306</v>
      </c>
      <c r="B1239" s="8">
        <v>72260</v>
      </c>
      <c r="C1239" s="4">
        <v>4</v>
      </c>
      <c r="D1239" s="4">
        <v>4</v>
      </c>
      <c r="E1239" s="4">
        <v>134</v>
      </c>
      <c r="F1239" s="4">
        <v>134</v>
      </c>
      <c r="G1239" s="5">
        <v>39108</v>
      </c>
      <c r="H1239" s="7" t="s">
        <v>162</v>
      </c>
      <c r="I1239" s="4">
        <v>34</v>
      </c>
      <c r="J1239" s="6">
        <f t="shared" si="138"/>
        <v>34</v>
      </c>
      <c r="K1239" s="6">
        <f t="shared" si="134"/>
        <v>0</v>
      </c>
      <c r="L1239" s="6" t="str">
        <f t="shared" si="135"/>
        <v/>
      </c>
      <c r="M1239" s="21">
        <f t="shared" si="136"/>
        <v>0.11805555555555555</v>
      </c>
      <c r="N1239" s="6" t="str">
        <f t="shared" si="139"/>
        <v/>
      </c>
      <c r="O1239" s="21" t="str">
        <f t="shared" si="137"/>
        <v/>
      </c>
      <c r="P1239" s="33" t="str">
        <f t="shared" si="140"/>
        <v/>
      </c>
    </row>
    <row r="1240" spans="1:16">
      <c r="A1240" s="6" t="s">
        <v>853</v>
      </c>
      <c r="B1240" s="8">
        <v>58472</v>
      </c>
      <c r="C1240" s="4">
        <v>20</v>
      </c>
      <c r="D1240" s="4">
        <v>20</v>
      </c>
      <c r="E1240" s="4">
        <v>126</v>
      </c>
      <c r="F1240" s="4">
        <v>126</v>
      </c>
      <c r="G1240" s="5">
        <v>38716</v>
      </c>
      <c r="H1240" s="7" t="s">
        <v>162</v>
      </c>
      <c r="I1240" s="4">
        <v>57</v>
      </c>
      <c r="J1240" s="6">
        <f t="shared" si="138"/>
        <v>57</v>
      </c>
      <c r="K1240" s="6">
        <f t="shared" si="134"/>
        <v>0</v>
      </c>
      <c r="L1240" s="6" t="str">
        <f t="shared" si="135"/>
        <v/>
      </c>
      <c r="M1240" s="21">
        <f t="shared" si="136"/>
        <v>0.19791666666666666</v>
      </c>
      <c r="N1240" s="6" t="str">
        <f t="shared" si="139"/>
        <v/>
      </c>
      <c r="O1240" s="21" t="str">
        <f t="shared" si="137"/>
        <v/>
      </c>
      <c r="P1240" s="33" t="str">
        <f t="shared" si="140"/>
        <v/>
      </c>
    </row>
    <row r="1241" spans="1:16">
      <c r="A1241" s="6" t="s">
        <v>1373</v>
      </c>
      <c r="B1241" s="8">
        <v>74297</v>
      </c>
      <c r="C1241" s="4">
        <v>3</v>
      </c>
      <c r="D1241" s="4">
        <v>3</v>
      </c>
      <c r="E1241" s="4">
        <v>125</v>
      </c>
      <c r="F1241" s="4">
        <v>125</v>
      </c>
      <c r="G1241" s="5">
        <v>38716</v>
      </c>
      <c r="H1241" s="7" t="s">
        <v>162</v>
      </c>
      <c r="I1241" s="4">
        <v>32</v>
      </c>
      <c r="J1241" s="6">
        <f t="shared" si="138"/>
        <v>32</v>
      </c>
      <c r="K1241" s="6">
        <f t="shared" si="134"/>
        <v>0</v>
      </c>
      <c r="L1241" s="6" t="str">
        <f t="shared" si="135"/>
        <v/>
      </c>
      <c r="M1241" s="21">
        <f t="shared" si="136"/>
        <v>0.11111111111111112</v>
      </c>
      <c r="N1241" s="6" t="str">
        <f t="shared" si="139"/>
        <v/>
      </c>
      <c r="O1241" s="21" t="str">
        <f t="shared" si="137"/>
        <v/>
      </c>
      <c r="P1241" s="33" t="str">
        <f t="shared" si="140"/>
        <v/>
      </c>
    </row>
    <row r="1242" spans="1:16">
      <c r="A1242" s="6" t="s">
        <v>995</v>
      </c>
      <c r="B1242" s="8">
        <v>62793</v>
      </c>
      <c r="C1242" s="4">
        <v>12</v>
      </c>
      <c r="D1242" s="4">
        <v>12</v>
      </c>
      <c r="E1242" s="4">
        <v>120</v>
      </c>
      <c r="F1242" s="4">
        <v>120</v>
      </c>
      <c r="G1242" s="5">
        <v>38716</v>
      </c>
      <c r="H1242" s="7" t="s">
        <v>162</v>
      </c>
      <c r="I1242" s="4">
        <v>87</v>
      </c>
      <c r="J1242" s="6">
        <f t="shared" si="138"/>
        <v>87</v>
      </c>
      <c r="K1242" s="6">
        <f t="shared" si="134"/>
        <v>0</v>
      </c>
      <c r="L1242" s="6" t="str">
        <f t="shared" si="135"/>
        <v/>
      </c>
      <c r="M1242" s="21">
        <f t="shared" si="136"/>
        <v>0.30208333333333331</v>
      </c>
      <c r="N1242" s="6" t="str">
        <f t="shared" si="139"/>
        <v/>
      </c>
      <c r="O1242" s="21" t="str">
        <f t="shared" si="137"/>
        <v/>
      </c>
      <c r="P1242" s="33" t="str">
        <f t="shared" si="140"/>
        <v/>
      </c>
    </row>
    <row r="1243" spans="1:16">
      <c r="A1243" s="6" t="s">
        <v>931</v>
      </c>
      <c r="B1243" s="8">
        <v>60845</v>
      </c>
      <c r="C1243" s="4">
        <v>16</v>
      </c>
      <c r="D1243" s="4">
        <v>16</v>
      </c>
      <c r="E1243" s="4">
        <v>105</v>
      </c>
      <c r="F1243" s="4">
        <v>105</v>
      </c>
      <c r="G1243" s="5">
        <v>38919</v>
      </c>
      <c r="H1243" s="7" t="s">
        <v>162</v>
      </c>
      <c r="I1243" s="4">
        <v>330</v>
      </c>
      <c r="J1243" s="6">
        <f t="shared" si="138"/>
        <v>330</v>
      </c>
      <c r="K1243" s="6">
        <f t="shared" si="134"/>
        <v>0</v>
      </c>
      <c r="L1243" s="6" t="str">
        <f t="shared" si="135"/>
        <v/>
      </c>
      <c r="M1243" s="21">
        <f t="shared" si="136"/>
        <v>1.1458333333333333</v>
      </c>
      <c r="N1243" s="6" t="str">
        <f t="shared" si="139"/>
        <v/>
      </c>
      <c r="O1243" s="21" t="str">
        <f t="shared" si="137"/>
        <v/>
      </c>
      <c r="P1243" s="33" t="str">
        <f t="shared" si="140"/>
        <v/>
      </c>
    </row>
    <row r="1244" spans="1:16">
      <c r="A1244" s="6" t="s">
        <v>1497</v>
      </c>
      <c r="B1244" s="8">
        <v>78072</v>
      </c>
      <c r="C1244" s="4">
        <v>2</v>
      </c>
      <c r="D1244" s="4">
        <v>2</v>
      </c>
      <c r="E1244" s="4">
        <v>101</v>
      </c>
      <c r="F1244" s="4">
        <v>101</v>
      </c>
      <c r="G1244" s="5">
        <v>39744</v>
      </c>
      <c r="H1244" s="7" t="s">
        <v>162</v>
      </c>
      <c r="I1244" s="4">
        <v>90</v>
      </c>
      <c r="J1244" s="6">
        <f t="shared" si="138"/>
        <v>90</v>
      </c>
      <c r="K1244" s="6">
        <f t="shared" si="134"/>
        <v>0</v>
      </c>
      <c r="L1244" s="6" t="str">
        <f t="shared" si="135"/>
        <v/>
      </c>
      <c r="M1244" s="21">
        <f t="shared" si="136"/>
        <v>0.3125</v>
      </c>
      <c r="N1244" s="6" t="str">
        <f t="shared" si="139"/>
        <v/>
      </c>
      <c r="O1244" s="21" t="str">
        <f t="shared" si="137"/>
        <v/>
      </c>
      <c r="P1244" s="33" t="str">
        <f t="shared" si="140"/>
        <v/>
      </c>
    </row>
    <row r="1245" spans="1:16">
      <c r="A1245" s="6" t="s">
        <v>1364</v>
      </c>
      <c r="B1245" s="8">
        <v>74024</v>
      </c>
      <c r="C1245" s="4">
        <v>4</v>
      </c>
      <c r="D1245" s="4">
        <v>4</v>
      </c>
      <c r="E1245" s="4">
        <v>100</v>
      </c>
      <c r="F1245" s="4">
        <v>100</v>
      </c>
      <c r="G1245" s="5">
        <v>39770</v>
      </c>
      <c r="H1245" s="7" t="s">
        <v>162</v>
      </c>
      <c r="I1245" s="4">
        <v>80</v>
      </c>
      <c r="J1245" s="6">
        <f t="shared" si="138"/>
        <v>80</v>
      </c>
      <c r="K1245" s="6">
        <f t="shared" si="134"/>
        <v>0</v>
      </c>
      <c r="L1245" s="6" t="str">
        <f t="shared" si="135"/>
        <v/>
      </c>
      <c r="M1245" s="21">
        <f t="shared" si="136"/>
        <v>0.27777777777777779</v>
      </c>
      <c r="N1245" s="6" t="str">
        <f t="shared" si="139"/>
        <v/>
      </c>
      <c r="O1245" s="21" t="str">
        <f t="shared" si="137"/>
        <v/>
      </c>
      <c r="P1245" s="33" t="str">
        <f t="shared" si="140"/>
        <v/>
      </c>
    </row>
    <row r="1246" spans="1:16">
      <c r="A1246" s="6" t="s">
        <v>1182</v>
      </c>
      <c r="B1246" s="8">
        <v>68484</v>
      </c>
      <c r="C1246" s="4">
        <v>7</v>
      </c>
      <c r="D1246" s="4">
        <v>7</v>
      </c>
      <c r="E1246" s="4">
        <v>89</v>
      </c>
      <c r="F1246" s="4">
        <v>89</v>
      </c>
      <c r="G1246" s="5">
        <v>39759</v>
      </c>
      <c r="H1246" s="7" t="s">
        <v>162</v>
      </c>
      <c r="I1246" s="4">
        <v>64</v>
      </c>
      <c r="J1246" s="6">
        <f t="shared" si="138"/>
        <v>64</v>
      </c>
      <c r="K1246" s="6">
        <f t="shared" si="134"/>
        <v>0</v>
      </c>
      <c r="L1246" s="6" t="str">
        <f t="shared" si="135"/>
        <v/>
      </c>
      <c r="M1246" s="21">
        <f t="shared" si="136"/>
        <v>0.22222222222222224</v>
      </c>
      <c r="N1246" s="6" t="str">
        <f t="shared" si="139"/>
        <v/>
      </c>
      <c r="O1246" s="21" t="str">
        <f t="shared" si="137"/>
        <v/>
      </c>
      <c r="P1246" s="33" t="str">
        <f t="shared" si="140"/>
        <v/>
      </c>
    </row>
    <row r="1247" spans="1:16">
      <c r="A1247" s="6" t="s">
        <v>1113</v>
      </c>
      <c r="B1247" s="8">
        <v>66385</v>
      </c>
      <c r="C1247" s="4">
        <v>9</v>
      </c>
      <c r="D1247" s="4">
        <v>9</v>
      </c>
      <c r="E1247" s="4">
        <v>88</v>
      </c>
      <c r="F1247" s="4">
        <v>88</v>
      </c>
      <c r="G1247" s="5">
        <v>38716</v>
      </c>
      <c r="H1247" s="7" t="s">
        <v>162</v>
      </c>
      <c r="I1247" s="4">
        <v>11</v>
      </c>
      <c r="J1247" s="6">
        <f t="shared" si="138"/>
        <v>11</v>
      </c>
      <c r="K1247" s="6">
        <f t="shared" si="134"/>
        <v>0</v>
      </c>
      <c r="L1247" s="6" t="str">
        <f t="shared" si="135"/>
        <v/>
      </c>
      <c r="M1247" s="21">
        <f t="shared" si="136"/>
        <v>3.8194444444444441E-2</v>
      </c>
      <c r="N1247" s="6" t="str">
        <f t="shared" si="139"/>
        <v/>
      </c>
      <c r="O1247" s="21" t="str">
        <f t="shared" si="137"/>
        <v/>
      </c>
      <c r="P1247" s="33" t="str">
        <f t="shared" si="140"/>
        <v/>
      </c>
    </row>
    <row r="1248" spans="1:16">
      <c r="A1248" s="6" t="s">
        <v>1369</v>
      </c>
      <c r="B1248" s="8">
        <v>74177</v>
      </c>
      <c r="C1248" s="4">
        <v>3</v>
      </c>
      <c r="D1248" s="4">
        <v>3</v>
      </c>
      <c r="E1248" s="4">
        <v>88</v>
      </c>
      <c r="F1248" s="4">
        <v>88</v>
      </c>
      <c r="G1248" s="5">
        <v>40029</v>
      </c>
      <c r="H1248" s="7" t="s">
        <v>162</v>
      </c>
      <c r="I1248" s="4">
        <v>177</v>
      </c>
      <c r="J1248" s="6">
        <f t="shared" si="138"/>
        <v>177</v>
      </c>
      <c r="K1248" s="6">
        <f t="shared" si="134"/>
        <v>0</v>
      </c>
      <c r="L1248" s="6" t="str">
        <f t="shared" si="135"/>
        <v/>
      </c>
      <c r="M1248" s="21">
        <f t="shared" si="136"/>
        <v>0.61458333333333337</v>
      </c>
      <c r="N1248" s="6" t="str">
        <f t="shared" si="139"/>
        <v/>
      </c>
      <c r="O1248" s="21" t="str">
        <f t="shared" si="137"/>
        <v/>
      </c>
      <c r="P1248" s="33" t="str">
        <f t="shared" si="140"/>
        <v/>
      </c>
    </row>
    <row r="1249" spans="1:16">
      <c r="A1249" s="6" t="s">
        <v>1057</v>
      </c>
      <c r="B1249" s="8">
        <v>64682</v>
      </c>
      <c r="C1249" s="4">
        <v>10</v>
      </c>
      <c r="D1249" s="4">
        <v>10</v>
      </c>
      <c r="E1249" s="4">
        <v>83</v>
      </c>
      <c r="F1249" s="4">
        <v>83</v>
      </c>
      <c r="G1249" s="5">
        <v>38716</v>
      </c>
      <c r="H1249" s="7" t="s">
        <v>162</v>
      </c>
      <c r="I1249" s="4">
        <v>276</v>
      </c>
      <c r="J1249" s="6">
        <f t="shared" si="138"/>
        <v>276</v>
      </c>
      <c r="K1249" s="6">
        <f t="shared" si="134"/>
        <v>0</v>
      </c>
      <c r="L1249" s="6" t="str">
        <f t="shared" si="135"/>
        <v/>
      </c>
      <c r="M1249" s="21">
        <f t="shared" si="136"/>
        <v>0.95833333333333337</v>
      </c>
      <c r="N1249" s="6" t="str">
        <f t="shared" si="139"/>
        <v/>
      </c>
      <c r="O1249" s="21" t="str">
        <f t="shared" si="137"/>
        <v/>
      </c>
      <c r="P1249" s="33" t="str">
        <f t="shared" si="140"/>
        <v/>
      </c>
    </row>
    <row r="1250" spans="1:16">
      <c r="A1250" s="6" t="s">
        <v>1212</v>
      </c>
      <c r="B1250" s="8">
        <v>69399</v>
      </c>
      <c r="C1250" s="4">
        <v>6</v>
      </c>
      <c r="D1250" s="4">
        <v>6</v>
      </c>
      <c r="E1250" s="4">
        <v>80</v>
      </c>
      <c r="F1250" s="4">
        <v>80</v>
      </c>
      <c r="G1250" s="5">
        <v>38716</v>
      </c>
      <c r="H1250" s="7" t="s">
        <v>162</v>
      </c>
      <c r="I1250" s="4">
        <v>102</v>
      </c>
      <c r="J1250" s="6">
        <f t="shared" si="138"/>
        <v>102</v>
      </c>
      <c r="K1250" s="6">
        <f t="shared" si="134"/>
        <v>0</v>
      </c>
      <c r="L1250" s="6" t="str">
        <f t="shared" si="135"/>
        <v/>
      </c>
      <c r="M1250" s="21">
        <f t="shared" si="136"/>
        <v>0.35416666666666669</v>
      </c>
      <c r="N1250" s="6" t="str">
        <f t="shared" si="139"/>
        <v/>
      </c>
      <c r="O1250" s="21" t="str">
        <f t="shared" si="137"/>
        <v/>
      </c>
      <c r="P1250" s="33" t="str">
        <f t="shared" si="140"/>
        <v/>
      </c>
    </row>
    <row r="1251" spans="1:16">
      <c r="A1251" s="6" t="s">
        <v>884</v>
      </c>
      <c r="B1251" s="8">
        <v>59415</v>
      </c>
      <c r="C1251" s="4">
        <v>18</v>
      </c>
      <c r="D1251" s="4">
        <v>18</v>
      </c>
      <c r="E1251" s="4">
        <v>75</v>
      </c>
      <c r="F1251" s="4">
        <v>75</v>
      </c>
      <c r="G1251" s="5">
        <v>39960</v>
      </c>
      <c r="H1251" s="7" t="s">
        <v>162</v>
      </c>
      <c r="I1251" s="4">
        <v>120</v>
      </c>
      <c r="J1251" s="6">
        <f t="shared" si="138"/>
        <v>120</v>
      </c>
      <c r="K1251" s="6">
        <f t="shared" si="134"/>
        <v>0</v>
      </c>
      <c r="L1251" s="6" t="str">
        <f t="shared" si="135"/>
        <v/>
      </c>
      <c r="M1251" s="21">
        <f t="shared" si="136"/>
        <v>0.45833333333333331</v>
      </c>
      <c r="N1251" s="6" t="str">
        <f t="shared" si="139"/>
        <v/>
      </c>
      <c r="O1251" s="21" t="str">
        <f t="shared" si="137"/>
        <v/>
      </c>
      <c r="P1251" s="33" t="str">
        <f t="shared" si="140"/>
        <v/>
      </c>
    </row>
    <row r="1252" spans="1:16">
      <c r="A1252" s="6" t="s">
        <v>1258</v>
      </c>
      <c r="B1252" s="8">
        <v>70799</v>
      </c>
      <c r="C1252" s="4">
        <v>5</v>
      </c>
      <c r="D1252" s="4">
        <v>5</v>
      </c>
      <c r="E1252" s="4">
        <v>75</v>
      </c>
      <c r="F1252" s="4">
        <v>75</v>
      </c>
      <c r="G1252" s="5">
        <v>39363</v>
      </c>
      <c r="H1252" s="7" t="s">
        <v>162</v>
      </c>
      <c r="I1252" s="4">
        <v>16</v>
      </c>
      <c r="J1252" s="6">
        <f t="shared" si="138"/>
        <v>16</v>
      </c>
      <c r="K1252" s="6">
        <f t="shared" si="134"/>
        <v>0</v>
      </c>
      <c r="L1252" s="6" t="str">
        <f t="shared" si="135"/>
        <v/>
      </c>
      <c r="M1252" s="21">
        <f t="shared" si="136"/>
        <v>6.1111111111111109E-2</v>
      </c>
      <c r="N1252" s="6" t="str">
        <f t="shared" si="139"/>
        <v/>
      </c>
      <c r="O1252" s="21" t="str">
        <f t="shared" si="137"/>
        <v/>
      </c>
      <c r="P1252" s="33" t="str">
        <f t="shared" si="140"/>
        <v/>
      </c>
    </row>
    <row r="1253" spans="1:16">
      <c r="A1253" s="6" t="s">
        <v>1416</v>
      </c>
      <c r="B1253" s="8">
        <v>75607</v>
      </c>
      <c r="C1253" s="4">
        <v>3</v>
      </c>
      <c r="D1253" s="4">
        <v>3</v>
      </c>
      <c r="E1253" s="4">
        <v>75</v>
      </c>
      <c r="F1253" s="4">
        <v>75</v>
      </c>
      <c r="G1253" s="5">
        <v>38826</v>
      </c>
      <c r="H1253" s="7" t="s">
        <v>162</v>
      </c>
      <c r="I1253" s="4">
        <v>1</v>
      </c>
      <c r="J1253" s="6">
        <f t="shared" si="138"/>
        <v>1</v>
      </c>
      <c r="K1253" s="6">
        <f t="shared" si="134"/>
        <v>0</v>
      </c>
      <c r="L1253" s="6" t="str">
        <f t="shared" si="135"/>
        <v/>
      </c>
      <c r="M1253" s="21">
        <f t="shared" si="136"/>
        <v>3.8194444444444443E-3</v>
      </c>
      <c r="N1253" s="6" t="str">
        <f t="shared" si="139"/>
        <v/>
      </c>
      <c r="O1253" s="21" t="str">
        <f t="shared" si="137"/>
        <v/>
      </c>
      <c r="P1253" s="33" t="str">
        <f t="shared" si="140"/>
        <v/>
      </c>
    </row>
    <row r="1254" spans="1:16">
      <c r="A1254" s="6" t="s">
        <v>1226</v>
      </c>
      <c r="B1254" s="8">
        <v>69823</v>
      </c>
      <c r="C1254" s="4">
        <v>6</v>
      </c>
      <c r="D1254" s="4">
        <v>6</v>
      </c>
      <c r="E1254" s="4">
        <v>73</v>
      </c>
      <c r="F1254" s="4">
        <v>73</v>
      </c>
      <c r="G1254" s="5">
        <v>39612</v>
      </c>
      <c r="H1254" s="7" t="s">
        <v>162</v>
      </c>
      <c r="I1254" s="4">
        <v>53</v>
      </c>
      <c r="J1254" s="6">
        <f t="shared" si="138"/>
        <v>53</v>
      </c>
      <c r="K1254" s="6">
        <f t="shared" si="134"/>
        <v>0</v>
      </c>
      <c r="L1254" s="6" t="str">
        <f t="shared" si="135"/>
        <v/>
      </c>
      <c r="M1254" s="21">
        <f t="shared" si="136"/>
        <v>0.20243055555555556</v>
      </c>
      <c r="N1254" s="6" t="str">
        <f t="shared" si="139"/>
        <v/>
      </c>
      <c r="O1254" s="21" t="str">
        <f t="shared" si="137"/>
        <v/>
      </c>
      <c r="P1254" s="33" t="str">
        <f t="shared" si="140"/>
        <v/>
      </c>
    </row>
    <row r="1255" spans="1:16">
      <c r="A1255" s="6" t="s">
        <v>926</v>
      </c>
      <c r="B1255" s="8">
        <v>60692</v>
      </c>
      <c r="C1255" s="4">
        <v>16</v>
      </c>
      <c r="D1255" s="4">
        <v>16</v>
      </c>
      <c r="E1255" s="4">
        <v>69</v>
      </c>
      <c r="F1255" s="4">
        <v>69</v>
      </c>
      <c r="G1255" s="5">
        <v>40196</v>
      </c>
      <c r="H1255" s="7" t="s">
        <v>162</v>
      </c>
      <c r="I1255" s="4">
        <v>263</v>
      </c>
      <c r="J1255" s="6">
        <f t="shared" si="138"/>
        <v>263</v>
      </c>
      <c r="K1255" s="6">
        <f t="shared" si="134"/>
        <v>0</v>
      </c>
      <c r="L1255" s="6" t="str">
        <f t="shared" si="135"/>
        <v/>
      </c>
      <c r="M1255" s="21">
        <f t="shared" si="136"/>
        <v>1.0045138888888889</v>
      </c>
      <c r="N1255" s="6" t="str">
        <f t="shared" si="139"/>
        <v/>
      </c>
      <c r="O1255" s="21" t="str">
        <f t="shared" si="137"/>
        <v/>
      </c>
      <c r="P1255" s="33" t="str">
        <f t="shared" si="140"/>
        <v/>
      </c>
    </row>
    <row r="1256" spans="1:16">
      <c r="A1256" s="6" t="s">
        <v>1158</v>
      </c>
      <c r="B1256" s="8">
        <v>67754</v>
      </c>
      <c r="C1256" s="4">
        <v>8</v>
      </c>
      <c r="D1256" s="4">
        <v>8</v>
      </c>
      <c r="E1256" s="4">
        <v>69</v>
      </c>
      <c r="F1256" s="4">
        <v>69</v>
      </c>
      <c r="G1256" s="5">
        <v>38716</v>
      </c>
      <c r="H1256" s="7" t="s">
        <v>162</v>
      </c>
      <c r="I1256" s="4">
        <v>4</v>
      </c>
      <c r="J1256" s="6">
        <f t="shared" si="138"/>
        <v>4</v>
      </c>
      <c r="K1256" s="6">
        <f t="shared" si="134"/>
        <v>0</v>
      </c>
      <c r="L1256" s="6" t="str">
        <f t="shared" si="135"/>
        <v/>
      </c>
      <c r="M1256" s="21">
        <f t="shared" si="136"/>
        <v>1.5277777777777777E-2</v>
      </c>
      <c r="N1256" s="6" t="str">
        <f t="shared" si="139"/>
        <v/>
      </c>
      <c r="O1256" s="21" t="str">
        <f t="shared" si="137"/>
        <v/>
      </c>
      <c r="P1256" s="33" t="str">
        <f t="shared" si="140"/>
        <v/>
      </c>
    </row>
    <row r="1257" spans="1:16">
      <c r="A1257" s="6" t="s">
        <v>1442</v>
      </c>
      <c r="B1257" s="8">
        <v>76397</v>
      </c>
      <c r="C1257" s="4">
        <v>3</v>
      </c>
      <c r="D1257" s="4">
        <v>3</v>
      </c>
      <c r="E1257" s="4">
        <v>68</v>
      </c>
      <c r="F1257" s="4">
        <v>68</v>
      </c>
      <c r="G1257" s="5">
        <v>38716</v>
      </c>
      <c r="H1257" s="7" t="s">
        <v>162</v>
      </c>
      <c r="I1257" s="4">
        <v>0</v>
      </c>
      <c r="J1257" s="6">
        <f t="shared" si="138"/>
        <v>0</v>
      </c>
      <c r="K1257" s="6">
        <f t="shared" si="134"/>
        <v>0</v>
      </c>
      <c r="L1257" s="6" t="str">
        <f t="shared" si="135"/>
        <v/>
      </c>
      <c r="M1257" s="21">
        <f t="shared" si="136"/>
        <v>0</v>
      </c>
      <c r="N1257" s="6" t="str">
        <f t="shared" si="139"/>
        <v/>
      </c>
      <c r="O1257" s="21" t="str">
        <f t="shared" si="137"/>
        <v/>
      </c>
      <c r="P1257" s="33" t="str">
        <f t="shared" si="140"/>
        <v/>
      </c>
    </row>
    <row r="1258" spans="1:16">
      <c r="A1258" s="6" t="s">
        <v>1428</v>
      </c>
      <c r="B1258" s="8">
        <v>75972</v>
      </c>
      <c r="C1258" s="4">
        <v>3</v>
      </c>
      <c r="D1258" s="4">
        <v>3</v>
      </c>
      <c r="E1258" s="4">
        <v>66</v>
      </c>
      <c r="F1258" s="4">
        <v>66</v>
      </c>
      <c r="G1258" s="5">
        <v>40115</v>
      </c>
      <c r="H1258" s="7" t="s">
        <v>162</v>
      </c>
      <c r="I1258" s="4">
        <v>22</v>
      </c>
      <c r="J1258" s="6">
        <f t="shared" si="138"/>
        <v>22</v>
      </c>
      <c r="K1258" s="6">
        <f t="shared" si="134"/>
        <v>0</v>
      </c>
      <c r="L1258" s="6" t="str">
        <f t="shared" si="135"/>
        <v/>
      </c>
      <c r="M1258" s="21">
        <f t="shared" si="136"/>
        <v>8.4027777777777785E-2</v>
      </c>
      <c r="N1258" s="6" t="str">
        <f t="shared" si="139"/>
        <v/>
      </c>
      <c r="O1258" s="21" t="str">
        <f t="shared" si="137"/>
        <v/>
      </c>
      <c r="P1258" s="33" t="str">
        <f t="shared" si="140"/>
        <v/>
      </c>
    </row>
    <row r="1259" spans="1:16">
      <c r="A1259" s="6" t="s">
        <v>534</v>
      </c>
      <c r="B1259" s="8">
        <v>48761</v>
      </c>
      <c r="C1259" s="4">
        <v>56</v>
      </c>
      <c r="D1259" s="4">
        <v>53</v>
      </c>
      <c r="E1259" s="4">
        <v>65</v>
      </c>
      <c r="F1259" s="4">
        <v>65</v>
      </c>
      <c r="G1259" s="5">
        <v>38716</v>
      </c>
      <c r="H1259" s="7" t="s">
        <v>162</v>
      </c>
      <c r="I1259" s="4">
        <v>1</v>
      </c>
      <c r="J1259" s="6">
        <f t="shared" si="138"/>
        <v>1</v>
      </c>
      <c r="K1259" s="6">
        <f t="shared" si="134"/>
        <v>3</v>
      </c>
      <c r="L1259" s="6" t="str">
        <f t="shared" si="135"/>
        <v/>
      </c>
      <c r="M1259" s="21">
        <f t="shared" si="136"/>
        <v>3.8194444444444443E-3</v>
      </c>
      <c r="N1259" s="6">
        <f t="shared" si="139"/>
        <v>0</v>
      </c>
      <c r="O1259" s="21">
        <f t="shared" si="137"/>
        <v>3.8194444444444443E-3</v>
      </c>
      <c r="P1259" s="33" t="str">
        <f t="shared" si="140"/>
        <v/>
      </c>
    </row>
    <row r="1260" spans="1:16">
      <c r="A1260" s="6" t="s">
        <v>939</v>
      </c>
      <c r="B1260" s="8">
        <v>61088</v>
      </c>
      <c r="C1260" s="4">
        <v>15</v>
      </c>
      <c r="D1260" s="4">
        <v>15</v>
      </c>
      <c r="E1260" s="4">
        <v>65</v>
      </c>
      <c r="F1260" s="4">
        <v>65</v>
      </c>
      <c r="G1260" s="5">
        <v>39107</v>
      </c>
      <c r="H1260" s="7" t="s">
        <v>162</v>
      </c>
      <c r="I1260" s="4">
        <v>44</v>
      </c>
      <c r="J1260" s="6">
        <f t="shared" si="138"/>
        <v>44</v>
      </c>
      <c r="K1260" s="6">
        <f t="shared" si="134"/>
        <v>0</v>
      </c>
      <c r="L1260" s="6" t="str">
        <f t="shared" si="135"/>
        <v/>
      </c>
      <c r="M1260" s="21">
        <f t="shared" si="136"/>
        <v>0.16805555555555557</v>
      </c>
      <c r="N1260" s="6" t="str">
        <f t="shared" si="139"/>
        <v/>
      </c>
      <c r="O1260" s="21" t="str">
        <f t="shared" si="137"/>
        <v/>
      </c>
      <c r="P1260" s="33" t="str">
        <f t="shared" si="140"/>
        <v/>
      </c>
    </row>
    <row r="1261" spans="1:16">
      <c r="A1261" s="6" t="s">
        <v>552</v>
      </c>
      <c r="B1261" s="8">
        <v>49310</v>
      </c>
      <c r="C1261" s="4">
        <v>54</v>
      </c>
      <c r="D1261" s="4">
        <v>51</v>
      </c>
      <c r="E1261" s="4">
        <v>61</v>
      </c>
      <c r="F1261" s="4">
        <v>61</v>
      </c>
      <c r="G1261" s="5">
        <v>38716</v>
      </c>
      <c r="H1261" s="7" t="s">
        <v>162</v>
      </c>
      <c r="I1261" s="4">
        <v>1</v>
      </c>
      <c r="J1261" s="6">
        <f t="shared" si="138"/>
        <v>1</v>
      </c>
      <c r="K1261" s="6">
        <f t="shared" si="134"/>
        <v>3</v>
      </c>
      <c r="L1261" s="6" t="str">
        <f t="shared" si="135"/>
        <v/>
      </c>
      <c r="M1261" s="21">
        <f t="shared" si="136"/>
        <v>3.8194444444444443E-3</v>
      </c>
      <c r="N1261" s="6">
        <f t="shared" si="139"/>
        <v>0</v>
      </c>
      <c r="O1261" s="21">
        <f t="shared" si="137"/>
        <v>3.8194444444444443E-3</v>
      </c>
      <c r="P1261" s="33" t="str">
        <f t="shared" si="140"/>
        <v/>
      </c>
    </row>
    <row r="1262" spans="1:16">
      <c r="A1262" s="6" t="s">
        <v>1249</v>
      </c>
      <c r="B1262" s="8">
        <v>70526</v>
      </c>
      <c r="C1262" s="4">
        <v>5</v>
      </c>
      <c r="D1262" s="4">
        <v>5</v>
      </c>
      <c r="E1262" s="4">
        <v>56</v>
      </c>
      <c r="F1262" s="4">
        <v>56</v>
      </c>
      <c r="G1262" s="5">
        <v>39772</v>
      </c>
      <c r="H1262" s="7" t="s">
        <v>162</v>
      </c>
      <c r="I1262" s="4">
        <v>24</v>
      </c>
      <c r="J1262" s="6">
        <f t="shared" si="138"/>
        <v>24</v>
      </c>
      <c r="K1262" s="6">
        <f t="shared" si="134"/>
        <v>0</v>
      </c>
      <c r="L1262" s="6" t="str">
        <f t="shared" si="135"/>
        <v/>
      </c>
      <c r="M1262" s="21">
        <f t="shared" si="136"/>
        <v>9.166666666666666E-2</v>
      </c>
      <c r="N1262" s="6" t="str">
        <f t="shared" si="139"/>
        <v/>
      </c>
      <c r="O1262" s="21" t="str">
        <f t="shared" si="137"/>
        <v/>
      </c>
      <c r="P1262" s="33" t="str">
        <f t="shared" si="140"/>
        <v/>
      </c>
    </row>
    <row r="1263" spans="1:16">
      <c r="A1263" s="6" t="s">
        <v>1577</v>
      </c>
      <c r="B1263" s="8">
        <v>80507</v>
      </c>
      <c r="C1263" s="4">
        <v>1</v>
      </c>
      <c r="D1263" s="4">
        <v>1</v>
      </c>
      <c r="E1263" s="4">
        <v>56</v>
      </c>
      <c r="F1263" s="4">
        <v>56</v>
      </c>
      <c r="G1263" s="5">
        <v>38716</v>
      </c>
      <c r="H1263" s="7" t="s">
        <v>162</v>
      </c>
      <c r="I1263" s="4">
        <v>17</v>
      </c>
      <c r="J1263" s="6">
        <f t="shared" si="138"/>
        <v>17</v>
      </c>
      <c r="K1263" s="6">
        <f t="shared" si="134"/>
        <v>0</v>
      </c>
      <c r="L1263" s="6" t="str">
        <f t="shared" si="135"/>
        <v/>
      </c>
      <c r="M1263" s="21">
        <f t="shared" si="136"/>
        <v>6.4930555555555561E-2</v>
      </c>
      <c r="N1263" s="6" t="str">
        <f t="shared" si="139"/>
        <v/>
      </c>
      <c r="O1263" s="21" t="str">
        <f t="shared" si="137"/>
        <v/>
      </c>
      <c r="P1263" s="33" t="str">
        <f t="shared" si="140"/>
        <v/>
      </c>
    </row>
    <row r="1264" spans="1:16">
      <c r="A1264" s="6" t="s">
        <v>838</v>
      </c>
      <c r="B1264" s="8">
        <v>58015</v>
      </c>
      <c r="C1264" s="4">
        <v>21</v>
      </c>
      <c r="D1264" s="4">
        <v>21</v>
      </c>
      <c r="E1264" s="4">
        <v>55</v>
      </c>
      <c r="F1264" s="4">
        <v>55</v>
      </c>
      <c r="G1264" s="5">
        <v>40196</v>
      </c>
      <c r="H1264" s="7" t="s">
        <v>162</v>
      </c>
      <c r="I1264" s="4">
        <v>14</v>
      </c>
      <c r="J1264" s="6">
        <f t="shared" si="138"/>
        <v>14</v>
      </c>
      <c r="K1264" s="6">
        <f t="shared" si="134"/>
        <v>0</v>
      </c>
      <c r="L1264" s="6" t="str">
        <f t="shared" si="135"/>
        <v/>
      </c>
      <c r="M1264" s="21">
        <f t="shared" si="136"/>
        <v>5.3472222222222227E-2</v>
      </c>
      <c r="N1264" s="6" t="str">
        <f t="shared" si="139"/>
        <v/>
      </c>
      <c r="O1264" s="21" t="str">
        <f t="shared" si="137"/>
        <v/>
      </c>
      <c r="P1264" s="33" t="str">
        <f t="shared" si="140"/>
        <v/>
      </c>
    </row>
    <row r="1265" spans="1:16">
      <c r="A1265" s="6" t="s">
        <v>1040</v>
      </c>
      <c r="B1265" s="8">
        <v>64163</v>
      </c>
      <c r="C1265" s="4">
        <v>11</v>
      </c>
      <c r="D1265" s="4">
        <v>11</v>
      </c>
      <c r="E1265" s="4">
        <v>55</v>
      </c>
      <c r="F1265" s="4">
        <v>55</v>
      </c>
      <c r="G1265" s="5">
        <v>38716</v>
      </c>
      <c r="H1265" s="7" t="s">
        <v>162</v>
      </c>
      <c r="I1265" s="4">
        <v>34</v>
      </c>
      <c r="J1265" s="6">
        <f t="shared" si="138"/>
        <v>34</v>
      </c>
      <c r="K1265" s="6">
        <f t="shared" si="134"/>
        <v>0</v>
      </c>
      <c r="L1265" s="6" t="str">
        <f t="shared" si="135"/>
        <v/>
      </c>
      <c r="M1265" s="21">
        <f t="shared" si="136"/>
        <v>0.12986111111111112</v>
      </c>
      <c r="N1265" s="6" t="str">
        <f t="shared" si="139"/>
        <v/>
      </c>
      <c r="O1265" s="21" t="str">
        <f t="shared" si="137"/>
        <v/>
      </c>
      <c r="P1265" s="33" t="str">
        <f t="shared" si="140"/>
        <v/>
      </c>
    </row>
    <row r="1266" spans="1:16">
      <c r="A1266" s="6" t="s">
        <v>1433</v>
      </c>
      <c r="B1266" s="8">
        <v>76124</v>
      </c>
      <c r="C1266" s="4">
        <v>3</v>
      </c>
      <c r="D1266" s="4">
        <v>3</v>
      </c>
      <c r="E1266" s="4">
        <v>53</v>
      </c>
      <c r="F1266" s="4">
        <v>53</v>
      </c>
      <c r="G1266" s="5">
        <v>38716</v>
      </c>
      <c r="H1266" s="7" t="s">
        <v>162</v>
      </c>
      <c r="I1266" s="4">
        <v>1</v>
      </c>
      <c r="J1266" s="6">
        <f t="shared" si="138"/>
        <v>1</v>
      </c>
      <c r="K1266" s="6">
        <f t="shared" si="134"/>
        <v>0</v>
      </c>
      <c r="L1266" s="6" t="str">
        <f t="shared" si="135"/>
        <v/>
      </c>
      <c r="M1266" s="21">
        <f t="shared" si="136"/>
        <v>3.8194444444444443E-3</v>
      </c>
      <c r="N1266" s="6" t="str">
        <f t="shared" si="139"/>
        <v/>
      </c>
      <c r="O1266" s="21" t="str">
        <f t="shared" si="137"/>
        <v/>
      </c>
      <c r="P1266" s="33" t="str">
        <f t="shared" si="140"/>
        <v/>
      </c>
    </row>
    <row r="1267" spans="1:16">
      <c r="A1267" s="6" t="s">
        <v>996</v>
      </c>
      <c r="B1267" s="8">
        <v>62824</v>
      </c>
      <c r="C1267" s="4">
        <v>12</v>
      </c>
      <c r="D1267" s="4">
        <v>12</v>
      </c>
      <c r="E1267" s="4">
        <v>52</v>
      </c>
      <c r="F1267" s="4">
        <v>52</v>
      </c>
      <c r="G1267" s="5">
        <v>39721</v>
      </c>
      <c r="H1267" s="7" t="s">
        <v>162</v>
      </c>
      <c r="I1267" s="4">
        <v>303</v>
      </c>
      <c r="J1267" s="6">
        <f t="shared" si="138"/>
        <v>303</v>
      </c>
      <c r="K1267" s="6">
        <f t="shared" si="134"/>
        <v>0</v>
      </c>
      <c r="L1267" s="6" t="str">
        <f t="shared" si="135"/>
        <v/>
      </c>
      <c r="M1267" s="21">
        <f t="shared" si="136"/>
        <v>1.1572916666666666</v>
      </c>
      <c r="N1267" s="6" t="str">
        <f t="shared" si="139"/>
        <v/>
      </c>
      <c r="O1267" s="21" t="str">
        <f t="shared" si="137"/>
        <v/>
      </c>
      <c r="P1267" s="33" t="str">
        <f t="shared" si="140"/>
        <v/>
      </c>
    </row>
    <row r="1268" spans="1:16">
      <c r="A1268" s="6" t="s">
        <v>1297</v>
      </c>
      <c r="B1268" s="8">
        <v>71987</v>
      </c>
      <c r="C1268" s="4">
        <v>5</v>
      </c>
      <c r="D1268" s="4">
        <v>5</v>
      </c>
      <c r="E1268" s="4">
        <v>52</v>
      </c>
      <c r="F1268" s="4">
        <v>52</v>
      </c>
      <c r="G1268" s="5">
        <v>39108</v>
      </c>
      <c r="H1268" s="7" t="s">
        <v>162</v>
      </c>
      <c r="I1268" s="4">
        <v>112</v>
      </c>
      <c r="J1268" s="6">
        <f t="shared" si="138"/>
        <v>112</v>
      </c>
      <c r="K1268" s="6">
        <f t="shared" si="134"/>
        <v>0</v>
      </c>
      <c r="L1268" s="6" t="str">
        <f t="shared" si="135"/>
        <v/>
      </c>
      <c r="M1268" s="21">
        <f t="shared" si="136"/>
        <v>0.42777777777777781</v>
      </c>
      <c r="N1268" s="6" t="str">
        <f t="shared" si="139"/>
        <v/>
      </c>
      <c r="O1268" s="21" t="str">
        <f t="shared" si="137"/>
        <v/>
      </c>
      <c r="P1268" s="33" t="str">
        <f t="shared" si="140"/>
        <v/>
      </c>
    </row>
    <row r="1269" spans="1:16">
      <c r="A1269" s="6" t="s">
        <v>1025</v>
      </c>
      <c r="B1269" s="8">
        <v>63706</v>
      </c>
      <c r="C1269" s="4">
        <v>11</v>
      </c>
      <c r="D1269" s="4">
        <v>11</v>
      </c>
      <c r="E1269" s="4">
        <v>50</v>
      </c>
      <c r="F1269" s="4">
        <v>50</v>
      </c>
      <c r="G1269" s="5">
        <v>39100</v>
      </c>
      <c r="H1269" s="7" t="s">
        <v>162</v>
      </c>
      <c r="I1269" s="4">
        <v>10</v>
      </c>
      <c r="J1269" s="6">
        <f t="shared" si="138"/>
        <v>10</v>
      </c>
      <c r="K1269" s="6">
        <f t="shared" si="134"/>
        <v>0</v>
      </c>
      <c r="L1269" s="6" t="str">
        <f t="shared" si="135"/>
        <v/>
      </c>
      <c r="M1269" s="21">
        <f t="shared" si="136"/>
        <v>3.8194444444444441E-2</v>
      </c>
      <c r="N1269" s="6" t="str">
        <f t="shared" si="139"/>
        <v/>
      </c>
      <c r="O1269" s="21" t="str">
        <f t="shared" si="137"/>
        <v/>
      </c>
      <c r="P1269" s="33" t="str">
        <f t="shared" si="140"/>
        <v/>
      </c>
    </row>
    <row r="1270" spans="1:16">
      <c r="A1270" s="6" t="s">
        <v>1377</v>
      </c>
      <c r="B1270" s="8">
        <v>74419</v>
      </c>
      <c r="C1270" s="4">
        <v>3</v>
      </c>
      <c r="D1270" s="4">
        <v>3</v>
      </c>
      <c r="E1270" s="4">
        <v>50</v>
      </c>
      <c r="F1270" s="4">
        <v>50</v>
      </c>
      <c r="G1270" s="5">
        <v>38930</v>
      </c>
      <c r="H1270" s="7" t="s">
        <v>162</v>
      </c>
      <c r="I1270" s="4">
        <v>41</v>
      </c>
      <c r="J1270" s="6">
        <f t="shared" si="138"/>
        <v>41</v>
      </c>
      <c r="K1270" s="6">
        <f t="shared" si="134"/>
        <v>0</v>
      </c>
      <c r="L1270" s="6" t="str">
        <f t="shared" si="135"/>
        <v/>
      </c>
      <c r="M1270" s="21">
        <f t="shared" si="136"/>
        <v>0.15659722222222222</v>
      </c>
      <c r="N1270" s="6" t="str">
        <f t="shared" si="139"/>
        <v/>
      </c>
      <c r="O1270" s="21" t="str">
        <f t="shared" si="137"/>
        <v/>
      </c>
      <c r="P1270" s="33" t="str">
        <f t="shared" si="140"/>
        <v/>
      </c>
    </row>
    <row r="1271" spans="1:16">
      <c r="A1271" s="6" t="s">
        <v>1522</v>
      </c>
      <c r="B1271" s="8">
        <v>78833</v>
      </c>
      <c r="C1271" s="4">
        <v>2</v>
      </c>
      <c r="D1271" s="4">
        <v>2</v>
      </c>
      <c r="E1271" s="4">
        <v>50</v>
      </c>
      <c r="F1271" s="4">
        <v>50</v>
      </c>
      <c r="G1271" s="5">
        <v>38716</v>
      </c>
      <c r="H1271" s="7" t="s">
        <v>162</v>
      </c>
      <c r="I1271" s="4">
        <v>30</v>
      </c>
      <c r="J1271" s="6">
        <f t="shared" si="138"/>
        <v>30</v>
      </c>
      <c r="K1271" s="6">
        <f t="shared" si="134"/>
        <v>0</v>
      </c>
      <c r="L1271" s="6" t="str">
        <f t="shared" si="135"/>
        <v/>
      </c>
      <c r="M1271" s="21">
        <f t="shared" si="136"/>
        <v>0.11458333333333333</v>
      </c>
      <c r="N1271" s="6" t="str">
        <f t="shared" si="139"/>
        <v/>
      </c>
      <c r="O1271" s="21" t="str">
        <f t="shared" si="137"/>
        <v/>
      </c>
      <c r="P1271" s="33" t="str">
        <f t="shared" si="140"/>
        <v/>
      </c>
    </row>
    <row r="1272" spans="1:16">
      <c r="A1272" s="6" t="s">
        <v>1617</v>
      </c>
      <c r="B1272" s="8">
        <v>81724</v>
      </c>
      <c r="C1272" s="4">
        <v>1</v>
      </c>
      <c r="D1272" s="4">
        <v>1</v>
      </c>
      <c r="E1272" s="4">
        <v>50</v>
      </c>
      <c r="F1272" s="4">
        <v>50</v>
      </c>
      <c r="G1272" s="5">
        <v>39038</v>
      </c>
      <c r="H1272" s="7" t="s">
        <v>162</v>
      </c>
      <c r="I1272" s="4">
        <v>118</v>
      </c>
      <c r="J1272" s="6">
        <f t="shared" si="138"/>
        <v>118</v>
      </c>
      <c r="K1272" s="6">
        <f t="shared" si="134"/>
        <v>0</v>
      </c>
      <c r="L1272" s="6" t="str">
        <f t="shared" si="135"/>
        <v/>
      </c>
      <c r="M1272" s="21">
        <f t="shared" si="136"/>
        <v>0.45069444444444445</v>
      </c>
      <c r="N1272" s="6" t="str">
        <f t="shared" si="139"/>
        <v/>
      </c>
      <c r="O1272" s="21" t="str">
        <f t="shared" si="137"/>
        <v/>
      </c>
      <c r="P1272" s="33" t="str">
        <f t="shared" si="140"/>
        <v/>
      </c>
    </row>
    <row r="1273" spans="1:16">
      <c r="A1273" s="6" t="s">
        <v>1251</v>
      </c>
      <c r="B1273" s="8">
        <v>70585</v>
      </c>
      <c r="C1273" s="4">
        <v>5</v>
      </c>
      <c r="D1273" s="4">
        <v>5</v>
      </c>
      <c r="E1273" s="4">
        <v>47</v>
      </c>
      <c r="F1273" s="4">
        <v>47</v>
      </c>
      <c r="G1273" s="5">
        <v>39202</v>
      </c>
      <c r="H1273" s="7" t="s">
        <v>162</v>
      </c>
      <c r="I1273" s="4">
        <v>461</v>
      </c>
      <c r="J1273" s="6">
        <f t="shared" si="138"/>
        <v>461</v>
      </c>
      <c r="K1273" s="6">
        <f t="shared" si="134"/>
        <v>0</v>
      </c>
      <c r="L1273" s="6" t="str">
        <f t="shared" si="135"/>
        <v/>
      </c>
      <c r="M1273" s="21">
        <f t="shared" si="136"/>
        <v>1.7607638888888888</v>
      </c>
      <c r="N1273" s="6" t="str">
        <f t="shared" si="139"/>
        <v/>
      </c>
      <c r="O1273" s="21" t="str">
        <f t="shared" si="137"/>
        <v/>
      </c>
      <c r="P1273" s="33" t="str">
        <f t="shared" si="140"/>
        <v/>
      </c>
    </row>
    <row r="1274" spans="1:16">
      <c r="A1274" s="6" t="s">
        <v>1393</v>
      </c>
      <c r="B1274" s="8">
        <v>74908</v>
      </c>
      <c r="C1274" s="4">
        <v>3</v>
      </c>
      <c r="D1274" s="4">
        <v>3</v>
      </c>
      <c r="E1274" s="4">
        <v>47</v>
      </c>
      <c r="F1274" s="4">
        <v>47</v>
      </c>
      <c r="G1274" s="5">
        <v>38716</v>
      </c>
      <c r="H1274" s="7" t="s">
        <v>162</v>
      </c>
      <c r="I1274" s="4">
        <v>22</v>
      </c>
      <c r="J1274" s="6">
        <f t="shared" si="138"/>
        <v>22</v>
      </c>
      <c r="K1274" s="6">
        <f t="shared" si="134"/>
        <v>0</v>
      </c>
      <c r="L1274" s="6" t="str">
        <f t="shared" si="135"/>
        <v/>
      </c>
      <c r="M1274" s="21">
        <f t="shared" si="136"/>
        <v>8.4027777777777785E-2</v>
      </c>
      <c r="N1274" s="6" t="str">
        <f t="shared" si="139"/>
        <v/>
      </c>
      <c r="O1274" s="21" t="str">
        <f t="shared" si="137"/>
        <v/>
      </c>
      <c r="P1274" s="33" t="str">
        <f t="shared" si="140"/>
        <v/>
      </c>
    </row>
    <row r="1275" spans="1:16">
      <c r="A1275" s="6" t="s">
        <v>707</v>
      </c>
      <c r="B1275" s="8">
        <v>54027</v>
      </c>
      <c r="C1275" s="4">
        <v>32</v>
      </c>
      <c r="D1275" s="4">
        <v>32</v>
      </c>
      <c r="E1275" s="4">
        <v>42</v>
      </c>
      <c r="F1275" s="4">
        <v>42</v>
      </c>
      <c r="G1275" s="5">
        <v>39239</v>
      </c>
      <c r="H1275" s="7" t="s">
        <v>162</v>
      </c>
      <c r="I1275" s="4">
        <v>49</v>
      </c>
      <c r="J1275" s="6">
        <f t="shared" si="138"/>
        <v>49</v>
      </c>
      <c r="K1275" s="6">
        <f t="shared" si="134"/>
        <v>0</v>
      </c>
      <c r="L1275" s="6" t="str">
        <f t="shared" si="135"/>
        <v/>
      </c>
      <c r="M1275" s="21">
        <f t="shared" si="136"/>
        <v>0.18715277777777778</v>
      </c>
      <c r="N1275" s="6" t="str">
        <f t="shared" si="139"/>
        <v/>
      </c>
      <c r="O1275" s="21" t="str">
        <f t="shared" si="137"/>
        <v/>
      </c>
      <c r="P1275" s="33" t="str">
        <f t="shared" si="140"/>
        <v/>
      </c>
    </row>
    <row r="1276" spans="1:16">
      <c r="A1276" s="6" t="s">
        <v>1242</v>
      </c>
      <c r="B1276" s="8">
        <v>70311</v>
      </c>
      <c r="C1276" s="4">
        <v>6</v>
      </c>
      <c r="D1276" s="4">
        <v>6</v>
      </c>
      <c r="E1276" s="4">
        <v>42</v>
      </c>
      <c r="F1276" s="4">
        <v>42</v>
      </c>
      <c r="G1276" s="5">
        <v>40099</v>
      </c>
      <c r="H1276" s="7" t="s">
        <v>162</v>
      </c>
      <c r="I1276" s="4">
        <v>8</v>
      </c>
      <c r="J1276" s="6">
        <f t="shared" si="138"/>
        <v>8</v>
      </c>
      <c r="K1276" s="6">
        <f t="shared" si="134"/>
        <v>0</v>
      </c>
      <c r="L1276" s="6" t="str">
        <f t="shared" si="135"/>
        <v/>
      </c>
      <c r="M1276" s="21">
        <f t="shared" si="136"/>
        <v>3.0555555555555555E-2</v>
      </c>
      <c r="N1276" s="6" t="str">
        <f t="shared" si="139"/>
        <v/>
      </c>
      <c r="O1276" s="21" t="str">
        <f t="shared" si="137"/>
        <v/>
      </c>
      <c r="P1276" s="33" t="str">
        <f t="shared" si="140"/>
        <v/>
      </c>
    </row>
    <row r="1277" spans="1:16">
      <c r="A1277" s="6" t="s">
        <v>1055</v>
      </c>
      <c r="B1277" s="8">
        <v>64620</v>
      </c>
      <c r="C1277" s="4">
        <v>10</v>
      </c>
      <c r="D1277" s="4">
        <v>10</v>
      </c>
      <c r="E1277" s="4">
        <v>38</v>
      </c>
      <c r="F1277" s="4">
        <v>38</v>
      </c>
      <c r="G1277" s="5">
        <v>38716</v>
      </c>
      <c r="H1277" s="7" t="s">
        <v>162</v>
      </c>
      <c r="I1277" s="4">
        <v>36</v>
      </c>
      <c r="J1277" s="6">
        <f t="shared" si="138"/>
        <v>36</v>
      </c>
      <c r="K1277" s="6">
        <f t="shared" si="134"/>
        <v>0</v>
      </c>
      <c r="L1277" s="6" t="str">
        <f t="shared" si="135"/>
        <v/>
      </c>
      <c r="M1277" s="21">
        <f t="shared" si="136"/>
        <v>0.13750000000000001</v>
      </c>
      <c r="N1277" s="6" t="str">
        <f t="shared" si="139"/>
        <v/>
      </c>
      <c r="O1277" s="21" t="str">
        <f t="shared" si="137"/>
        <v/>
      </c>
      <c r="P1277" s="33" t="str">
        <f t="shared" si="140"/>
        <v/>
      </c>
    </row>
    <row r="1278" spans="1:16">
      <c r="A1278" s="6" t="s">
        <v>1019</v>
      </c>
      <c r="B1278" s="8">
        <v>63524</v>
      </c>
      <c r="C1278" s="4">
        <v>12</v>
      </c>
      <c r="D1278" s="4">
        <v>12</v>
      </c>
      <c r="E1278" s="4">
        <v>37</v>
      </c>
      <c r="F1278" s="4">
        <v>37</v>
      </c>
      <c r="G1278" s="5">
        <v>38716</v>
      </c>
      <c r="H1278" s="7" t="s">
        <v>162</v>
      </c>
      <c r="I1278" s="4">
        <v>2</v>
      </c>
      <c r="J1278" s="6">
        <f t="shared" si="138"/>
        <v>2</v>
      </c>
      <c r="K1278" s="6">
        <f t="shared" si="134"/>
        <v>0</v>
      </c>
      <c r="L1278" s="6" t="str">
        <f t="shared" si="135"/>
        <v/>
      </c>
      <c r="M1278" s="21">
        <f t="shared" si="136"/>
        <v>7.6388888888888886E-3</v>
      </c>
      <c r="N1278" s="6" t="str">
        <f t="shared" si="139"/>
        <v/>
      </c>
      <c r="O1278" s="21" t="str">
        <f t="shared" si="137"/>
        <v/>
      </c>
      <c r="P1278" s="33" t="str">
        <f t="shared" si="140"/>
        <v/>
      </c>
    </row>
    <row r="1279" spans="1:16">
      <c r="A1279" s="6" t="s">
        <v>969</v>
      </c>
      <c r="B1279" s="8">
        <v>62002</v>
      </c>
      <c r="C1279" s="4">
        <v>13</v>
      </c>
      <c r="D1279" s="4">
        <v>13</v>
      </c>
      <c r="E1279" s="4">
        <v>36</v>
      </c>
      <c r="F1279" s="4">
        <v>36</v>
      </c>
      <c r="G1279" s="5">
        <v>38716</v>
      </c>
      <c r="H1279" s="7" t="s">
        <v>162</v>
      </c>
      <c r="I1279" s="4">
        <v>47</v>
      </c>
      <c r="J1279" s="6">
        <f t="shared" si="138"/>
        <v>47</v>
      </c>
      <c r="K1279" s="6">
        <f t="shared" si="134"/>
        <v>0</v>
      </c>
      <c r="L1279" s="6" t="str">
        <f t="shared" si="135"/>
        <v/>
      </c>
      <c r="M1279" s="21">
        <f t="shared" si="136"/>
        <v>0.17951388888888889</v>
      </c>
      <c r="N1279" s="6" t="str">
        <f t="shared" si="139"/>
        <v/>
      </c>
      <c r="O1279" s="21" t="str">
        <f t="shared" si="137"/>
        <v/>
      </c>
      <c r="P1279" s="33" t="str">
        <f t="shared" si="140"/>
        <v/>
      </c>
    </row>
    <row r="1280" spans="1:16">
      <c r="A1280" s="6" t="s">
        <v>783</v>
      </c>
      <c r="B1280" s="8">
        <v>56340</v>
      </c>
      <c r="C1280" s="4">
        <v>37</v>
      </c>
      <c r="D1280" s="4">
        <v>25</v>
      </c>
      <c r="E1280" s="4">
        <v>35</v>
      </c>
      <c r="F1280" s="4">
        <v>35</v>
      </c>
      <c r="G1280" s="5">
        <v>38716</v>
      </c>
      <c r="H1280" s="7" t="s">
        <v>162</v>
      </c>
      <c r="I1280" s="4">
        <v>0</v>
      </c>
      <c r="J1280" s="6">
        <f t="shared" si="138"/>
        <v>0</v>
      </c>
      <c r="K1280" s="6">
        <f t="shared" si="134"/>
        <v>12</v>
      </c>
      <c r="L1280" s="6" t="str">
        <f t="shared" si="135"/>
        <v/>
      </c>
      <c r="M1280" s="21">
        <f t="shared" si="136"/>
        <v>0</v>
      </c>
      <c r="N1280" s="6" t="str">
        <f t="shared" si="139"/>
        <v/>
      </c>
      <c r="O1280" s="21" t="str">
        <f t="shared" si="137"/>
        <v/>
      </c>
      <c r="P1280" s="33" t="str">
        <f t="shared" si="140"/>
        <v/>
      </c>
    </row>
    <row r="1281" spans="1:16">
      <c r="A1281" s="6" t="s">
        <v>1356</v>
      </c>
      <c r="B1281" s="8">
        <v>73781</v>
      </c>
      <c r="C1281" s="4">
        <v>4</v>
      </c>
      <c r="D1281" s="4">
        <v>4</v>
      </c>
      <c r="E1281" s="4">
        <v>35</v>
      </c>
      <c r="F1281" s="4">
        <v>35</v>
      </c>
      <c r="G1281" s="5">
        <v>38919</v>
      </c>
      <c r="H1281" s="7" t="s">
        <v>162</v>
      </c>
      <c r="I1281" s="4">
        <v>0</v>
      </c>
      <c r="J1281" s="6">
        <f t="shared" si="138"/>
        <v>0</v>
      </c>
      <c r="K1281" s="6">
        <f t="shared" si="134"/>
        <v>0</v>
      </c>
      <c r="L1281" s="6" t="str">
        <f t="shared" si="135"/>
        <v/>
      </c>
      <c r="M1281" s="21">
        <f t="shared" si="136"/>
        <v>0</v>
      </c>
      <c r="N1281" s="6" t="str">
        <f t="shared" si="139"/>
        <v/>
      </c>
      <c r="O1281" s="21" t="str">
        <f t="shared" si="137"/>
        <v/>
      </c>
      <c r="P1281" s="33" t="str">
        <f t="shared" si="140"/>
        <v/>
      </c>
    </row>
    <row r="1282" spans="1:16">
      <c r="A1282" s="6" t="s">
        <v>1122</v>
      </c>
      <c r="B1282" s="8">
        <v>66658</v>
      </c>
      <c r="C1282" s="4">
        <v>9</v>
      </c>
      <c r="D1282" s="4">
        <v>9</v>
      </c>
      <c r="E1282" s="4">
        <v>33</v>
      </c>
      <c r="F1282" s="4">
        <v>33</v>
      </c>
      <c r="G1282" s="5">
        <v>38716</v>
      </c>
      <c r="H1282" s="7" t="s">
        <v>162</v>
      </c>
      <c r="I1282" s="4">
        <v>32</v>
      </c>
      <c r="J1282" s="6">
        <f t="shared" si="138"/>
        <v>32</v>
      </c>
      <c r="K1282" s="6">
        <f t="shared" si="134"/>
        <v>0</v>
      </c>
      <c r="L1282" s="6" t="str">
        <f t="shared" si="135"/>
        <v/>
      </c>
      <c r="M1282" s="21">
        <f t="shared" si="136"/>
        <v>0.12222222222222222</v>
      </c>
      <c r="N1282" s="6" t="str">
        <f t="shared" si="139"/>
        <v/>
      </c>
      <c r="O1282" s="21" t="str">
        <f t="shared" si="137"/>
        <v/>
      </c>
      <c r="P1282" s="33" t="str">
        <f t="shared" si="140"/>
        <v/>
      </c>
    </row>
    <row r="1283" spans="1:16">
      <c r="A1283" s="6" t="s">
        <v>1145</v>
      </c>
      <c r="B1283" s="8">
        <v>67359</v>
      </c>
      <c r="C1283" s="4">
        <v>8</v>
      </c>
      <c r="D1283" s="4">
        <v>8</v>
      </c>
      <c r="E1283" s="4">
        <v>33</v>
      </c>
      <c r="F1283" s="4">
        <v>33</v>
      </c>
      <c r="G1283" s="5">
        <v>38716</v>
      </c>
      <c r="H1283" s="7" t="s">
        <v>162</v>
      </c>
      <c r="I1283" s="4">
        <v>25</v>
      </c>
      <c r="J1283" s="6">
        <f t="shared" si="138"/>
        <v>25</v>
      </c>
      <c r="K1283" s="6">
        <f t="shared" si="134"/>
        <v>0</v>
      </c>
      <c r="L1283" s="6" t="str">
        <f t="shared" si="135"/>
        <v/>
      </c>
      <c r="M1283" s="21">
        <f t="shared" si="136"/>
        <v>9.5486111111111119E-2</v>
      </c>
      <c r="N1283" s="6" t="str">
        <f t="shared" si="139"/>
        <v/>
      </c>
      <c r="O1283" s="21" t="str">
        <f t="shared" si="137"/>
        <v/>
      </c>
      <c r="P1283" s="33" t="str">
        <f t="shared" si="140"/>
        <v/>
      </c>
    </row>
    <row r="1284" spans="1:16">
      <c r="A1284" s="6" t="s">
        <v>1186</v>
      </c>
      <c r="B1284" s="8">
        <v>68607</v>
      </c>
      <c r="C1284" s="4">
        <v>7</v>
      </c>
      <c r="D1284" s="4">
        <v>7</v>
      </c>
      <c r="E1284" s="4">
        <v>32</v>
      </c>
      <c r="F1284" s="4">
        <v>32</v>
      </c>
      <c r="G1284" s="5">
        <v>38716</v>
      </c>
      <c r="H1284" s="7" t="s">
        <v>162</v>
      </c>
      <c r="I1284" s="4">
        <v>8</v>
      </c>
      <c r="J1284" s="6">
        <f t="shared" si="138"/>
        <v>8</v>
      </c>
      <c r="K1284" s="6">
        <f t="shared" si="134"/>
        <v>0</v>
      </c>
      <c r="L1284" s="6" t="str">
        <f t="shared" si="135"/>
        <v/>
      </c>
      <c r="M1284" s="21">
        <f t="shared" si="136"/>
        <v>3.0555555555555555E-2</v>
      </c>
      <c r="N1284" s="6" t="str">
        <f t="shared" si="139"/>
        <v/>
      </c>
      <c r="O1284" s="21" t="str">
        <f t="shared" si="137"/>
        <v/>
      </c>
      <c r="P1284" s="33" t="str">
        <f t="shared" si="140"/>
        <v/>
      </c>
    </row>
    <row r="1285" spans="1:16">
      <c r="A1285" s="6" t="s">
        <v>1200</v>
      </c>
      <c r="B1285" s="8">
        <v>69034</v>
      </c>
      <c r="C1285" s="4">
        <v>7</v>
      </c>
      <c r="D1285" s="4">
        <v>7</v>
      </c>
      <c r="E1285" s="4">
        <v>32</v>
      </c>
      <c r="F1285" s="4">
        <v>32</v>
      </c>
      <c r="G1285" s="5">
        <v>38716</v>
      </c>
      <c r="H1285" s="7" t="s">
        <v>162</v>
      </c>
      <c r="I1285" s="4">
        <v>1</v>
      </c>
      <c r="J1285" s="6">
        <f t="shared" si="138"/>
        <v>1</v>
      </c>
      <c r="K1285" s="6">
        <f t="shared" si="134"/>
        <v>0</v>
      </c>
      <c r="L1285" s="6" t="str">
        <f t="shared" si="135"/>
        <v/>
      </c>
      <c r="M1285" s="21">
        <f t="shared" si="136"/>
        <v>3.8194444444444443E-3</v>
      </c>
      <c r="N1285" s="6" t="str">
        <f t="shared" si="139"/>
        <v/>
      </c>
      <c r="O1285" s="21" t="str">
        <f t="shared" si="137"/>
        <v/>
      </c>
      <c r="P1285" s="33" t="str">
        <f t="shared" si="140"/>
        <v/>
      </c>
    </row>
    <row r="1286" spans="1:16">
      <c r="A1286" s="6" t="s">
        <v>1401</v>
      </c>
      <c r="B1286" s="8">
        <v>75150</v>
      </c>
      <c r="C1286" s="4">
        <v>3</v>
      </c>
      <c r="D1286" s="4">
        <v>3</v>
      </c>
      <c r="E1286" s="4">
        <v>30</v>
      </c>
      <c r="F1286" s="4">
        <v>30</v>
      </c>
      <c r="G1286" s="5">
        <v>39160</v>
      </c>
      <c r="H1286" s="7" t="s">
        <v>162</v>
      </c>
      <c r="I1286" s="4">
        <v>11</v>
      </c>
      <c r="J1286" s="6">
        <f t="shared" si="138"/>
        <v>11</v>
      </c>
      <c r="K1286" s="6">
        <f t="shared" si="134"/>
        <v>0</v>
      </c>
      <c r="L1286" s="6" t="str">
        <f t="shared" si="135"/>
        <v/>
      </c>
      <c r="M1286" s="21">
        <f t="shared" si="136"/>
        <v>4.2013888888888892E-2</v>
      </c>
      <c r="N1286" s="6" t="str">
        <f t="shared" si="139"/>
        <v/>
      </c>
      <c r="O1286" s="21" t="str">
        <f t="shared" si="137"/>
        <v/>
      </c>
      <c r="P1286" s="33" t="str">
        <f t="shared" si="140"/>
        <v/>
      </c>
    </row>
    <row r="1287" spans="1:16">
      <c r="A1287" s="6" t="s">
        <v>1503</v>
      </c>
      <c r="B1287" s="8">
        <v>78254</v>
      </c>
      <c r="C1287" s="4">
        <v>2</v>
      </c>
      <c r="D1287" s="4">
        <v>2</v>
      </c>
      <c r="E1287" s="4">
        <v>30</v>
      </c>
      <c r="F1287" s="4">
        <v>30</v>
      </c>
      <c r="G1287" s="5">
        <v>38716</v>
      </c>
      <c r="H1287" s="7" t="s">
        <v>162</v>
      </c>
      <c r="I1287" s="4">
        <v>75</v>
      </c>
      <c r="J1287" s="6">
        <f t="shared" si="138"/>
        <v>75</v>
      </c>
      <c r="K1287" s="6">
        <f t="shared" ref="K1287:K1350" si="141">IF(C1287&gt;D1287,C1287-D1287,0)</f>
        <v>0</v>
      </c>
      <c r="L1287" s="6" t="str">
        <f t="shared" ref="L1287:L1350" si="142">IF(E1287-F1287&gt;I1287,H1287,"")</f>
        <v/>
      </c>
      <c r="M1287" s="21">
        <f t="shared" ref="M1287:M1350" si="143">IF((VLOOKUP(A1287,TemposRef,5,0)*J1287)/60/60/8&lt;0,(VLOOKUP(A1287,TemposRef,5,0)*J1287)/60/60/8*-1,(VLOOKUP(A1287,TemposRef,5,0)*J1287)/60/60/8)</f>
        <v>0.28645833333333331</v>
      </c>
      <c r="N1287" s="6" t="str">
        <f t="shared" si="139"/>
        <v/>
      </c>
      <c r="O1287" s="21" t="str">
        <f t="shared" ref="O1287:O1350" si="144">IF(AND(K1287&gt;0,I1287&gt;E1287-F1287),(VLOOKUP(A1287,TemposRef,5,0)*J1287)/60/60/8,"")</f>
        <v/>
      </c>
      <c r="P1287" s="33" t="str">
        <f t="shared" si="140"/>
        <v/>
      </c>
    </row>
    <row r="1288" spans="1:16">
      <c r="A1288" s="6" t="s">
        <v>1709</v>
      </c>
      <c r="B1288" s="8">
        <v>84524</v>
      </c>
      <c r="C1288" s="4">
        <v>1</v>
      </c>
      <c r="D1288" s="4">
        <v>1</v>
      </c>
      <c r="E1288" s="4">
        <v>30</v>
      </c>
      <c r="F1288" s="4">
        <v>30</v>
      </c>
      <c r="G1288" s="5">
        <v>39561</v>
      </c>
      <c r="H1288" s="7" t="s">
        <v>162</v>
      </c>
      <c r="I1288" s="4">
        <v>46</v>
      </c>
      <c r="J1288" s="6">
        <f t="shared" ref="J1288:J1351" si="145">F1288-E1288+I1288</f>
        <v>46</v>
      </c>
      <c r="K1288" s="6">
        <f t="shared" si="141"/>
        <v>0</v>
      </c>
      <c r="L1288" s="6" t="str">
        <f t="shared" si="142"/>
        <v/>
      </c>
      <c r="M1288" s="21">
        <f t="shared" si="143"/>
        <v>0.17569444444444443</v>
      </c>
      <c r="N1288" s="6" t="str">
        <f t="shared" ref="N1288:N1351" si="146">IF(AND(K1288&gt;0,I1288&gt;E1288-F1288),E1288-F1288,"")</f>
        <v/>
      </c>
      <c r="O1288" s="21" t="str">
        <f t="shared" si="144"/>
        <v/>
      </c>
      <c r="P1288" s="33" t="str">
        <f t="shared" ref="P1288:P1351" si="147">IF(AND(VALUE(K1288)&lt;=0,VALUE(J1288)&lt;0),"analisar fact","")</f>
        <v/>
      </c>
    </row>
    <row r="1289" spans="1:16">
      <c r="A1289" s="6" t="s">
        <v>1513</v>
      </c>
      <c r="B1289" s="8">
        <v>78560</v>
      </c>
      <c r="C1289" s="4">
        <v>2</v>
      </c>
      <c r="D1289" s="4">
        <v>2</v>
      </c>
      <c r="E1289" s="4">
        <v>29</v>
      </c>
      <c r="F1289" s="4">
        <v>29</v>
      </c>
      <c r="G1289" s="5">
        <v>38716</v>
      </c>
      <c r="H1289" s="7" t="s">
        <v>162</v>
      </c>
      <c r="I1289" s="4">
        <v>0</v>
      </c>
      <c r="J1289" s="6">
        <f t="shared" si="145"/>
        <v>0</v>
      </c>
      <c r="K1289" s="6">
        <f t="shared" si="141"/>
        <v>0</v>
      </c>
      <c r="L1289" s="6" t="str">
        <f t="shared" si="142"/>
        <v/>
      </c>
      <c r="M1289" s="21">
        <f t="shared" si="143"/>
        <v>0</v>
      </c>
      <c r="N1289" s="6" t="str">
        <f t="shared" si="146"/>
        <v/>
      </c>
      <c r="O1289" s="21" t="str">
        <f t="shared" si="144"/>
        <v/>
      </c>
      <c r="P1289" s="33" t="str">
        <f t="shared" si="147"/>
        <v/>
      </c>
    </row>
    <row r="1290" spans="1:16">
      <c r="A1290" s="6" t="s">
        <v>830</v>
      </c>
      <c r="B1290" s="8">
        <v>57770</v>
      </c>
      <c r="C1290" s="4">
        <v>21</v>
      </c>
      <c r="D1290" s="4">
        <v>21</v>
      </c>
      <c r="E1290" s="4">
        <v>28</v>
      </c>
      <c r="F1290" s="4">
        <v>28</v>
      </c>
      <c r="G1290" s="5">
        <v>39199</v>
      </c>
      <c r="H1290" s="7" t="s">
        <v>162</v>
      </c>
      <c r="I1290" s="4">
        <v>91</v>
      </c>
      <c r="J1290" s="6">
        <f t="shared" si="145"/>
        <v>91</v>
      </c>
      <c r="K1290" s="6">
        <f t="shared" si="141"/>
        <v>0</v>
      </c>
      <c r="L1290" s="6" t="str">
        <f t="shared" si="142"/>
        <v/>
      </c>
      <c r="M1290" s="21">
        <f t="shared" si="143"/>
        <v>0.34756944444444449</v>
      </c>
      <c r="N1290" s="6" t="str">
        <f t="shared" si="146"/>
        <v/>
      </c>
      <c r="O1290" s="21" t="str">
        <f t="shared" si="144"/>
        <v/>
      </c>
      <c r="P1290" s="33" t="str">
        <f t="shared" si="147"/>
        <v/>
      </c>
    </row>
    <row r="1291" spans="1:16">
      <c r="A1291" s="6" t="s">
        <v>901</v>
      </c>
      <c r="B1291" s="8">
        <v>59933</v>
      </c>
      <c r="C1291" s="4">
        <v>17</v>
      </c>
      <c r="D1291" s="4">
        <v>17</v>
      </c>
      <c r="E1291" s="4">
        <v>28</v>
      </c>
      <c r="F1291" s="4">
        <v>28</v>
      </c>
      <c r="G1291" s="5">
        <v>38950</v>
      </c>
      <c r="H1291" s="7" t="s">
        <v>162</v>
      </c>
      <c r="I1291" s="4">
        <v>141</v>
      </c>
      <c r="J1291" s="6">
        <f t="shared" si="145"/>
        <v>141</v>
      </c>
      <c r="K1291" s="6">
        <f t="shared" si="141"/>
        <v>0</v>
      </c>
      <c r="L1291" s="6" t="str">
        <f t="shared" si="142"/>
        <v/>
      </c>
      <c r="M1291" s="21">
        <f t="shared" si="143"/>
        <v>0.5385416666666667</v>
      </c>
      <c r="N1291" s="6" t="str">
        <f t="shared" si="146"/>
        <v/>
      </c>
      <c r="O1291" s="21" t="str">
        <f t="shared" si="144"/>
        <v/>
      </c>
      <c r="P1291" s="33" t="str">
        <f t="shared" si="147"/>
        <v/>
      </c>
    </row>
    <row r="1292" spans="1:16">
      <c r="A1292" s="6" t="s">
        <v>1682</v>
      </c>
      <c r="B1292" s="8">
        <v>83702</v>
      </c>
      <c r="C1292" s="4">
        <v>1</v>
      </c>
      <c r="D1292" s="4">
        <v>1</v>
      </c>
      <c r="E1292" s="4">
        <v>27</v>
      </c>
      <c r="F1292" s="4">
        <v>27</v>
      </c>
      <c r="G1292" s="5">
        <v>38716</v>
      </c>
      <c r="H1292" s="7" t="s">
        <v>162</v>
      </c>
      <c r="I1292" s="4">
        <v>57</v>
      </c>
      <c r="J1292" s="6">
        <f t="shared" si="145"/>
        <v>57</v>
      </c>
      <c r="K1292" s="6">
        <f t="shared" si="141"/>
        <v>0</v>
      </c>
      <c r="L1292" s="6" t="str">
        <f t="shared" si="142"/>
        <v/>
      </c>
      <c r="M1292" s="21">
        <f t="shared" si="143"/>
        <v>0.21770833333333334</v>
      </c>
      <c r="N1292" s="6" t="str">
        <f t="shared" si="146"/>
        <v/>
      </c>
      <c r="O1292" s="21" t="str">
        <f t="shared" si="144"/>
        <v/>
      </c>
      <c r="P1292" s="33" t="str">
        <f t="shared" si="147"/>
        <v/>
      </c>
    </row>
    <row r="1293" spans="1:16">
      <c r="A1293" s="6" t="s">
        <v>1197</v>
      </c>
      <c r="B1293" s="8">
        <v>68942</v>
      </c>
      <c r="C1293" s="4">
        <v>7</v>
      </c>
      <c r="D1293" s="4">
        <v>7</v>
      </c>
      <c r="E1293" s="4">
        <v>26</v>
      </c>
      <c r="F1293" s="4">
        <v>26</v>
      </c>
      <c r="G1293" s="5">
        <v>38716</v>
      </c>
      <c r="H1293" s="7" t="s">
        <v>162</v>
      </c>
      <c r="I1293" s="4">
        <v>31</v>
      </c>
      <c r="J1293" s="6">
        <f t="shared" si="145"/>
        <v>31</v>
      </c>
      <c r="K1293" s="6">
        <f t="shared" si="141"/>
        <v>0</v>
      </c>
      <c r="L1293" s="6" t="str">
        <f t="shared" si="142"/>
        <v/>
      </c>
      <c r="M1293" s="21">
        <f t="shared" si="143"/>
        <v>0.11840277777777779</v>
      </c>
      <c r="N1293" s="6" t="str">
        <f t="shared" si="146"/>
        <v/>
      </c>
      <c r="O1293" s="21" t="str">
        <f t="shared" si="144"/>
        <v/>
      </c>
      <c r="P1293" s="33" t="str">
        <f t="shared" si="147"/>
        <v/>
      </c>
    </row>
    <row r="1294" spans="1:16">
      <c r="A1294" s="6" t="s">
        <v>1228</v>
      </c>
      <c r="B1294" s="8">
        <v>69884</v>
      </c>
      <c r="C1294" s="4">
        <v>6</v>
      </c>
      <c r="D1294" s="4">
        <v>6</v>
      </c>
      <c r="E1294" s="4">
        <v>26</v>
      </c>
      <c r="F1294" s="4">
        <v>26</v>
      </c>
      <c r="G1294" s="5">
        <v>39113</v>
      </c>
      <c r="H1294" s="7" t="s">
        <v>162</v>
      </c>
      <c r="I1294" s="4">
        <v>122</v>
      </c>
      <c r="J1294" s="6">
        <f t="shared" si="145"/>
        <v>122</v>
      </c>
      <c r="K1294" s="6">
        <f t="shared" si="141"/>
        <v>0</v>
      </c>
      <c r="L1294" s="6" t="str">
        <f t="shared" si="142"/>
        <v/>
      </c>
      <c r="M1294" s="21">
        <f t="shared" si="143"/>
        <v>0.46597222222222218</v>
      </c>
      <c r="N1294" s="6" t="str">
        <f t="shared" si="146"/>
        <v/>
      </c>
      <c r="O1294" s="21" t="str">
        <f t="shared" si="144"/>
        <v/>
      </c>
      <c r="P1294" s="33" t="str">
        <f t="shared" si="147"/>
        <v/>
      </c>
    </row>
    <row r="1295" spans="1:16">
      <c r="A1295" s="6" t="s">
        <v>1422</v>
      </c>
      <c r="B1295" s="8">
        <v>75788</v>
      </c>
      <c r="C1295" s="4">
        <v>3</v>
      </c>
      <c r="D1295" s="4">
        <v>3</v>
      </c>
      <c r="E1295" s="4">
        <v>26</v>
      </c>
      <c r="F1295" s="4">
        <v>26</v>
      </c>
      <c r="G1295" s="5">
        <v>39741</v>
      </c>
      <c r="H1295" s="7" t="s">
        <v>162</v>
      </c>
      <c r="I1295" s="4">
        <v>30</v>
      </c>
      <c r="J1295" s="6">
        <f t="shared" si="145"/>
        <v>30</v>
      </c>
      <c r="K1295" s="6">
        <f t="shared" si="141"/>
        <v>0</v>
      </c>
      <c r="L1295" s="6" t="str">
        <f t="shared" si="142"/>
        <v/>
      </c>
      <c r="M1295" s="21">
        <f t="shared" si="143"/>
        <v>0.11458333333333333</v>
      </c>
      <c r="N1295" s="6" t="str">
        <f t="shared" si="146"/>
        <v/>
      </c>
      <c r="O1295" s="21" t="str">
        <f t="shared" si="144"/>
        <v/>
      </c>
      <c r="P1295" s="33" t="str">
        <f t="shared" si="147"/>
        <v/>
      </c>
    </row>
    <row r="1296" spans="1:16">
      <c r="A1296" s="6" t="s">
        <v>1435</v>
      </c>
      <c r="B1296" s="8">
        <v>76185</v>
      </c>
      <c r="C1296" s="4">
        <v>3</v>
      </c>
      <c r="D1296" s="4">
        <v>3</v>
      </c>
      <c r="E1296" s="4">
        <v>26</v>
      </c>
      <c r="F1296" s="4">
        <v>26</v>
      </c>
      <c r="G1296" s="5">
        <v>39281</v>
      </c>
      <c r="H1296" s="7" t="s">
        <v>162</v>
      </c>
      <c r="I1296" s="4">
        <v>54</v>
      </c>
      <c r="J1296" s="6">
        <f t="shared" si="145"/>
        <v>54</v>
      </c>
      <c r="K1296" s="6">
        <f t="shared" si="141"/>
        <v>0</v>
      </c>
      <c r="L1296" s="6" t="str">
        <f t="shared" si="142"/>
        <v/>
      </c>
      <c r="M1296" s="21">
        <f t="shared" si="143"/>
        <v>0.20624999999999999</v>
      </c>
      <c r="N1296" s="6" t="str">
        <f t="shared" si="146"/>
        <v/>
      </c>
      <c r="O1296" s="21" t="str">
        <f t="shared" si="144"/>
        <v/>
      </c>
      <c r="P1296" s="33" t="str">
        <f t="shared" si="147"/>
        <v/>
      </c>
    </row>
    <row r="1297" spans="1:16">
      <c r="A1297" s="6" t="s">
        <v>1660</v>
      </c>
      <c r="B1297" s="8">
        <v>83032</v>
      </c>
      <c r="C1297" s="4">
        <v>1</v>
      </c>
      <c r="D1297" s="4">
        <v>1</v>
      </c>
      <c r="E1297" s="4">
        <v>25</v>
      </c>
      <c r="F1297" s="4">
        <v>25</v>
      </c>
      <c r="G1297" s="5">
        <v>39552</v>
      </c>
      <c r="H1297" s="7" t="s">
        <v>162</v>
      </c>
      <c r="I1297" s="4">
        <v>27</v>
      </c>
      <c r="J1297" s="6">
        <f t="shared" si="145"/>
        <v>27</v>
      </c>
      <c r="K1297" s="6">
        <f t="shared" si="141"/>
        <v>0</v>
      </c>
      <c r="L1297" s="6" t="str">
        <f t="shared" si="142"/>
        <v/>
      </c>
      <c r="M1297" s="21">
        <f t="shared" si="143"/>
        <v>0.10312499999999999</v>
      </c>
      <c r="N1297" s="6" t="str">
        <f t="shared" si="146"/>
        <v/>
      </c>
      <c r="O1297" s="21" t="str">
        <f t="shared" si="144"/>
        <v/>
      </c>
      <c r="P1297" s="33" t="str">
        <f t="shared" si="147"/>
        <v/>
      </c>
    </row>
    <row r="1298" spans="1:16">
      <c r="A1298" s="6" t="s">
        <v>1293</v>
      </c>
      <c r="B1298" s="8">
        <v>71864</v>
      </c>
      <c r="C1298" s="4">
        <v>5</v>
      </c>
      <c r="D1298" s="4">
        <v>5</v>
      </c>
      <c r="E1298" s="4">
        <v>24</v>
      </c>
      <c r="F1298" s="4">
        <v>24</v>
      </c>
      <c r="G1298" s="5">
        <v>39384</v>
      </c>
      <c r="H1298" s="7" t="s">
        <v>162</v>
      </c>
      <c r="I1298" s="4">
        <v>18</v>
      </c>
      <c r="J1298" s="6">
        <f t="shared" si="145"/>
        <v>18</v>
      </c>
      <c r="K1298" s="6">
        <f t="shared" si="141"/>
        <v>0</v>
      </c>
      <c r="L1298" s="6" t="str">
        <f t="shared" si="142"/>
        <v/>
      </c>
      <c r="M1298" s="21">
        <f t="shared" si="143"/>
        <v>6.8750000000000006E-2</v>
      </c>
      <c r="N1298" s="6" t="str">
        <f t="shared" si="146"/>
        <v/>
      </c>
      <c r="O1298" s="21" t="str">
        <f t="shared" si="144"/>
        <v/>
      </c>
      <c r="P1298" s="33" t="str">
        <f t="shared" si="147"/>
        <v/>
      </c>
    </row>
    <row r="1299" spans="1:16">
      <c r="A1299" s="6" t="s">
        <v>1531</v>
      </c>
      <c r="B1299" s="8">
        <v>79107</v>
      </c>
      <c r="C1299" s="4">
        <v>2</v>
      </c>
      <c r="D1299" s="4">
        <v>2</v>
      </c>
      <c r="E1299" s="4">
        <v>24</v>
      </c>
      <c r="F1299" s="4">
        <v>24</v>
      </c>
      <c r="G1299" s="5">
        <v>39505</v>
      </c>
      <c r="H1299" s="7" t="s">
        <v>162</v>
      </c>
      <c r="I1299" s="4">
        <v>11</v>
      </c>
      <c r="J1299" s="6">
        <f t="shared" si="145"/>
        <v>11</v>
      </c>
      <c r="K1299" s="6">
        <f t="shared" si="141"/>
        <v>0</v>
      </c>
      <c r="L1299" s="6" t="str">
        <f t="shared" si="142"/>
        <v/>
      </c>
      <c r="M1299" s="21">
        <f t="shared" si="143"/>
        <v>4.2013888888888892E-2</v>
      </c>
      <c r="N1299" s="6" t="str">
        <f t="shared" si="146"/>
        <v/>
      </c>
      <c r="O1299" s="21" t="str">
        <f t="shared" si="144"/>
        <v/>
      </c>
      <c r="P1299" s="33" t="str">
        <f t="shared" si="147"/>
        <v/>
      </c>
    </row>
    <row r="1300" spans="1:16">
      <c r="A1300" s="6" t="s">
        <v>1693</v>
      </c>
      <c r="B1300" s="8">
        <v>84039</v>
      </c>
      <c r="C1300" s="4">
        <v>1</v>
      </c>
      <c r="D1300" s="4">
        <v>1</v>
      </c>
      <c r="E1300" s="4">
        <v>24</v>
      </c>
      <c r="F1300" s="4">
        <v>24</v>
      </c>
      <c r="G1300" s="5">
        <v>38716</v>
      </c>
      <c r="H1300" s="7" t="s">
        <v>162</v>
      </c>
      <c r="I1300" s="4">
        <v>25</v>
      </c>
      <c r="J1300" s="6">
        <f t="shared" si="145"/>
        <v>25</v>
      </c>
      <c r="K1300" s="6">
        <f t="shared" si="141"/>
        <v>0</v>
      </c>
      <c r="L1300" s="6" t="str">
        <f t="shared" si="142"/>
        <v/>
      </c>
      <c r="M1300" s="21">
        <f t="shared" si="143"/>
        <v>9.5486111111111119E-2</v>
      </c>
      <c r="N1300" s="6" t="str">
        <f t="shared" si="146"/>
        <v/>
      </c>
      <c r="O1300" s="21" t="str">
        <f t="shared" si="144"/>
        <v/>
      </c>
      <c r="P1300" s="33" t="str">
        <f t="shared" si="147"/>
        <v/>
      </c>
    </row>
    <row r="1301" spans="1:16">
      <c r="A1301" s="6" t="s">
        <v>957</v>
      </c>
      <c r="B1301" s="8">
        <v>61637</v>
      </c>
      <c r="C1301" s="4">
        <v>14</v>
      </c>
      <c r="D1301" s="4">
        <v>14</v>
      </c>
      <c r="E1301" s="4">
        <v>23</v>
      </c>
      <c r="F1301" s="4">
        <v>23</v>
      </c>
      <c r="G1301" s="5">
        <v>38716</v>
      </c>
      <c r="H1301" s="7" t="s">
        <v>162</v>
      </c>
      <c r="I1301" s="4">
        <v>93</v>
      </c>
      <c r="J1301" s="6">
        <f t="shared" si="145"/>
        <v>93</v>
      </c>
      <c r="K1301" s="6">
        <f t="shared" si="141"/>
        <v>0</v>
      </c>
      <c r="L1301" s="6" t="str">
        <f t="shared" si="142"/>
        <v/>
      </c>
      <c r="M1301" s="21">
        <f t="shared" si="143"/>
        <v>0.35520833333333335</v>
      </c>
      <c r="N1301" s="6" t="str">
        <f t="shared" si="146"/>
        <v/>
      </c>
      <c r="O1301" s="21" t="str">
        <f t="shared" si="144"/>
        <v/>
      </c>
      <c r="P1301" s="33" t="str">
        <f t="shared" si="147"/>
        <v/>
      </c>
    </row>
    <row r="1302" spans="1:16">
      <c r="A1302" s="6" t="s">
        <v>1315</v>
      </c>
      <c r="B1302" s="8">
        <v>72533</v>
      </c>
      <c r="C1302" s="4">
        <v>4</v>
      </c>
      <c r="D1302" s="4">
        <v>4</v>
      </c>
      <c r="E1302" s="4">
        <v>23</v>
      </c>
      <c r="F1302" s="4">
        <v>23</v>
      </c>
      <c r="G1302" s="5">
        <v>39735</v>
      </c>
      <c r="H1302" s="7" t="s">
        <v>162</v>
      </c>
      <c r="I1302" s="4">
        <v>24</v>
      </c>
      <c r="J1302" s="6">
        <f t="shared" si="145"/>
        <v>24</v>
      </c>
      <c r="K1302" s="6">
        <f t="shared" si="141"/>
        <v>0</v>
      </c>
      <c r="L1302" s="6" t="str">
        <f t="shared" si="142"/>
        <v/>
      </c>
      <c r="M1302" s="21">
        <f t="shared" si="143"/>
        <v>9.166666666666666E-2</v>
      </c>
      <c r="N1302" s="6" t="str">
        <f t="shared" si="146"/>
        <v/>
      </c>
      <c r="O1302" s="21" t="str">
        <f t="shared" si="144"/>
        <v/>
      </c>
      <c r="P1302" s="33" t="str">
        <f t="shared" si="147"/>
        <v/>
      </c>
    </row>
    <row r="1303" spans="1:16">
      <c r="A1303" s="6" t="s">
        <v>1363</v>
      </c>
      <c r="B1303" s="8">
        <v>73993</v>
      </c>
      <c r="C1303" s="4">
        <v>4</v>
      </c>
      <c r="D1303" s="4">
        <v>4</v>
      </c>
      <c r="E1303" s="4">
        <v>23</v>
      </c>
      <c r="F1303" s="4">
        <v>23</v>
      </c>
      <c r="G1303" s="5">
        <v>38716</v>
      </c>
      <c r="H1303" s="7" t="s">
        <v>162</v>
      </c>
      <c r="I1303" s="4">
        <v>21</v>
      </c>
      <c r="J1303" s="6">
        <f t="shared" si="145"/>
        <v>21</v>
      </c>
      <c r="K1303" s="6">
        <f t="shared" si="141"/>
        <v>0</v>
      </c>
      <c r="L1303" s="6" t="str">
        <f t="shared" si="142"/>
        <v/>
      </c>
      <c r="M1303" s="21">
        <f t="shared" si="143"/>
        <v>8.020833333333334E-2</v>
      </c>
      <c r="N1303" s="6" t="str">
        <f t="shared" si="146"/>
        <v/>
      </c>
      <c r="O1303" s="21" t="str">
        <f t="shared" si="144"/>
        <v/>
      </c>
      <c r="P1303" s="33" t="str">
        <f t="shared" si="147"/>
        <v/>
      </c>
    </row>
    <row r="1304" spans="1:16">
      <c r="A1304" s="6" t="s">
        <v>1493</v>
      </c>
      <c r="B1304" s="8">
        <v>77950</v>
      </c>
      <c r="C1304" s="4">
        <v>2</v>
      </c>
      <c r="D1304" s="4">
        <v>2</v>
      </c>
      <c r="E1304" s="4">
        <v>23</v>
      </c>
      <c r="F1304" s="4">
        <v>23</v>
      </c>
      <c r="G1304" s="5">
        <v>38716</v>
      </c>
      <c r="H1304" s="7" t="s">
        <v>162</v>
      </c>
      <c r="I1304" s="4">
        <v>13</v>
      </c>
      <c r="J1304" s="6">
        <f t="shared" si="145"/>
        <v>13</v>
      </c>
      <c r="K1304" s="6">
        <f t="shared" si="141"/>
        <v>0</v>
      </c>
      <c r="L1304" s="6" t="str">
        <f t="shared" si="142"/>
        <v/>
      </c>
      <c r="M1304" s="21">
        <f t="shared" si="143"/>
        <v>4.9652777777777775E-2</v>
      </c>
      <c r="N1304" s="6" t="str">
        <f t="shared" si="146"/>
        <v/>
      </c>
      <c r="O1304" s="21" t="str">
        <f t="shared" si="144"/>
        <v/>
      </c>
      <c r="P1304" s="33" t="str">
        <f t="shared" si="147"/>
        <v/>
      </c>
    </row>
    <row r="1305" spans="1:16">
      <c r="A1305" s="6" t="s">
        <v>1518</v>
      </c>
      <c r="B1305" s="8">
        <v>78710</v>
      </c>
      <c r="C1305" s="4">
        <v>2</v>
      </c>
      <c r="D1305" s="4">
        <v>2</v>
      </c>
      <c r="E1305" s="4">
        <v>23</v>
      </c>
      <c r="F1305" s="4">
        <v>23</v>
      </c>
      <c r="G1305" s="5">
        <v>39282</v>
      </c>
      <c r="H1305" s="7" t="s">
        <v>162</v>
      </c>
      <c r="I1305" s="4">
        <v>32</v>
      </c>
      <c r="J1305" s="6">
        <f t="shared" si="145"/>
        <v>32</v>
      </c>
      <c r="K1305" s="6">
        <f t="shared" si="141"/>
        <v>0</v>
      </c>
      <c r="L1305" s="6" t="str">
        <f t="shared" si="142"/>
        <v/>
      </c>
      <c r="M1305" s="21">
        <f t="shared" si="143"/>
        <v>0.12222222222222222</v>
      </c>
      <c r="N1305" s="6" t="str">
        <f t="shared" si="146"/>
        <v/>
      </c>
      <c r="O1305" s="21" t="str">
        <f t="shared" si="144"/>
        <v/>
      </c>
      <c r="P1305" s="33" t="str">
        <f t="shared" si="147"/>
        <v/>
      </c>
    </row>
    <row r="1306" spans="1:16">
      <c r="A1306" s="6" t="s">
        <v>1544</v>
      </c>
      <c r="B1306" s="8">
        <v>79503</v>
      </c>
      <c r="C1306" s="4">
        <v>2</v>
      </c>
      <c r="D1306" s="4">
        <v>2</v>
      </c>
      <c r="E1306" s="4">
        <v>23</v>
      </c>
      <c r="F1306" s="4">
        <v>23</v>
      </c>
      <c r="G1306" s="5">
        <v>39282</v>
      </c>
      <c r="H1306" s="7" t="s">
        <v>162</v>
      </c>
      <c r="I1306" s="4">
        <v>10</v>
      </c>
      <c r="J1306" s="6">
        <f t="shared" si="145"/>
        <v>10</v>
      </c>
      <c r="K1306" s="6">
        <f t="shared" si="141"/>
        <v>0</v>
      </c>
      <c r="L1306" s="6" t="str">
        <f t="shared" si="142"/>
        <v/>
      </c>
      <c r="M1306" s="21">
        <f t="shared" si="143"/>
        <v>3.8194444444444441E-2</v>
      </c>
      <c r="N1306" s="6" t="str">
        <f t="shared" si="146"/>
        <v/>
      </c>
      <c r="O1306" s="21" t="str">
        <f t="shared" si="144"/>
        <v/>
      </c>
      <c r="P1306" s="33" t="str">
        <f t="shared" si="147"/>
        <v/>
      </c>
    </row>
    <row r="1307" spans="1:16">
      <c r="A1307" s="6" t="s">
        <v>1098</v>
      </c>
      <c r="B1307" s="8">
        <v>65928</v>
      </c>
      <c r="C1307" s="4">
        <v>9</v>
      </c>
      <c r="D1307" s="4">
        <v>9</v>
      </c>
      <c r="E1307" s="4">
        <v>22</v>
      </c>
      <c r="F1307" s="4">
        <v>22</v>
      </c>
      <c r="G1307" s="5">
        <v>38716</v>
      </c>
      <c r="H1307" s="7" t="s">
        <v>162</v>
      </c>
      <c r="I1307" s="4">
        <v>40</v>
      </c>
      <c r="J1307" s="6">
        <f t="shared" si="145"/>
        <v>40</v>
      </c>
      <c r="K1307" s="6">
        <f t="shared" si="141"/>
        <v>0</v>
      </c>
      <c r="L1307" s="6" t="str">
        <f t="shared" si="142"/>
        <v/>
      </c>
      <c r="M1307" s="21">
        <f t="shared" si="143"/>
        <v>0.15277777777777776</v>
      </c>
      <c r="N1307" s="6" t="str">
        <f t="shared" si="146"/>
        <v/>
      </c>
      <c r="O1307" s="21" t="str">
        <f t="shared" si="144"/>
        <v/>
      </c>
      <c r="P1307" s="33" t="str">
        <f t="shared" si="147"/>
        <v/>
      </c>
    </row>
    <row r="1308" spans="1:16">
      <c r="A1308" s="6" t="s">
        <v>1537</v>
      </c>
      <c r="B1308" s="8">
        <v>79291</v>
      </c>
      <c r="C1308" s="4">
        <v>2</v>
      </c>
      <c r="D1308" s="4">
        <v>2</v>
      </c>
      <c r="E1308" s="4">
        <v>22</v>
      </c>
      <c r="F1308" s="4">
        <v>22</v>
      </c>
      <c r="G1308" s="5">
        <v>38716</v>
      </c>
      <c r="H1308" s="7" t="s">
        <v>162</v>
      </c>
      <c r="I1308" s="4">
        <v>54</v>
      </c>
      <c r="J1308" s="6">
        <f t="shared" si="145"/>
        <v>54</v>
      </c>
      <c r="K1308" s="6">
        <f t="shared" si="141"/>
        <v>0</v>
      </c>
      <c r="L1308" s="6" t="str">
        <f t="shared" si="142"/>
        <v/>
      </c>
      <c r="M1308" s="21">
        <f t="shared" si="143"/>
        <v>0.20624999999999999</v>
      </c>
      <c r="N1308" s="6" t="str">
        <f t="shared" si="146"/>
        <v/>
      </c>
      <c r="O1308" s="21" t="str">
        <f t="shared" si="144"/>
        <v/>
      </c>
      <c r="P1308" s="33" t="str">
        <f t="shared" si="147"/>
        <v/>
      </c>
    </row>
    <row r="1309" spans="1:16">
      <c r="A1309" s="6" t="s">
        <v>997</v>
      </c>
      <c r="B1309" s="8">
        <v>62855</v>
      </c>
      <c r="C1309" s="4">
        <v>12</v>
      </c>
      <c r="D1309" s="4">
        <v>12</v>
      </c>
      <c r="E1309" s="4">
        <v>21</v>
      </c>
      <c r="F1309" s="4">
        <v>21</v>
      </c>
      <c r="G1309" s="5">
        <v>38716</v>
      </c>
      <c r="H1309" s="7" t="s">
        <v>162</v>
      </c>
      <c r="I1309" s="4">
        <v>34</v>
      </c>
      <c r="J1309" s="6">
        <f t="shared" si="145"/>
        <v>34</v>
      </c>
      <c r="K1309" s="6">
        <f t="shared" si="141"/>
        <v>0</v>
      </c>
      <c r="L1309" s="6" t="str">
        <f t="shared" si="142"/>
        <v/>
      </c>
      <c r="M1309" s="21">
        <f t="shared" si="143"/>
        <v>0.12986111111111112</v>
      </c>
      <c r="N1309" s="6" t="str">
        <f t="shared" si="146"/>
        <v/>
      </c>
      <c r="O1309" s="21" t="str">
        <f t="shared" si="144"/>
        <v/>
      </c>
      <c r="P1309" s="33" t="str">
        <f t="shared" si="147"/>
        <v/>
      </c>
    </row>
    <row r="1310" spans="1:16">
      <c r="A1310" s="6" t="s">
        <v>1039</v>
      </c>
      <c r="B1310" s="8">
        <v>64132</v>
      </c>
      <c r="C1310" s="4">
        <v>11</v>
      </c>
      <c r="D1310" s="4">
        <v>11</v>
      </c>
      <c r="E1310" s="4">
        <v>21</v>
      </c>
      <c r="F1310" s="4">
        <v>21</v>
      </c>
      <c r="G1310" s="5">
        <v>38716</v>
      </c>
      <c r="H1310" s="7" t="s">
        <v>162</v>
      </c>
      <c r="I1310" s="4">
        <v>5</v>
      </c>
      <c r="J1310" s="6">
        <f t="shared" si="145"/>
        <v>5</v>
      </c>
      <c r="K1310" s="6">
        <f t="shared" si="141"/>
        <v>0</v>
      </c>
      <c r="L1310" s="6" t="str">
        <f t="shared" si="142"/>
        <v/>
      </c>
      <c r="M1310" s="21">
        <f t="shared" si="143"/>
        <v>1.909722222222222E-2</v>
      </c>
      <c r="N1310" s="6" t="str">
        <f t="shared" si="146"/>
        <v/>
      </c>
      <c r="O1310" s="21" t="str">
        <f t="shared" si="144"/>
        <v/>
      </c>
      <c r="P1310" s="33" t="str">
        <f t="shared" si="147"/>
        <v/>
      </c>
    </row>
    <row r="1311" spans="1:16">
      <c r="A1311" s="6" t="s">
        <v>1118</v>
      </c>
      <c r="B1311" s="8">
        <v>66536</v>
      </c>
      <c r="C1311" s="4">
        <v>9</v>
      </c>
      <c r="D1311" s="4">
        <v>9</v>
      </c>
      <c r="E1311" s="4">
        <v>21</v>
      </c>
      <c r="F1311" s="4">
        <v>21</v>
      </c>
      <c r="G1311" s="5">
        <v>38716</v>
      </c>
      <c r="H1311" s="7" t="s">
        <v>162</v>
      </c>
      <c r="I1311" s="4">
        <v>18</v>
      </c>
      <c r="J1311" s="6">
        <f t="shared" si="145"/>
        <v>18</v>
      </c>
      <c r="K1311" s="6">
        <f t="shared" si="141"/>
        <v>0</v>
      </c>
      <c r="L1311" s="6" t="str">
        <f t="shared" si="142"/>
        <v/>
      </c>
      <c r="M1311" s="21">
        <f t="shared" si="143"/>
        <v>6.8750000000000006E-2</v>
      </c>
      <c r="N1311" s="6" t="str">
        <f t="shared" si="146"/>
        <v/>
      </c>
      <c r="O1311" s="21" t="str">
        <f t="shared" si="144"/>
        <v/>
      </c>
      <c r="P1311" s="33" t="str">
        <f t="shared" si="147"/>
        <v/>
      </c>
    </row>
    <row r="1312" spans="1:16">
      <c r="A1312" s="6" t="s">
        <v>1202</v>
      </c>
      <c r="B1312" s="8">
        <v>69093</v>
      </c>
      <c r="C1312" s="4">
        <v>7</v>
      </c>
      <c r="D1312" s="4">
        <v>7</v>
      </c>
      <c r="E1312" s="4">
        <v>20</v>
      </c>
      <c r="F1312" s="4">
        <v>20</v>
      </c>
      <c r="G1312" s="5">
        <v>38716</v>
      </c>
      <c r="H1312" s="7" t="s">
        <v>162</v>
      </c>
      <c r="I1312" s="4">
        <v>10</v>
      </c>
      <c r="J1312" s="6">
        <f t="shared" si="145"/>
        <v>10</v>
      </c>
      <c r="K1312" s="6">
        <f t="shared" si="141"/>
        <v>0</v>
      </c>
      <c r="L1312" s="6" t="str">
        <f t="shared" si="142"/>
        <v/>
      </c>
      <c r="M1312" s="21">
        <f t="shared" si="143"/>
        <v>3.8194444444444441E-2</v>
      </c>
      <c r="N1312" s="6" t="str">
        <f t="shared" si="146"/>
        <v/>
      </c>
      <c r="O1312" s="21" t="str">
        <f t="shared" si="144"/>
        <v/>
      </c>
      <c r="P1312" s="33" t="str">
        <f t="shared" si="147"/>
        <v/>
      </c>
    </row>
    <row r="1313" spans="1:16">
      <c r="A1313" s="6" t="s">
        <v>1260</v>
      </c>
      <c r="B1313" s="8">
        <v>70860</v>
      </c>
      <c r="C1313" s="4">
        <v>5</v>
      </c>
      <c r="D1313" s="4">
        <v>5</v>
      </c>
      <c r="E1313" s="4">
        <v>20</v>
      </c>
      <c r="F1313" s="4">
        <v>20</v>
      </c>
      <c r="G1313" s="5">
        <v>39209</v>
      </c>
      <c r="H1313" s="7" t="s">
        <v>162</v>
      </c>
      <c r="I1313" s="4">
        <v>4</v>
      </c>
      <c r="J1313" s="6">
        <f t="shared" si="145"/>
        <v>4</v>
      </c>
      <c r="K1313" s="6">
        <f t="shared" si="141"/>
        <v>0</v>
      </c>
      <c r="L1313" s="6" t="str">
        <f t="shared" si="142"/>
        <v/>
      </c>
      <c r="M1313" s="21">
        <f t="shared" si="143"/>
        <v>1.5277777777777777E-2</v>
      </c>
      <c r="N1313" s="6" t="str">
        <f t="shared" si="146"/>
        <v/>
      </c>
      <c r="O1313" s="21" t="str">
        <f t="shared" si="144"/>
        <v/>
      </c>
      <c r="P1313" s="33" t="str">
        <f t="shared" si="147"/>
        <v/>
      </c>
    </row>
    <row r="1314" spans="1:16">
      <c r="A1314" s="6" t="s">
        <v>1262</v>
      </c>
      <c r="B1314" s="8">
        <v>70919</v>
      </c>
      <c r="C1314" s="4">
        <v>5</v>
      </c>
      <c r="D1314" s="4">
        <v>5</v>
      </c>
      <c r="E1314" s="4">
        <v>20</v>
      </c>
      <c r="F1314" s="4">
        <v>20</v>
      </c>
      <c r="G1314" s="5">
        <v>39209</v>
      </c>
      <c r="H1314" s="7" t="s">
        <v>162</v>
      </c>
      <c r="I1314" s="4">
        <v>5</v>
      </c>
      <c r="J1314" s="6">
        <f t="shared" si="145"/>
        <v>5</v>
      </c>
      <c r="K1314" s="6">
        <f t="shared" si="141"/>
        <v>0</v>
      </c>
      <c r="L1314" s="6" t="str">
        <f t="shared" si="142"/>
        <v/>
      </c>
      <c r="M1314" s="21">
        <f t="shared" si="143"/>
        <v>1.909722222222222E-2</v>
      </c>
      <c r="N1314" s="6" t="str">
        <f t="shared" si="146"/>
        <v/>
      </c>
      <c r="O1314" s="21" t="str">
        <f t="shared" si="144"/>
        <v/>
      </c>
      <c r="P1314" s="33" t="str">
        <f t="shared" si="147"/>
        <v/>
      </c>
    </row>
    <row r="1315" spans="1:16">
      <c r="A1315" s="6" t="s">
        <v>1348</v>
      </c>
      <c r="B1315" s="8">
        <v>73536</v>
      </c>
      <c r="C1315" s="4">
        <v>4</v>
      </c>
      <c r="D1315" s="4">
        <v>4</v>
      </c>
      <c r="E1315" s="4">
        <v>20</v>
      </c>
      <c r="F1315" s="4">
        <v>20</v>
      </c>
      <c r="G1315" s="5">
        <v>38716</v>
      </c>
      <c r="H1315" s="7" t="s">
        <v>162</v>
      </c>
      <c r="I1315" s="4">
        <v>172</v>
      </c>
      <c r="J1315" s="6">
        <f t="shared" si="145"/>
        <v>172</v>
      </c>
      <c r="K1315" s="6">
        <f t="shared" si="141"/>
        <v>0</v>
      </c>
      <c r="L1315" s="6" t="str">
        <f t="shared" si="142"/>
        <v/>
      </c>
      <c r="M1315" s="21">
        <f t="shared" si="143"/>
        <v>0.65694444444444444</v>
      </c>
      <c r="N1315" s="6" t="str">
        <f t="shared" si="146"/>
        <v/>
      </c>
      <c r="O1315" s="21" t="str">
        <f t="shared" si="144"/>
        <v/>
      </c>
      <c r="P1315" s="33" t="str">
        <f t="shared" si="147"/>
        <v/>
      </c>
    </row>
    <row r="1316" spans="1:16">
      <c r="A1316" s="6" t="s">
        <v>1545</v>
      </c>
      <c r="B1316" s="8">
        <v>79533</v>
      </c>
      <c r="C1316" s="4">
        <v>2</v>
      </c>
      <c r="D1316" s="4">
        <v>2</v>
      </c>
      <c r="E1316" s="4">
        <v>20</v>
      </c>
      <c r="F1316" s="4">
        <v>20</v>
      </c>
      <c r="G1316" s="5">
        <v>38716</v>
      </c>
      <c r="H1316" s="7" t="s">
        <v>162</v>
      </c>
      <c r="I1316" s="4">
        <v>56</v>
      </c>
      <c r="J1316" s="6">
        <f t="shared" si="145"/>
        <v>56</v>
      </c>
      <c r="K1316" s="6">
        <f t="shared" si="141"/>
        <v>0</v>
      </c>
      <c r="L1316" s="6" t="str">
        <f t="shared" si="142"/>
        <v/>
      </c>
      <c r="M1316" s="21">
        <f t="shared" si="143"/>
        <v>0.21388888888888891</v>
      </c>
      <c r="N1316" s="6" t="str">
        <f t="shared" si="146"/>
        <v/>
      </c>
      <c r="O1316" s="21" t="str">
        <f t="shared" si="144"/>
        <v/>
      </c>
      <c r="P1316" s="33" t="str">
        <f t="shared" si="147"/>
        <v/>
      </c>
    </row>
    <row r="1317" spans="1:16">
      <c r="A1317" s="6" t="s">
        <v>1217</v>
      </c>
      <c r="B1317" s="8">
        <v>69550</v>
      </c>
      <c r="C1317" s="4">
        <v>6</v>
      </c>
      <c r="D1317" s="4">
        <v>6</v>
      </c>
      <c r="E1317" s="4">
        <v>19</v>
      </c>
      <c r="F1317" s="4">
        <v>19</v>
      </c>
      <c r="G1317" s="5">
        <v>38820</v>
      </c>
      <c r="H1317" s="7" t="s">
        <v>162</v>
      </c>
      <c r="I1317" s="4">
        <v>108</v>
      </c>
      <c r="J1317" s="6">
        <f t="shared" si="145"/>
        <v>108</v>
      </c>
      <c r="K1317" s="6">
        <f t="shared" si="141"/>
        <v>0</v>
      </c>
      <c r="L1317" s="6" t="str">
        <f t="shared" si="142"/>
        <v/>
      </c>
      <c r="M1317" s="21">
        <f t="shared" si="143"/>
        <v>0.41249999999999998</v>
      </c>
      <c r="N1317" s="6" t="str">
        <f t="shared" si="146"/>
        <v/>
      </c>
      <c r="O1317" s="21" t="str">
        <f t="shared" si="144"/>
        <v/>
      </c>
      <c r="P1317" s="33" t="str">
        <f t="shared" si="147"/>
        <v/>
      </c>
    </row>
    <row r="1318" spans="1:16">
      <c r="A1318" s="6" t="s">
        <v>1337</v>
      </c>
      <c r="B1318" s="8">
        <v>73202</v>
      </c>
      <c r="C1318" s="4">
        <v>4</v>
      </c>
      <c r="D1318" s="4">
        <v>4</v>
      </c>
      <c r="E1318" s="4">
        <v>19</v>
      </c>
      <c r="F1318" s="4">
        <v>19</v>
      </c>
      <c r="G1318" s="5">
        <v>38716</v>
      </c>
      <c r="H1318" s="7" t="s">
        <v>162</v>
      </c>
      <c r="I1318" s="4">
        <v>47</v>
      </c>
      <c r="J1318" s="6">
        <f t="shared" si="145"/>
        <v>47</v>
      </c>
      <c r="K1318" s="6">
        <f t="shared" si="141"/>
        <v>0</v>
      </c>
      <c r="L1318" s="6" t="str">
        <f t="shared" si="142"/>
        <v/>
      </c>
      <c r="M1318" s="21">
        <f t="shared" si="143"/>
        <v>0.17951388888888889</v>
      </c>
      <c r="N1318" s="6" t="str">
        <f t="shared" si="146"/>
        <v/>
      </c>
      <c r="O1318" s="21" t="str">
        <f t="shared" si="144"/>
        <v/>
      </c>
      <c r="P1318" s="33" t="str">
        <f t="shared" si="147"/>
        <v/>
      </c>
    </row>
    <row r="1319" spans="1:16">
      <c r="A1319" s="6" t="s">
        <v>1488</v>
      </c>
      <c r="B1319" s="8">
        <v>77799</v>
      </c>
      <c r="C1319" s="4">
        <v>2</v>
      </c>
      <c r="D1319" s="4">
        <v>2</v>
      </c>
      <c r="E1319" s="4">
        <v>19</v>
      </c>
      <c r="F1319" s="4">
        <v>19</v>
      </c>
      <c r="G1319" s="5">
        <v>38716</v>
      </c>
      <c r="H1319" s="7" t="s">
        <v>162</v>
      </c>
      <c r="I1319" s="4">
        <v>40</v>
      </c>
      <c r="J1319" s="6">
        <f t="shared" si="145"/>
        <v>40</v>
      </c>
      <c r="K1319" s="6">
        <f t="shared" si="141"/>
        <v>0</v>
      </c>
      <c r="L1319" s="6" t="str">
        <f t="shared" si="142"/>
        <v/>
      </c>
      <c r="M1319" s="21">
        <f t="shared" si="143"/>
        <v>0.15277777777777776</v>
      </c>
      <c r="N1319" s="6" t="str">
        <f t="shared" si="146"/>
        <v/>
      </c>
      <c r="O1319" s="21" t="str">
        <f t="shared" si="144"/>
        <v/>
      </c>
      <c r="P1319" s="33" t="str">
        <f t="shared" si="147"/>
        <v/>
      </c>
    </row>
    <row r="1320" spans="1:16">
      <c r="A1320" s="6" t="s">
        <v>1504</v>
      </c>
      <c r="B1320" s="8">
        <v>78284</v>
      </c>
      <c r="C1320" s="4">
        <v>2</v>
      </c>
      <c r="D1320" s="4">
        <v>2</v>
      </c>
      <c r="E1320" s="4">
        <v>19</v>
      </c>
      <c r="F1320" s="4">
        <v>19</v>
      </c>
      <c r="G1320" s="5">
        <v>38716</v>
      </c>
      <c r="H1320" s="7" t="s">
        <v>162</v>
      </c>
      <c r="I1320" s="4">
        <v>575</v>
      </c>
      <c r="J1320" s="6">
        <f t="shared" si="145"/>
        <v>575</v>
      </c>
      <c r="K1320" s="6">
        <f t="shared" si="141"/>
        <v>0</v>
      </c>
      <c r="L1320" s="6" t="str">
        <f t="shared" si="142"/>
        <v/>
      </c>
      <c r="M1320" s="21">
        <f t="shared" si="143"/>
        <v>2.1961805555555558</v>
      </c>
      <c r="N1320" s="6" t="str">
        <f t="shared" si="146"/>
        <v/>
      </c>
      <c r="O1320" s="21" t="str">
        <f t="shared" si="144"/>
        <v/>
      </c>
      <c r="P1320" s="33" t="str">
        <f t="shared" si="147"/>
        <v/>
      </c>
    </row>
    <row r="1321" spans="1:16">
      <c r="A1321" s="6" t="s">
        <v>1568</v>
      </c>
      <c r="B1321" s="8">
        <v>80233</v>
      </c>
      <c r="C1321" s="4">
        <v>2</v>
      </c>
      <c r="D1321" s="4">
        <v>2</v>
      </c>
      <c r="E1321" s="4">
        <v>19</v>
      </c>
      <c r="F1321" s="4">
        <v>19</v>
      </c>
      <c r="G1321" s="5">
        <v>38716</v>
      </c>
      <c r="H1321" s="7" t="s">
        <v>162</v>
      </c>
      <c r="I1321" s="4">
        <v>2</v>
      </c>
      <c r="J1321" s="6">
        <f t="shared" si="145"/>
        <v>2</v>
      </c>
      <c r="K1321" s="6">
        <f t="shared" si="141"/>
        <v>0</v>
      </c>
      <c r="L1321" s="6" t="str">
        <f t="shared" si="142"/>
        <v/>
      </c>
      <c r="M1321" s="21">
        <f t="shared" si="143"/>
        <v>7.6388888888888886E-3</v>
      </c>
      <c r="N1321" s="6" t="str">
        <f t="shared" si="146"/>
        <v/>
      </c>
      <c r="O1321" s="21" t="str">
        <f t="shared" si="144"/>
        <v/>
      </c>
      <c r="P1321" s="33" t="str">
        <f t="shared" si="147"/>
        <v/>
      </c>
    </row>
    <row r="1322" spans="1:16">
      <c r="A1322" s="6" t="s">
        <v>1191</v>
      </c>
      <c r="B1322" s="8">
        <v>68759</v>
      </c>
      <c r="C1322" s="4">
        <v>7</v>
      </c>
      <c r="D1322" s="4">
        <v>7</v>
      </c>
      <c r="E1322" s="4">
        <v>18</v>
      </c>
      <c r="F1322" s="4">
        <v>18</v>
      </c>
      <c r="G1322" s="5">
        <v>38716</v>
      </c>
      <c r="H1322" s="7" t="s">
        <v>162</v>
      </c>
      <c r="I1322" s="4">
        <v>2</v>
      </c>
      <c r="J1322" s="6">
        <f t="shared" si="145"/>
        <v>2</v>
      </c>
      <c r="K1322" s="6">
        <f t="shared" si="141"/>
        <v>0</v>
      </c>
      <c r="L1322" s="6" t="str">
        <f t="shared" si="142"/>
        <v/>
      </c>
      <c r="M1322" s="21">
        <f t="shared" si="143"/>
        <v>7.6388888888888886E-3</v>
      </c>
      <c r="N1322" s="6" t="str">
        <f t="shared" si="146"/>
        <v/>
      </c>
      <c r="O1322" s="21" t="str">
        <f t="shared" si="144"/>
        <v/>
      </c>
      <c r="P1322" s="33" t="str">
        <f t="shared" si="147"/>
        <v/>
      </c>
    </row>
    <row r="1323" spans="1:16">
      <c r="A1323" s="6" t="s">
        <v>1267</v>
      </c>
      <c r="B1323" s="8">
        <v>71072</v>
      </c>
      <c r="C1323" s="4">
        <v>5</v>
      </c>
      <c r="D1323" s="4">
        <v>5</v>
      </c>
      <c r="E1323" s="4">
        <v>18</v>
      </c>
      <c r="F1323" s="4">
        <v>18</v>
      </c>
      <c r="G1323" s="5">
        <v>38716</v>
      </c>
      <c r="H1323" s="7" t="s">
        <v>162</v>
      </c>
      <c r="I1323" s="4">
        <v>4</v>
      </c>
      <c r="J1323" s="6">
        <f t="shared" si="145"/>
        <v>4</v>
      </c>
      <c r="K1323" s="6">
        <f t="shared" si="141"/>
        <v>0</v>
      </c>
      <c r="L1323" s="6" t="str">
        <f t="shared" si="142"/>
        <v/>
      </c>
      <c r="M1323" s="21">
        <f t="shared" si="143"/>
        <v>1.5277777777777777E-2</v>
      </c>
      <c r="N1323" s="6" t="str">
        <f t="shared" si="146"/>
        <v/>
      </c>
      <c r="O1323" s="21" t="str">
        <f t="shared" si="144"/>
        <v/>
      </c>
      <c r="P1323" s="33" t="str">
        <f t="shared" si="147"/>
        <v/>
      </c>
    </row>
    <row r="1324" spans="1:16">
      <c r="A1324" s="6" t="s">
        <v>1312</v>
      </c>
      <c r="B1324" s="8">
        <v>72441</v>
      </c>
      <c r="C1324" s="4">
        <v>4</v>
      </c>
      <c r="D1324" s="4">
        <v>4</v>
      </c>
      <c r="E1324" s="4">
        <v>18</v>
      </c>
      <c r="F1324" s="4">
        <v>18</v>
      </c>
      <c r="G1324" s="5">
        <v>38936</v>
      </c>
      <c r="H1324" s="7" t="s">
        <v>162</v>
      </c>
      <c r="I1324" s="4">
        <v>30</v>
      </c>
      <c r="J1324" s="6">
        <f t="shared" si="145"/>
        <v>30</v>
      </c>
      <c r="K1324" s="6">
        <f t="shared" si="141"/>
        <v>0</v>
      </c>
      <c r="L1324" s="6" t="str">
        <f t="shared" si="142"/>
        <v/>
      </c>
      <c r="M1324" s="21">
        <f t="shared" si="143"/>
        <v>0.11458333333333333</v>
      </c>
      <c r="N1324" s="6" t="str">
        <f t="shared" si="146"/>
        <v/>
      </c>
      <c r="O1324" s="21" t="str">
        <f t="shared" si="144"/>
        <v/>
      </c>
      <c r="P1324" s="33" t="str">
        <f t="shared" si="147"/>
        <v/>
      </c>
    </row>
    <row r="1325" spans="1:16">
      <c r="A1325" s="6" t="s">
        <v>1426</v>
      </c>
      <c r="B1325" s="8">
        <v>75911</v>
      </c>
      <c r="C1325" s="4">
        <v>3</v>
      </c>
      <c r="D1325" s="4">
        <v>3</v>
      </c>
      <c r="E1325" s="4">
        <v>18</v>
      </c>
      <c r="F1325" s="4">
        <v>18</v>
      </c>
      <c r="G1325" s="5">
        <v>39741</v>
      </c>
      <c r="H1325" s="7" t="s">
        <v>162</v>
      </c>
      <c r="I1325" s="4">
        <v>11</v>
      </c>
      <c r="J1325" s="6">
        <f t="shared" si="145"/>
        <v>11</v>
      </c>
      <c r="K1325" s="6">
        <f t="shared" si="141"/>
        <v>0</v>
      </c>
      <c r="L1325" s="6" t="str">
        <f t="shared" si="142"/>
        <v/>
      </c>
      <c r="M1325" s="21">
        <f t="shared" si="143"/>
        <v>4.2013888888888892E-2</v>
      </c>
      <c r="N1325" s="6" t="str">
        <f t="shared" si="146"/>
        <v/>
      </c>
      <c r="O1325" s="21" t="str">
        <f t="shared" si="144"/>
        <v/>
      </c>
      <c r="P1325" s="33" t="str">
        <f t="shared" si="147"/>
        <v/>
      </c>
    </row>
    <row r="1326" spans="1:16">
      <c r="A1326" s="6" t="s">
        <v>1686</v>
      </c>
      <c r="B1326" s="8">
        <v>83824</v>
      </c>
      <c r="C1326" s="4">
        <v>1</v>
      </c>
      <c r="D1326" s="4">
        <v>1</v>
      </c>
      <c r="E1326" s="4">
        <v>18</v>
      </c>
      <c r="F1326" s="4">
        <v>18</v>
      </c>
      <c r="G1326" s="5">
        <v>39847</v>
      </c>
      <c r="H1326" s="7" t="s">
        <v>162</v>
      </c>
      <c r="I1326" s="4">
        <v>3</v>
      </c>
      <c r="J1326" s="6">
        <f t="shared" si="145"/>
        <v>3</v>
      </c>
      <c r="K1326" s="6">
        <f t="shared" si="141"/>
        <v>0</v>
      </c>
      <c r="L1326" s="6" t="str">
        <f t="shared" si="142"/>
        <v/>
      </c>
      <c r="M1326" s="21">
        <f t="shared" si="143"/>
        <v>1.1458333333333333E-2</v>
      </c>
      <c r="N1326" s="6" t="str">
        <f t="shared" si="146"/>
        <v/>
      </c>
      <c r="O1326" s="21" t="str">
        <f t="shared" si="144"/>
        <v/>
      </c>
      <c r="P1326" s="33" t="str">
        <f t="shared" si="147"/>
        <v/>
      </c>
    </row>
    <row r="1327" spans="1:16">
      <c r="A1327" s="6" t="s">
        <v>1120</v>
      </c>
      <c r="B1327" s="8">
        <v>66597</v>
      </c>
      <c r="C1327" s="4">
        <v>9</v>
      </c>
      <c r="D1327" s="4">
        <v>9</v>
      </c>
      <c r="E1327" s="4">
        <v>17</v>
      </c>
      <c r="F1327" s="4">
        <v>17</v>
      </c>
      <c r="G1327" s="5">
        <v>39412</v>
      </c>
      <c r="H1327" s="7" t="s">
        <v>162</v>
      </c>
      <c r="I1327" s="4">
        <v>22</v>
      </c>
      <c r="J1327" s="6">
        <f t="shared" si="145"/>
        <v>22</v>
      </c>
      <c r="K1327" s="6">
        <f t="shared" si="141"/>
        <v>0</v>
      </c>
      <c r="L1327" s="6" t="str">
        <f t="shared" si="142"/>
        <v/>
      </c>
      <c r="M1327" s="21">
        <f t="shared" si="143"/>
        <v>8.4027777777777785E-2</v>
      </c>
      <c r="N1327" s="6" t="str">
        <f t="shared" si="146"/>
        <v/>
      </c>
      <c r="O1327" s="21" t="str">
        <f t="shared" si="144"/>
        <v/>
      </c>
      <c r="P1327" s="33" t="str">
        <f t="shared" si="147"/>
        <v/>
      </c>
    </row>
    <row r="1328" spans="1:16">
      <c r="A1328" s="6" t="s">
        <v>1333</v>
      </c>
      <c r="B1328" s="8">
        <v>73082</v>
      </c>
      <c r="C1328" s="4">
        <v>4</v>
      </c>
      <c r="D1328" s="4">
        <v>4</v>
      </c>
      <c r="E1328" s="4">
        <v>17</v>
      </c>
      <c r="F1328" s="4">
        <v>17</v>
      </c>
      <c r="G1328" s="5">
        <v>38716</v>
      </c>
      <c r="H1328" s="7" t="s">
        <v>162</v>
      </c>
      <c r="I1328" s="4">
        <v>5</v>
      </c>
      <c r="J1328" s="6">
        <f t="shared" si="145"/>
        <v>5</v>
      </c>
      <c r="K1328" s="6">
        <f t="shared" si="141"/>
        <v>0</v>
      </c>
      <c r="L1328" s="6" t="str">
        <f t="shared" si="142"/>
        <v/>
      </c>
      <c r="M1328" s="21">
        <f t="shared" si="143"/>
        <v>1.909722222222222E-2</v>
      </c>
      <c r="N1328" s="6" t="str">
        <f t="shared" si="146"/>
        <v/>
      </c>
      <c r="O1328" s="21" t="str">
        <f t="shared" si="144"/>
        <v/>
      </c>
      <c r="P1328" s="33" t="str">
        <f t="shared" si="147"/>
        <v/>
      </c>
    </row>
    <row r="1329" spans="1:16">
      <c r="A1329" s="6" t="s">
        <v>1395</v>
      </c>
      <c r="B1329" s="8">
        <v>74967</v>
      </c>
      <c r="C1329" s="4">
        <v>3</v>
      </c>
      <c r="D1329" s="4">
        <v>3</v>
      </c>
      <c r="E1329" s="4">
        <v>17</v>
      </c>
      <c r="F1329" s="4">
        <v>17</v>
      </c>
      <c r="G1329" s="5">
        <v>38919</v>
      </c>
      <c r="H1329" s="7" t="s">
        <v>162</v>
      </c>
      <c r="I1329" s="4">
        <v>54</v>
      </c>
      <c r="J1329" s="6">
        <f t="shared" si="145"/>
        <v>54</v>
      </c>
      <c r="K1329" s="6">
        <f t="shared" si="141"/>
        <v>0</v>
      </c>
      <c r="L1329" s="6" t="str">
        <f t="shared" si="142"/>
        <v/>
      </c>
      <c r="M1329" s="21">
        <f t="shared" si="143"/>
        <v>0.20624999999999999</v>
      </c>
      <c r="N1329" s="6" t="str">
        <f t="shared" si="146"/>
        <v/>
      </c>
      <c r="O1329" s="21" t="str">
        <f t="shared" si="144"/>
        <v/>
      </c>
      <c r="P1329" s="33" t="str">
        <f t="shared" si="147"/>
        <v/>
      </c>
    </row>
    <row r="1330" spans="1:16">
      <c r="A1330" s="6" t="s">
        <v>1606</v>
      </c>
      <c r="B1330" s="8">
        <v>81390</v>
      </c>
      <c r="C1330" s="4">
        <v>1</v>
      </c>
      <c r="D1330" s="4">
        <v>1</v>
      </c>
      <c r="E1330" s="4">
        <v>17</v>
      </c>
      <c r="F1330" s="4">
        <v>17</v>
      </c>
      <c r="G1330" s="5">
        <v>38716</v>
      </c>
      <c r="H1330" s="7" t="s">
        <v>162</v>
      </c>
      <c r="I1330" s="4">
        <v>0</v>
      </c>
      <c r="J1330" s="6">
        <f t="shared" si="145"/>
        <v>0</v>
      </c>
      <c r="K1330" s="6">
        <f t="shared" si="141"/>
        <v>0</v>
      </c>
      <c r="L1330" s="6" t="str">
        <f t="shared" si="142"/>
        <v/>
      </c>
      <c r="M1330" s="21">
        <f t="shared" si="143"/>
        <v>0</v>
      </c>
      <c r="N1330" s="6" t="str">
        <f t="shared" si="146"/>
        <v/>
      </c>
      <c r="O1330" s="21" t="str">
        <f t="shared" si="144"/>
        <v/>
      </c>
      <c r="P1330" s="33" t="str">
        <f t="shared" si="147"/>
        <v/>
      </c>
    </row>
    <row r="1331" spans="1:16">
      <c r="A1331" s="6" t="s">
        <v>1143</v>
      </c>
      <c r="B1331" s="8">
        <v>67298</v>
      </c>
      <c r="C1331" s="4">
        <v>8</v>
      </c>
      <c r="D1331" s="4">
        <v>8</v>
      </c>
      <c r="E1331" s="4">
        <v>16</v>
      </c>
      <c r="F1331" s="4">
        <v>16</v>
      </c>
      <c r="G1331" s="5">
        <v>38716</v>
      </c>
      <c r="H1331" s="7" t="s">
        <v>162</v>
      </c>
      <c r="I1331" s="4">
        <v>10</v>
      </c>
      <c r="J1331" s="6">
        <f t="shared" si="145"/>
        <v>10</v>
      </c>
      <c r="K1331" s="6">
        <f t="shared" si="141"/>
        <v>0</v>
      </c>
      <c r="L1331" s="6" t="str">
        <f t="shared" si="142"/>
        <v/>
      </c>
      <c r="M1331" s="21">
        <f t="shared" si="143"/>
        <v>3.8194444444444441E-2</v>
      </c>
      <c r="N1331" s="6" t="str">
        <f t="shared" si="146"/>
        <v/>
      </c>
      <c r="O1331" s="21" t="str">
        <f t="shared" si="144"/>
        <v/>
      </c>
      <c r="P1331" s="33" t="str">
        <f t="shared" si="147"/>
        <v/>
      </c>
    </row>
    <row r="1332" spans="1:16">
      <c r="A1332" s="6" t="s">
        <v>1233</v>
      </c>
      <c r="B1332" s="8">
        <v>70037</v>
      </c>
      <c r="C1332" s="4">
        <v>6</v>
      </c>
      <c r="D1332" s="4">
        <v>6</v>
      </c>
      <c r="E1332" s="4">
        <v>16</v>
      </c>
      <c r="F1332" s="4">
        <v>16</v>
      </c>
      <c r="G1332" s="5">
        <v>38716</v>
      </c>
      <c r="H1332" s="7" t="s">
        <v>162</v>
      </c>
      <c r="I1332" s="4">
        <v>11</v>
      </c>
      <c r="J1332" s="6">
        <f t="shared" si="145"/>
        <v>11</v>
      </c>
      <c r="K1332" s="6">
        <f t="shared" si="141"/>
        <v>0</v>
      </c>
      <c r="L1332" s="6" t="str">
        <f t="shared" si="142"/>
        <v/>
      </c>
      <c r="M1332" s="21">
        <f t="shared" si="143"/>
        <v>4.2013888888888892E-2</v>
      </c>
      <c r="N1332" s="6" t="str">
        <f t="shared" si="146"/>
        <v/>
      </c>
      <c r="O1332" s="21" t="str">
        <f t="shared" si="144"/>
        <v/>
      </c>
      <c r="P1332" s="33" t="str">
        <f t="shared" si="147"/>
        <v/>
      </c>
    </row>
    <row r="1333" spans="1:16">
      <c r="A1333" s="6" t="s">
        <v>1292</v>
      </c>
      <c r="B1333" s="8">
        <v>71834</v>
      </c>
      <c r="C1333" s="4">
        <v>5</v>
      </c>
      <c r="D1333" s="4">
        <v>5</v>
      </c>
      <c r="E1333" s="4">
        <v>16</v>
      </c>
      <c r="F1333" s="4">
        <v>16</v>
      </c>
      <c r="G1333" s="5">
        <v>39723</v>
      </c>
      <c r="H1333" s="7" t="s">
        <v>162</v>
      </c>
      <c r="I1333" s="4">
        <v>90</v>
      </c>
      <c r="J1333" s="6">
        <f t="shared" si="145"/>
        <v>90</v>
      </c>
      <c r="K1333" s="6">
        <f t="shared" si="141"/>
        <v>0</v>
      </c>
      <c r="L1333" s="6" t="str">
        <f t="shared" si="142"/>
        <v/>
      </c>
      <c r="M1333" s="21">
        <f t="shared" si="143"/>
        <v>0.34375</v>
      </c>
      <c r="N1333" s="6" t="str">
        <f t="shared" si="146"/>
        <v/>
      </c>
      <c r="O1333" s="21" t="str">
        <f t="shared" si="144"/>
        <v/>
      </c>
      <c r="P1333" s="33" t="str">
        <f t="shared" si="147"/>
        <v/>
      </c>
    </row>
    <row r="1334" spans="1:16">
      <c r="A1334" s="6" t="s">
        <v>1307</v>
      </c>
      <c r="B1334" s="8">
        <v>72290</v>
      </c>
      <c r="C1334" s="4">
        <v>4</v>
      </c>
      <c r="D1334" s="4">
        <v>4</v>
      </c>
      <c r="E1334" s="4">
        <v>16</v>
      </c>
      <c r="F1334" s="4">
        <v>16</v>
      </c>
      <c r="G1334" s="5">
        <v>38874</v>
      </c>
      <c r="H1334" s="7" t="s">
        <v>162</v>
      </c>
      <c r="I1334" s="4">
        <v>15</v>
      </c>
      <c r="J1334" s="6">
        <f t="shared" si="145"/>
        <v>15</v>
      </c>
      <c r="K1334" s="6">
        <f t="shared" si="141"/>
        <v>0</v>
      </c>
      <c r="L1334" s="6" t="str">
        <f t="shared" si="142"/>
        <v/>
      </c>
      <c r="M1334" s="21">
        <f t="shared" si="143"/>
        <v>5.7291666666666664E-2</v>
      </c>
      <c r="N1334" s="6" t="str">
        <f t="shared" si="146"/>
        <v/>
      </c>
      <c r="O1334" s="21" t="str">
        <f t="shared" si="144"/>
        <v/>
      </c>
      <c r="P1334" s="33" t="str">
        <f t="shared" si="147"/>
        <v/>
      </c>
    </row>
    <row r="1335" spans="1:16">
      <c r="A1335" s="6" t="s">
        <v>1402</v>
      </c>
      <c r="B1335" s="8">
        <v>75181</v>
      </c>
      <c r="C1335" s="4">
        <v>3</v>
      </c>
      <c r="D1335" s="4">
        <v>3</v>
      </c>
      <c r="E1335" s="4">
        <v>16</v>
      </c>
      <c r="F1335" s="4">
        <v>16</v>
      </c>
      <c r="G1335" s="5">
        <v>38716</v>
      </c>
      <c r="H1335" s="7" t="s">
        <v>162</v>
      </c>
      <c r="I1335" s="4">
        <v>94</v>
      </c>
      <c r="J1335" s="6">
        <f t="shared" si="145"/>
        <v>94</v>
      </c>
      <c r="K1335" s="6">
        <f t="shared" si="141"/>
        <v>0</v>
      </c>
      <c r="L1335" s="6" t="str">
        <f t="shared" si="142"/>
        <v/>
      </c>
      <c r="M1335" s="21">
        <f t="shared" si="143"/>
        <v>0.35902777777777778</v>
      </c>
      <c r="N1335" s="6" t="str">
        <f t="shared" si="146"/>
        <v/>
      </c>
      <c r="O1335" s="21" t="str">
        <f t="shared" si="144"/>
        <v/>
      </c>
      <c r="P1335" s="33" t="str">
        <f t="shared" si="147"/>
        <v/>
      </c>
    </row>
    <row r="1336" spans="1:16">
      <c r="A1336" s="6" t="s">
        <v>1566</v>
      </c>
      <c r="B1336" s="8">
        <v>80171</v>
      </c>
      <c r="C1336" s="4">
        <v>2</v>
      </c>
      <c r="D1336" s="4">
        <v>2</v>
      </c>
      <c r="E1336" s="4">
        <v>16</v>
      </c>
      <c r="F1336" s="4">
        <v>16</v>
      </c>
      <c r="G1336" s="5">
        <v>38716</v>
      </c>
      <c r="H1336" s="7" t="s">
        <v>162</v>
      </c>
      <c r="I1336" s="4">
        <v>46</v>
      </c>
      <c r="J1336" s="6">
        <f t="shared" si="145"/>
        <v>46</v>
      </c>
      <c r="K1336" s="6">
        <f t="shared" si="141"/>
        <v>0</v>
      </c>
      <c r="L1336" s="6" t="str">
        <f t="shared" si="142"/>
        <v/>
      </c>
      <c r="M1336" s="21">
        <f t="shared" si="143"/>
        <v>0.17569444444444443</v>
      </c>
      <c r="N1336" s="6" t="str">
        <f t="shared" si="146"/>
        <v/>
      </c>
      <c r="O1336" s="21" t="str">
        <f t="shared" si="144"/>
        <v/>
      </c>
      <c r="P1336" s="33" t="str">
        <f t="shared" si="147"/>
        <v/>
      </c>
    </row>
    <row r="1337" spans="1:16">
      <c r="A1337" s="6" t="s">
        <v>1116</v>
      </c>
      <c r="B1337" s="8">
        <v>66477</v>
      </c>
      <c r="C1337" s="4">
        <v>9</v>
      </c>
      <c r="D1337" s="4">
        <v>9</v>
      </c>
      <c r="E1337" s="4">
        <v>15</v>
      </c>
      <c r="F1337" s="4">
        <v>15</v>
      </c>
      <c r="G1337" s="5">
        <v>38716</v>
      </c>
      <c r="H1337" s="7" t="s">
        <v>162</v>
      </c>
      <c r="I1337" s="4">
        <v>39</v>
      </c>
      <c r="J1337" s="6">
        <f t="shared" si="145"/>
        <v>39</v>
      </c>
      <c r="K1337" s="6">
        <f t="shared" si="141"/>
        <v>0</v>
      </c>
      <c r="L1337" s="6" t="str">
        <f t="shared" si="142"/>
        <v/>
      </c>
      <c r="M1337" s="21">
        <f t="shared" si="143"/>
        <v>0.14895833333333333</v>
      </c>
      <c r="N1337" s="6" t="str">
        <f t="shared" si="146"/>
        <v/>
      </c>
      <c r="O1337" s="21" t="str">
        <f t="shared" si="144"/>
        <v/>
      </c>
      <c r="P1337" s="33" t="str">
        <f t="shared" si="147"/>
        <v/>
      </c>
    </row>
    <row r="1338" spans="1:16">
      <c r="A1338" s="6" t="s">
        <v>1318</v>
      </c>
      <c r="B1338" s="8">
        <v>72625</v>
      </c>
      <c r="C1338" s="4">
        <v>4</v>
      </c>
      <c r="D1338" s="4">
        <v>4</v>
      </c>
      <c r="E1338" s="4">
        <v>15</v>
      </c>
      <c r="F1338" s="4">
        <v>15</v>
      </c>
      <c r="G1338" s="5">
        <v>38716</v>
      </c>
      <c r="H1338" s="7" t="s">
        <v>162</v>
      </c>
      <c r="I1338" s="4">
        <v>225</v>
      </c>
      <c r="J1338" s="6">
        <f t="shared" si="145"/>
        <v>225</v>
      </c>
      <c r="K1338" s="6">
        <f t="shared" si="141"/>
        <v>0</v>
      </c>
      <c r="L1338" s="6" t="str">
        <f t="shared" si="142"/>
        <v/>
      </c>
      <c r="M1338" s="21">
        <f t="shared" si="143"/>
        <v>0.859375</v>
      </c>
      <c r="N1338" s="6" t="str">
        <f t="shared" si="146"/>
        <v/>
      </c>
      <c r="O1338" s="21" t="str">
        <f t="shared" si="144"/>
        <v/>
      </c>
      <c r="P1338" s="33" t="str">
        <f t="shared" si="147"/>
        <v/>
      </c>
    </row>
    <row r="1339" spans="1:16">
      <c r="A1339" s="6" t="s">
        <v>1567</v>
      </c>
      <c r="B1339" s="8">
        <v>80202</v>
      </c>
      <c r="C1339" s="4">
        <v>2</v>
      </c>
      <c r="D1339" s="4">
        <v>2</v>
      </c>
      <c r="E1339" s="4">
        <v>15</v>
      </c>
      <c r="F1339" s="4">
        <v>15</v>
      </c>
      <c r="G1339" s="5">
        <v>39395</v>
      </c>
      <c r="H1339" s="7" t="s">
        <v>162</v>
      </c>
      <c r="I1339" s="4">
        <v>79</v>
      </c>
      <c r="J1339" s="6">
        <f t="shared" si="145"/>
        <v>79</v>
      </c>
      <c r="K1339" s="6">
        <f t="shared" si="141"/>
        <v>0</v>
      </c>
      <c r="L1339" s="6" t="str">
        <f t="shared" si="142"/>
        <v/>
      </c>
      <c r="M1339" s="21">
        <f t="shared" si="143"/>
        <v>0.30173611111111115</v>
      </c>
      <c r="N1339" s="6" t="str">
        <f t="shared" si="146"/>
        <v/>
      </c>
      <c r="O1339" s="21" t="str">
        <f t="shared" si="144"/>
        <v/>
      </c>
      <c r="P1339" s="33" t="str">
        <f t="shared" si="147"/>
        <v/>
      </c>
    </row>
    <row r="1340" spans="1:16">
      <c r="A1340" s="6" t="s">
        <v>1675</v>
      </c>
      <c r="B1340" s="8">
        <v>83490</v>
      </c>
      <c r="C1340" s="4">
        <v>1</v>
      </c>
      <c r="D1340" s="4">
        <v>1</v>
      </c>
      <c r="E1340" s="4">
        <v>15</v>
      </c>
      <c r="F1340" s="4">
        <v>15</v>
      </c>
      <c r="G1340" s="5">
        <v>38716</v>
      </c>
      <c r="H1340" s="7" t="s">
        <v>162</v>
      </c>
      <c r="I1340" s="4">
        <v>54</v>
      </c>
      <c r="J1340" s="6">
        <f t="shared" si="145"/>
        <v>54</v>
      </c>
      <c r="K1340" s="6">
        <f t="shared" si="141"/>
        <v>0</v>
      </c>
      <c r="L1340" s="6" t="str">
        <f t="shared" si="142"/>
        <v/>
      </c>
      <c r="M1340" s="21">
        <f t="shared" si="143"/>
        <v>0.20624999999999999</v>
      </c>
      <c r="N1340" s="6" t="str">
        <f t="shared" si="146"/>
        <v/>
      </c>
      <c r="O1340" s="21" t="str">
        <f t="shared" si="144"/>
        <v/>
      </c>
      <c r="P1340" s="33" t="str">
        <f t="shared" si="147"/>
        <v/>
      </c>
    </row>
    <row r="1341" spans="1:16">
      <c r="A1341" s="6" t="s">
        <v>1688</v>
      </c>
      <c r="B1341" s="8">
        <v>83886</v>
      </c>
      <c r="C1341" s="4">
        <v>1</v>
      </c>
      <c r="D1341" s="4">
        <v>1</v>
      </c>
      <c r="E1341" s="4">
        <v>15</v>
      </c>
      <c r="F1341" s="4">
        <v>15</v>
      </c>
      <c r="G1341" s="5">
        <v>38716</v>
      </c>
      <c r="H1341" s="7" t="s">
        <v>162</v>
      </c>
      <c r="I1341" s="4">
        <v>23</v>
      </c>
      <c r="J1341" s="6">
        <f t="shared" si="145"/>
        <v>23</v>
      </c>
      <c r="K1341" s="6">
        <f t="shared" si="141"/>
        <v>0</v>
      </c>
      <c r="L1341" s="6" t="str">
        <f t="shared" si="142"/>
        <v/>
      </c>
      <c r="M1341" s="21">
        <f t="shared" si="143"/>
        <v>8.7847222222222215E-2</v>
      </c>
      <c r="N1341" s="6" t="str">
        <f t="shared" si="146"/>
        <v/>
      </c>
      <c r="O1341" s="21" t="str">
        <f t="shared" si="144"/>
        <v/>
      </c>
      <c r="P1341" s="33" t="str">
        <f t="shared" si="147"/>
        <v/>
      </c>
    </row>
    <row r="1342" spans="1:16">
      <c r="A1342" s="6" t="s">
        <v>1694</v>
      </c>
      <c r="B1342" s="8">
        <v>84067</v>
      </c>
      <c r="C1342" s="4">
        <v>1</v>
      </c>
      <c r="D1342" s="4">
        <v>1</v>
      </c>
      <c r="E1342" s="4">
        <v>15</v>
      </c>
      <c r="F1342" s="4">
        <v>15</v>
      </c>
      <c r="G1342" s="5">
        <v>38716</v>
      </c>
      <c r="H1342" s="7" t="s">
        <v>162</v>
      </c>
      <c r="I1342" s="4">
        <v>68</v>
      </c>
      <c r="J1342" s="6">
        <f t="shared" si="145"/>
        <v>68</v>
      </c>
      <c r="K1342" s="6">
        <f t="shared" si="141"/>
        <v>0</v>
      </c>
      <c r="L1342" s="6" t="str">
        <f t="shared" si="142"/>
        <v/>
      </c>
      <c r="M1342" s="21">
        <f t="shared" si="143"/>
        <v>0.25972222222222224</v>
      </c>
      <c r="N1342" s="6" t="str">
        <f t="shared" si="146"/>
        <v/>
      </c>
      <c r="O1342" s="21" t="str">
        <f t="shared" si="144"/>
        <v/>
      </c>
      <c r="P1342" s="33" t="str">
        <f t="shared" si="147"/>
        <v/>
      </c>
    </row>
    <row r="1343" spans="1:16">
      <c r="A1343" s="6" t="s">
        <v>1099</v>
      </c>
      <c r="B1343" s="8">
        <v>65959</v>
      </c>
      <c r="C1343" s="4">
        <v>9</v>
      </c>
      <c r="D1343" s="4">
        <v>9</v>
      </c>
      <c r="E1343" s="4">
        <v>14</v>
      </c>
      <c r="F1343" s="4">
        <v>14</v>
      </c>
      <c r="G1343" s="5">
        <v>38716</v>
      </c>
      <c r="H1343" s="7" t="s">
        <v>162</v>
      </c>
      <c r="I1343" s="4">
        <v>16</v>
      </c>
      <c r="J1343" s="6">
        <f t="shared" si="145"/>
        <v>16</v>
      </c>
      <c r="K1343" s="6">
        <f t="shared" si="141"/>
        <v>0</v>
      </c>
      <c r="L1343" s="6" t="str">
        <f t="shared" si="142"/>
        <v/>
      </c>
      <c r="M1343" s="21">
        <f t="shared" si="143"/>
        <v>6.1111111111111109E-2</v>
      </c>
      <c r="N1343" s="6" t="str">
        <f t="shared" si="146"/>
        <v/>
      </c>
      <c r="O1343" s="21" t="str">
        <f t="shared" si="144"/>
        <v/>
      </c>
      <c r="P1343" s="33" t="str">
        <f t="shared" si="147"/>
        <v/>
      </c>
    </row>
    <row r="1344" spans="1:16">
      <c r="A1344" s="6" t="s">
        <v>1208</v>
      </c>
      <c r="B1344" s="8">
        <v>69277</v>
      </c>
      <c r="C1344" s="4">
        <v>6</v>
      </c>
      <c r="D1344" s="4">
        <v>6</v>
      </c>
      <c r="E1344" s="4">
        <v>14</v>
      </c>
      <c r="F1344" s="4">
        <v>14</v>
      </c>
      <c r="G1344" s="5">
        <v>38716</v>
      </c>
      <c r="H1344" s="7" t="s">
        <v>162</v>
      </c>
      <c r="I1344" s="4">
        <v>5</v>
      </c>
      <c r="J1344" s="6">
        <f t="shared" si="145"/>
        <v>5</v>
      </c>
      <c r="K1344" s="6">
        <f t="shared" si="141"/>
        <v>0</v>
      </c>
      <c r="L1344" s="6" t="str">
        <f t="shared" si="142"/>
        <v/>
      </c>
      <c r="M1344" s="21">
        <f t="shared" si="143"/>
        <v>1.909722222222222E-2</v>
      </c>
      <c r="N1344" s="6" t="str">
        <f t="shared" si="146"/>
        <v/>
      </c>
      <c r="O1344" s="21" t="str">
        <f t="shared" si="144"/>
        <v/>
      </c>
      <c r="P1344" s="33" t="str">
        <f t="shared" si="147"/>
        <v/>
      </c>
    </row>
    <row r="1345" spans="1:16">
      <c r="A1345" s="6" t="s">
        <v>1252</v>
      </c>
      <c r="B1345" s="8">
        <v>70615</v>
      </c>
      <c r="C1345" s="4">
        <v>5</v>
      </c>
      <c r="D1345" s="4">
        <v>5</v>
      </c>
      <c r="E1345" s="4">
        <v>14</v>
      </c>
      <c r="F1345" s="4">
        <v>14</v>
      </c>
      <c r="G1345" s="5">
        <v>39813</v>
      </c>
      <c r="H1345" s="7" t="s">
        <v>162</v>
      </c>
      <c r="I1345" s="4">
        <v>2</v>
      </c>
      <c r="J1345" s="6">
        <f t="shared" si="145"/>
        <v>2</v>
      </c>
      <c r="K1345" s="6">
        <f t="shared" si="141"/>
        <v>0</v>
      </c>
      <c r="L1345" s="6" t="str">
        <f t="shared" si="142"/>
        <v/>
      </c>
      <c r="M1345" s="21">
        <f t="shared" si="143"/>
        <v>7.6388888888888886E-3</v>
      </c>
      <c r="N1345" s="6" t="str">
        <f t="shared" si="146"/>
        <v/>
      </c>
      <c r="O1345" s="21" t="str">
        <f t="shared" si="144"/>
        <v/>
      </c>
      <c r="P1345" s="33" t="str">
        <f t="shared" si="147"/>
        <v/>
      </c>
    </row>
    <row r="1346" spans="1:16">
      <c r="A1346" s="6" t="s">
        <v>1298</v>
      </c>
      <c r="B1346" s="8">
        <v>72015</v>
      </c>
      <c r="C1346" s="4">
        <v>5</v>
      </c>
      <c r="D1346" s="4">
        <v>5</v>
      </c>
      <c r="E1346" s="4">
        <v>14</v>
      </c>
      <c r="F1346" s="4">
        <v>14</v>
      </c>
      <c r="G1346" s="5">
        <v>38918</v>
      </c>
      <c r="H1346" s="7" t="s">
        <v>162</v>
      </c>
      <c r="I1346" s="4">
        <v>58</v>
      </c>
      <c r="J1346" s="6">
        <f t="shared" si="145"/>
        <v>58</v>
      </c>
      <c r="K1346" s="6">
        <f t="shared" si="141"/>
        <v>0</v>
      </c>
      <c r="L1346" s="6" t="str">
        <f t="shared" si="142"/>
        <v/>
      </c>
      <c r="M1346" s="21">
        <f t="shared" si="143"/>
        <v>0.24166666666666667</v>
      </c>
      <c r="N1346" s="6" t="str">
        <f t="shared" si="146"/>
        <v/>
      </c>
      <c r="O1346" s="21" t="str">
        <f t="shared" si="144"/>
        <v/>
      </c>
      <c r="P1346" s="33" t="str">
        <f t="shared" si="147"/>
        <v/>
      </c>
    </row>
    <row r="1347" spans="1:16">
      <c r="A1347" s="6" t="s">
        <v>1313</v>
      </c>
      <c r="B1347" s="8">
        <v>72472</v>
      </c>
      <c r="C1347" s="4">
        <v>4</v>
      </c>
      <c r="D1347" s="4">
        <v>4</v>
      </c>
      <c r="E1347" s="4">
        <v>14</v>
      </c>
      <c r="F1347" s="4">
        <v>14</v>
      </c>
      <c r="G1347" s="5">
        <v>38716</v>
      </c>
      <c r="H1347" s="7" t="s">
        <v>162</v>
      </c>
      <c r="I1347" s="4">
        <v>18</v>
      </c>
      <c r="J1347" s="6">
        <f t="shared" si="145"/>
        <v>18</v>
      </c>
      <c r="K1347" s="6">
        <f t="shared" si="141"/>
        <v>0</v>
      </c>
      <c r="L1347" s="6" t="str">
        <f t="shared" si="142"/>
        <v/>
      </c>
      <c r="M1347" s="21">
        <f t="shared" si="143"/>
        <v>7.4999999999999997E-2</v>
      </c>
      <c r="N1347" s="6" t="str">
        <f t="shared" si="146"/>
        <v/>
      </c>
      <c r="O1347" s="21" t="str">
        <f t="shared" si="144"/>
        <v/>
      </c>
      <c r="P1347" s="33" t="str">
        <f t="shared" si="147"/>
        <v/>
      </c>
    </row>
    <row r="1348" spans="1:16">
      <c r="A1348" s="6" t="s">
        <v>1535</v>
      </c>
      <c r="B1348" s="8">
        <v>79229</v>
      </c>
      <c r="C1348" s="4">
        <v>2</v>
      </c>
      <c r="D1348" s="4">
        <v>2</v>
      </c>
      <c r="E1348" s="4">
        <v>14</v>
      </c>
      <c r="F1348" s="4">
        <v>14</v>
      </c>
      <c r="G1348" s="5">
        <v>38826</v>
      </c>
      <c r="H1348" s="7" t="s">
        <v>162</v>
      </c>
      <c r="I1348" s="4">
        <v>10</v>
      </c>
      <c r="J1348" s="6">
        <f t="shared" si="145"/>
        <v>10</v>
      </c>
      <c r="K1348" s="6">
        <f t="shared" si="141"/>
        <v>0</v>
      </c>
      <c r="L1348" s="6" t="str">
        <f t="shared" si="142"/>
        <v/>
      </c>
      <c r="M1348" s="21">
        <f t="shared" si="143"/>
        <v>4.1666666666666664E-2</v>
      </c>
      <c r="N1348" s="6" t="str">
        <f t="shared" si="146"/>
        <v/>
      </c>
      <c r="O1348" s="21" t="str">
        <f t="shared" si="144"/>
        <v/>
      </c>
      <c r="P1348" s="33" t="str">
        <f t="shared" si="147"/>
        <v/>
      </c>
    </row>
    <row r="1349" spans="1:16">
      <c r="A1349" s="6" t="s">
        <v>1096</v>
      </c>
      <c r="B1349" s="8">
        <v>65867</v>
      </c>
      <c r="C1349" s="4">
        <v>9</v>
      </c>
      <c r="D1349" s="4">
        <v>9</v>
      </c>
      <c r="E1349" s="4">
        <v>13</v>
      </c>
      <c r="F1349" s="4">
        <v>13</v>
      </c>
      <c r="G1349" s="5">
        <v>39847</v>
      </c>
      <c r="H1349" s="7" t="s">
        <v>162</v>
      </c>
      <c r="I1349" s="4">
        <v>37</v>
      </c>
      <c r="J1349" s="6">
        <f t="shared" si="145"/>
        <v>37</v>
      </c>
      <c r="K1349" s="6">
        <f t="shared" si="141"/>
        <v>0</v>
      </c>
      <c r="L1349" s="6" t="str">
        <f t="shared" si="142"/>
        <v/>
      </c>
      <c r="M1349" s="21">
        <f t="shared" si="143"/>
        <v>0.15416666666666667</v>
      </c>
      <c r="N1349" s="6" t="str">
        <f t="shared" si="146"/>
        <v/>
      </c>
      <c r="O1349" s="21" t="str">
        <f t="shared" si="144"/>
        <v/>
      </c>
      <c r="P1349" s="33" t="str">
        <f t="shared" si="147"/>
        <v/>
      </c>
    </row>
    <row r="1350" spans="1:16">
      <c r="A1350" s="6" t="s">
        <v>1265</v>
      </c>
      <c r="B1350" s="8">
        <v>71011</v>
      </c>
      <c r="C1350" s="4">
        <v>5</v>
      </c>
      <c r="D1350" s="4">
        <v>5</v>
      </c>
      <c r="E1350" s="4">
        <v>13</v>
      </c>
      <c r="F1350" s="4">
        <v>13</v>
      </c>
      <c r="G1350" s="5">
        <v>38716</v>
      </c>
      <c r="H1350" s="7" t="s">
        <v>162</v>
      </c>
      <c r="I1350" s="4">
        <v>0</v>
      </c>
      <c r="J1350" s="6">
        <f t="shared" si="145"/>
        <v>0</v>
      </c>
      <c r="K1350" s="6">
        <f t="shared" si="141"/>
        <v>0</v>
      </c>
      <c r="L1350" s="6" t="str">
        <f t="shared" si="142"/>
        <v/>
      </c>
      <c r="M1350" s="21">
        <f t="shared" si="143"/>
        <v>0</v>
      </c>
      <c r="N1350" s="6" t="str">
        <f t="shared" si="146"/>
        <v/>
      </c>
      <c r="O1350" s="21" t="str">
        <f t="shared" si="144"/>
        <v/>
      </c>
      <c r="P1350" s="33" t="str">
        <f t="shared" si="147"/>
        <v/>
      </c>
    </row>
    <row r="1351" spans="1:16">
      <c r="A1351" s="6" t="s">
        <v>1283</v>
      </c>
      <c r="B1351" s="8">
        <v>71559</v>
      </c>
      <c r="C1351" s="4">
        <v>5</v>
      </c>
      <c r="D1351" s="4">
        <v>5</v>
      </c>
      <c r="E1351" s="4">
        <v>13</v>
      </c>
      <c r="F1351" s="4">
        <v>13</v>
      </c>
      <c r="G1351" s="5">
        <v>38716</v>
      </c>
      <c r="H1351" s="7" t="s">
        <v>162</v>
      </c>
      <c r="I1351" s="4">
        <v>0</v>
      </c>
      <c r="J1351" s="6">
        <f t="shared" si="145"/>
        <v>0</v>
      </c>
      <c r="K1351" s="6">
        <f t="shared" ref="K1351:K1414" si="148">IF(C1351&gt;D1351,C1351-D1351,0)</f>
        <v>0</v>
      </c>
      <c r="L1351" s="6" t="str">
        <f t="shared" ref="L1351:L1414" si="149">IF(E1351-F1351&gt;I1351,H1351,"")</f>
        <v/>
      </c>
      <c r="M1351" s="21">
        <f t="shared" ref="M1351:M1414" si="150">IF((VLOOKUP(A1351,TemposRef,5,0)*J1351)/60/60/8&lt;0,(VLOOKUP(A1351,TemposRef,5,0)*J1351)/60/60/8*-1,(VLOOKUP(A1351,TemposRef,5,0)*J1351)/60/60/8)</f>
        <v>0</v>
      </c>
      <c r="N1351" s="6" t="str">
        <f t="shared" si="146"/>
        <v/>
      </c>
      <c r="O1351" s="21" t="str">
        <f t="shared" ref="O1351:O1414" si="151">IF(AND(K1351&gt;0,I1351&gt;E1351-F1351),(VLOOKUP(A1351,TemposRef,5,0)*J1351)/60/60/8,"")</f>
        <v/>
      </c>
      <c r="P1351" s="33" t="str">
        <f t="shared" si="147"/>
        <v/>
      </c>
    </row>
    <row r="1352" spans="1:16">
      <c r="A1352" s="6" t="s">
        <v>1314</v>
      </c>
      <c r="B1352" s="8">
        <v>72502</v>
      </c>
      <c r="C1352" s="4">
        <v>4</v>
      </c>
      <c r="D1352" s="4">
        <v>4</v>
      </c>
      <c r="E1352" s="4">
        <v>13</v>
      </c>
      <c r="F1352" s="4">
        <v>13</v>
      </c>
      <c r="G1352" s="5">
        <v>39094</v>
      </c>
      <c r="H1352" s="7" t="s">
        <v>162</v>
      </c>
      <c r="I1352" s="4">
        <v>183</v>
      </c>
      <c r="J1352" s="6">
        <f t="shared" ref="J1352:J1415" si="152">F1352-E1352+I1352</f>
        <v>183</v>
      </c>
      <c r="K1352" s="6">
        <f t="shared" si="148"/>
        <v>0</v>
      </c>
      <c r="L1352" s="6" t="str">
        <f t="shared" si="149"/>
        <v/>
      </c>
      <c r="M1352" s="21">
        <f t="shared" si="150"/>
        <v>0.76249999999999996</v>
      </c>
      <c r="N1352" s="6" t="str">
        <f t="shared" ref="N1352:N1415" si="153">IF(AND(K1352&gt;0,I1352&gt;E1352-F1352),E1352-F1352,"")</f>
        <v/>
      </c>
      <c r="O1352" s="21" t="str">
        <f t="shared" si="151"/>
        <v/>
      </c>
      <c r="P1352" s="33" t="str">
        <f t="shared" ref="P1352:P1415" si="154">IF(AND(VALUE(K1352)&lt;=0,VALUE(J1352)&lt;0),"analisar fact","")</f>
        <v/>
      </c>
    </row>
    <row r="1353" spans="1:16">
      <c r="A1353" s="6" t="s">
        <v>1357</v>
      </c>
      <c r="B1353" s="8">
        <v>73812</v>
      </c>
      <c r="C1353" s="4">
        <v>4</v>
      </c>
      <c r="D1353" s="4">
        <v>4</v>
      </c>
      <c r="E1353" s="4">
        <v>13</v>
      </c>
      <c r="F1353" s="4">
        <v>13</v>
      </c>
      <c r="G1353" s="5">
        <v>39805</v>
      </c>
      <c r="H1353" s="7" t="s">
        <v>162</v>
      </c>
      <c r="I1353" s="4">
        <v>147</v>
      </c>
      <c r="J1353" s="6">
        <f t="shared" si="152"/>
        <v>147</v>
      </c>
      <c r="K1353" s="6">
        <f t="shared" si="148"/>
        <v>0</v>
      </c>
      <c r="L1353" s="6" t="str">
        <f t="shared" si="149"/>
        <v/>
      </c>
      <c r="M1353" s="21">
        <f t="shared" si="150"/>
        <v>0.61250000000000004</v>
      </c>
      <c r="N1353" s="6" t="str">
        <f t="shared" si="153"/>
        <v/>
      </c>
      <c r="O1353" s="21" t="str">
        <f t="shared" si="151"/>
        <v/>
      </c>
      <c r="P1353" s="33" t="str">
        <f t="shared" si="154"/>
        <v/>
      </c>
    </row>
    <row r="1354" spans="1:16">
      <c r="A1354" s="6" t="s">
        <v>1398</v>
      </c>
      <c r="B1354" s="8">
        <v>75058</v>
      </c>
      <c r="C1354" s="4">
        <v>3</v>
      </c>
      <c r="D1354" s="4">
        <v>3</v>
      </c>
      <c r="E1354" s="4">
        <v>13</v>
      </c>
      <c r="F1354" s="4">
        <v>13</v>
      </c>
      <c r="G1354" s="5">
        <v>38901</v>
      </c>
      <c r="H1354" s="7" t="s">
        <v>162</v>
      </c>
      <c r="I1354" s="4">
        <v>150</v>
      </c>
      <c r="J1354" s="6">
        <f t="shared" si="152"/>
        <v>150</v>
      </c>
      <c r="K1354" s="6">
        <f t="shared" si="148"/>
        <v>0</v>
      </c>
      <c r="L1354" s="6" t="str">
        <f t="shared" si="149"/>
        <v/>
      </c>
      <c r="M1354" s="21">
        <f t="shared" si="150"/>
        <v>0.625</v>
      </c>
      <c r="N1354" s="6" t="str">
        <f t="shared" si="153"/>
        <v/>
      </c>
      <c r="O1354" s="21" t="str">
        <f t="shared" si="151"/>
        <v/>
      </c>
      <c r="P1354" s="33" t="str">
        <f t="shared" si="154"/>
        <v/>
      </c>
    </row>
    <row r="1355" spans="1:16">
      <c r="A1355" s="6" t="s">
        <v>1470</v>
      </c>
      <c r="B1355" s="8">
        <v>77249</v>
      </c>
      <c r="C1355" s="4">
        <v>2</v>
      </c>
      <c r="D1355" s="4">
        <v>2</v>
      </c>
      <c r="E1355" s="4">
        <v>13</v>
      </c>
      <c r="F1355" s="4">
        <v>13</v>
      </c>
      <c r="G1355" s="5">
        <v>38716</v>
      </c>
      <c r="H1355" s="7" t="s">
        <v>162</v>
      </c>
      <c r="I1355" s="4">
        <v>22</v>
      </c>
      <c r="J1355" s="6">
        <f t="shared" si="152"/>
        <v>22</v>
      </c>
      <c r="K1355" s="6">
        <f t="shared" si="148"/>
        <v>0</v>
      </c>
      <c r="L1355" s="6" t="str">
        <f t="shared" si="149"/>
        <v/>
      </c>
      <c r="M1355" s="21">
        <f t="shared" si="150"/>
        <v>9.166666666666666E-2</v>
      </c>
      <c r="N1355" s="6" t="str">
        <f t="shared" si="153"/>
        <v/>
      </c>
      <c r="O1355" s="21" t="str">
        <f t="shared" si="151"/>
        <v/>
      </c>
      <c r="P1355" s="33" t="str">
        <f t="shared" si="154"/>
        <v/>
      </c>
    </row>
    <row r="1356" spans="1:16">
      <c r="A1356" s="6" t="s">
        <v>1486</v>
      </c>
      <c r="B1356" s="8">
        <v>77738</v>
      </c>
      <c r="C1356" s="4">
        <v>2</v>
      </c>
      <c r="D1356" s="4">
        <v>2</v>
      </c>
      <c r="E1356" s="4">
        <v>13</v>
      </c>
      <c r="F1356" s="4">
        <v>13</v>
      </c>
      <c r="G1356" s="5">
        <v>38716</v>
      </c>
      <c r="H1356" s="7" t="s">
        <v>162</v>
      </c>
      <c r="I1356" s="4">
        <v>70</v>
      </c>
      <c r="J1356" s="6">
        <f t="shared" si="152"/>
        <v>70</v>
      </c>
      <c r="K1356" s="6">
        <f t="shared" si="148"/>
        <v>0</v>
      </c>
      <c r="L1356" s="6" t="str">
        <f t="shared" si="149"/>
        <v/>
      </c>
      <c r="M1356" s="21">
        <f t="shared" si="150"/>
        <v>0.29166666666666669</v>
      </c>
      <c r="N1356" s="6" t="str">
        <f t="shared" si="153"/>
        <v/>
      </c>
      <c r="O1356" s="21" t="str">
        <f t="shared" si="151"/>
        <v/>
      </c>
      <c r="P1356" s="33" t="str">
        <f t="shared" si="154"/>
        <v/>
      </c>
    </row>
    <row r="1357" spans="1:16">
      <c r="A1357" s="6" t="s">
        <v>1013</v>
      </c>
      <c r="B1357" s="8">
        <v>63341</v>
      </c>
      <c r="C1357" s="4">
        <v>12</v>
      </c>
      <c r="D1357" s="4">
        <v>12</v>
      </c>
      <c r="E1357" s="4">
        <v>12</v>
      </c>
      <c r="F1357" s="4">
        <v>12</v>
      </c>
      <c r="G1357" s="5">
        <v>38716</v>
      </c>
      <c r="H1357" s="7" t="s">
        <v>162</v>
      </c>
      <c r="I1357" s="4">
        <v>16</v>
      </c>
      <c r="J1357" s="6">
        <f t="shared" si="152"/>
        <v>16</v>
      </c>
      <c r="K1357" s="6">
        <f t="shared" si="148"/>
        <v>0</v>
      </c>
      <c r="L1357" s="6" t="str">
        <f t="shared" si="149"/>
        <v/>
      </c>
      <c r="M1357" s="21">
        <f t="shared" si="150"/>
        <v>6.6666666666666666E-2</v>
      </c>
      <c r="N1357" s="6" t="str">
        <f t="shared" si="153"/>
        <v/>
      </c>
      <c r="O1357" s="21" t="str">
        <f t="shared" si="151"/>
        <v/>
      </c>
      <c r="P1357" s="33" t="str">
        <f t="shared" si="154"/>
        <v/>
      </c>
    </row>
    <row r="1358" spans="1:16">
      <c r="A1358" s="6" t="s">
        <v>1189</v>
      </c>
      <c r="B1358" s="8">
        <v>68699</v>
      </c>
      <c r="C1358" s="4">
        <v>7</v>
      </c>
      <c r="D1358" s="4">
        <v>7</v>
      </c>
      <c r="E1358" s="4">
        <v>12</v>
      </c>
      <c r="F1358" s="4">
        <v>12</v>
      </c>
      <c r="G1358" s="5">
        <v>38716</v>
      </c>
      <c r="H1358" s="7" t="s">
        <v>162</v>
      </c>
      <c r="I1358" s="4">
        <v>27</v>
      </c>
      <c r="J1358" s="6">
        <f t="shared" si="152"/>
        <v>27</v>
      </c>
      <c r="K1358" s="6">
        <f t="shared" si="148"/>
        <v>0</v>
      </c>
      <c r="L1358" s="6" t="str">
        <f t="shared" si="149"/>
        <v/>
      </c>
      <c r="M1358" s="21">
        <f t="shared" si="150"/>
        <v>0.1125</v>
      </c>
      <c r="N1358" s="6" t="str">
        <f t="shared" si="153"/>
        <v/>
      </c>
      <c r="O1358" s="21" t="str">
        <f t="shared" si="151"/>
        <v/>
      </c>
      <c r="P1358" s="33" t="str">
        <f t="shared" si="154"/>
        <v/>
      </c>
    </row>
    <row r="1359" spans="1:16">
      <c r="A1359" s="6" t="s">
        <v>1290</v>
      </c>
      <c r="B1359" s="8">
        <v>71772</v>
      </c>
      <c r="C1359" s="4">
        <v>5</v>
      </c>
      <c r="D1359" s="4">
        <v>5</v>
      </c>
      <c r="E1359" s="4">
        <v>12</v>
      </c>
      <c r="F1359" s="4">
        <v>12</v>
      </c>
      <c r="G1359" s="5">
        <v>38716</v>
      </c>
      <c r="H1359" s="7" t="s">
        <v>162</v>
      </c>
      <c r="I1359" s="4">
        <v>5</v>
      </c>
      <c r="J1359" s="6">
        <f t="shared" si="152"/>
        <v>5</v>
      </c>
      <c r="K1359" s="6">
        <f t="shared" si="148"/>
        <v>0</v>
      </c>
      <c r="L1359" s="6" t="str">
        <f t="shared" si="149"/>
        <v/>
      </c>
      <c r="M1359" s="21">
        <f t="shared" si="150"/>
        <v>2.0833333333333332E-2</v>
      </c>
      <c r="N1359" s="6" t="str">
        <f t="shared" si="153"/>
        <v/>
      </c>
      <c r="O1359" s="21" t="str">
        <f t="shared" si="151"/>
        <v/>
      </c>
      <c r="P1359" s="33" t="str">
        <f t="shared" si="154"/>
        <v/>
      </c>
    </row>
    <row r="1360" spans="1:16">
      <c r="A1360" s="6" t="s">
        <v>1334</v>
      </c>
      <c r="B1360" s="8">
        <v>73110</v>
      </c>
      <c r="C1360" s="4">
        <v>4</v>
      </c>
      <c r="D1360" s="4">
        <v>4</v>
      </c>
      <c r="E1360" s="4">
        <v>12</v>
      </c>
      <c r="F1360" s="4">
        <v>12</v>
      </c>
      <c r="G1360" s="5">
        <v>39303</v>
      </c>
      <c r="H1360" s="7" t="s">
        <v>162</v>
      </c>
      <c r="I1360" s="4">
        <v>26</v>
      </c>
      <c r="J1360" s="6">
        <f t="shared" si="152"/>
        <v>26</v>
      </c>
      <c r="K1360" s="6">
        <f t="shared" si="148"/>
        <v>0</v>
      </c>
      <c r="L1360" s="6" t="str">
        <f t="shared" si="149"/>
        <v/>
      </c>
      <c r="M1360" s="21">
        <f t="shared" si="150"/>
        <v>0.10833333333333334</v>
      </c>
      <c r="N1360" s="6" t="str">
        <f t="shared" si="153"/>
        <v/>
      </c>
      <c r="O1360" s="21" t="str">
        <f t="shared" si="151"/>
        <v/>
      </c>
      <c r="P1360" s="33" t="str">
        <f t="shared" si="154"/>
        <v/>
      </c>
    </row>
    <row r="1361" spans="1:16">
      <c r="A1361" s="6" t="s">
        <v>1351</v>
      </c>
      <c r="B1361" s="8">
        <v>73628</v>
      </c>
      <c r="C1361" s="4">
        <v>4</v>
      </c>
      <c r="D1361" s="4">
        <v>4</v>
      </c>
      <c r="E1361" s="4">
        <v>12</v>
      </c>
      <c r="F1361" s="4">
        <v>12</v>
      </c>
      <c r="G1361" s="5">
        <v>39276</v>
      </c>
      <c r="H1361" s="7" t="s">
        <v>162</v>
      </c>
      <c r="I1361" s="4">
        <v>18</v>
      </c>
      <c r="J1361" s="6">
        <f t="shared" si="152"/>
        <v>18</v>
      </c>
      <c r="K1361" s="6">
        <f t="shared" si="148"/>
        <v>0</v>
      </c>
      <c r="L1361" s="6" t="str">
        <f t="shared" si="149"/>
        <v/>
      </c>
      <c r="M1361" s="21">
        <f t="shared" si="150"/>
        <v>7.4999999999999997E-2</v>
      </c>
      <c r="N1361" s="6" t="str">
        <f t="shared" si="153"/>
        <v/>
      </c>
      <c r="O1361" s="21" t="str">
        <f t="shared" si="151"/>
        <v/>
      </c>
      <c r="P1361" s="33" t="str">
        <f t="shared" si="154"/>
        <v/>
      </c>
    </row>
    <row r="1362" spans="1:16">
      <c r="A1362" s="6" t="s">
        <v>1360</v>
      </c>
      <c r="B1362" s="8">
        <v>73901</v>
      </c>
      <c r="C1362" s="4">
        <v>4</v>
      </c>
      <c r="D1362" s="4">
        <v>4</v>
      </c>
      <c r="E1362" s="4">
        <v>12</v>
      </c>
      <c r="F1362" s="4">
        <v>12</v>
      </c>
      <c r="G1362" s="5">
        <v>38716</v>
      </c>
      <c r="H1362" s="7" t="s">
        <v>162</v>
      </c>
      <c r="I1362" s="4">
        <v>48</v>
      </c>
      <c r="J1362" s="6">
        <f t="shared" si="152"/>
        <v>48</v>
      </c>
      <c r="K1362" s="6">
        <f t="shared" si="148"/>
        <v>0</v>
      </c>
      <c r="L1362" s="6" t="str">
        <f t="shared" si="149"/>
        <v/>
      </c>
      <c r="M1362" s="21">
        <f t="shared" si="150"/>
        <v>0.2</v>
      </c>
      <c r="N1362" s="6" t="str">
        <f t="shared" si="153"/>
        <v/>
      </c>
      <c r="O1362" s="21" t="str">
        <f t="shared" si="151"/>
        <v/>
      </c>
      <c r="P1362" s="33" t="str">
        <f t="shared" si="154"/>
        <v/>
      </c>
    </row>
    <row r="1363" spans="1:16">
      <c r="A1363" s="6" t="s">
        <v>1421</v>
      </c>
      <c r="B1363" s="8">
        <v>75758</v>
      </c>
      <c r="C1363" s="4">
        <v>3</v>
      </c>
      <c r="D1363" s="4">
        <v>3</v>
      </c>
      <c r="E1363" s="4">
        <v>12</v>
      </c>
      <c r="F1363" s="4">
        <v>12</v>
      </c>
      <c r="G1363" s="5">
        <v>39972</v>
      </c>
      <c r="H1363" s="7" t="s">
        <v>162</v>
      </c>
      <c r="I1363" s="4">
        <v>4</v>
      </c>
      <c r="J1363" s="6">
        <f t="shared" si="152"/>
        <v>4</v>
      </c>
      <c r="K1363" s="6">
        <f t="shared" si="148"/>
        <v>0</v>
      </c>
      <c r="L1363" s="6" t="str">
        <f t="shared" si="149"/>
        <v/>
      </c>
      <c r="M1363" s="21">
        <f t="shared" si="150"/>
        <v>1.6666666666666666E-2</v>
      </c>
      <c r="N1363" s="6" t="str">
        <f t="shared" si="153"/>
        <v/>
      </c>
      <c r="O1363" s="21" t="str">
        <f t="shared" si="151"/>
        <v/>
      </c>
      <c r="P1363" s="33" t="str">
        <f t="shared" si="154"/>
        <v/>
      </c>
    </row>
    <row r="1364" spans="1:16">
      <c r="A1364" s="6" t="s">
        <v>1438</v>
      </c>
      <c r="B1364" s="8">
        <v>76277</v>
      </c>
      <c r="C1364" s="4">
        <v>3</v>
      </c>
      <c r="D1364" s="4">
        <v>3</v>
      </c>
      <c r="E1364" s="4">
        <v>12</v>
      </c>
      <c r="F1364" s="4">
        <v>12</v>
      </c>
      <c r="G1364" s="5">
        <v>38716</v>
      </c>
      <c r="H1364" s="7" t="s">
        <v>162</v>
      </c>
      <c r="I1364" s="4">
        <v>3</v>
      </c>
      <c r="J1364" s="6">
        <f t="shared" si="152"/>
        <v>3</v>
      </c>
      <c r="K1364" s="6">
        <f t="shared" si="148"/>
        <v>0</v>
      </c>
      <c r="L1364" s="6" t="str">
        <f t="shared" si="149"/>
        <v/>
      </c>
      <c r="M1364" s="21">
        <f t="shared" si="150"/>
        <v>1.2500000000000001E-2</v>
      </c>
      <c r="N1364" s="6" t="str">
        <f t="shared" si="153"/>
        <v/>
      </c>
      <c r="O1364" s="21" t="str">
        <f t="shared" si="151"/>
        <v/>
      </c>
      <c r="P1364" s="33" t="str">
        <f t="shared" si="154"/>
        <v/>
      </c>
    </row>
    <row r="1365" spans="1:16">
      <c r="A1365" s="6" t="s">
        <v>1483</v>
      </c>
      <c r="B1365" s="8">
        <v>77646</v>
      </c>
      <c r="C1365" s="4">
        <v>2</v>
      </c>
      <c r="D1365" s="4">
        <v>2</v>
      </c>
      <c r="E1365" s="4">
        <v>12</v>
      </c>
      <c r="F1365" s="4">
        <v>12</v>
      </c>
      <c r="G1365" s="5">
        <v>38716</v>
      </c>
      <c r="H1365" s="7" t="s">
        <v>162</v>
      </c>
      <c r="I1365" s="4">
        <v>1</v>
      </c>
      <c r="J1365" s="6">
        <f t="shared" si="152"/>
        <v>1</v>
      </c>
      <c r="K1365" s="6">
        <f t="shared" si="148"/>
        <v>0</v>
      </c>
      <c r="L1365" s="6" t="str">
        <f t="shared" si="149"/>
        <v/>
      </c>
      <c r="M1365" s="21">
        <f t="shared" si="150"/>
        <v>4.1666666666666666E-3</v>
      </c>
      <c r="N1365" s="6" t="str">
        <f t="shared" si="153"/>
        <v/>
      </c>
      <c r="O1365" s="21" t="str">
        <f t="shared" si="151"/>
        <v/>
      </c>
      <c r="P1365" s="33" t="str">
        <f t="shared" si="154"/>
        <v/>
      </c>
    </row>
    <row r="1366" spans="1:16">
      <c r="A1366" s="6" t="s">
        <v>1614</v>
      </c>
      <c r="B1366" s="8">
        <v>81632</v>
      </c>
      <c r="C1366" s="4">
        <v>1</v>
      </c>
      <c r="D1366" s="4">
        <v>1</v>
      </c>
      <c r="E1366" s="4">
        <v>12</v>
      </c>
      <c r="F1366" s="4">
        <v>12</v>
      </c>
      <c r="G1366" s="5">
        <v>39616</v>
      </c>
      <c r="H1366" s="7" t="s">
        <v>162</v>
      </c>
      <c r="I1366" s="4">
        <v>6</v>
      </c>
      <c r="J1366" s="6">
        <f t="shared" si="152"/>
        <v>6</v>
      </c>
      <c r="K1366" s="6">
        <f t="shared" si="148"/>
        <v>0</v>
      </c>
      <c r="L1366" s="6" t="str">
        <f t="shared" si="149"/>
        <v/>
      </c>
      <c r="M1366" s="21">
        <f t="shared" si="150"/>
        <v>2.5000000000000001E-2</v>
      </c>
      <c r="N1366" s="6" t="str">
        <f t="shared" si="153"/>
        <v/>
      </c>
      <c r="O1366" s="21" t="str">
        <f t="shared" si="151"/>
        <v/>
      </c>
      <c r="P1366" s="33" t="str">
        <f t="shared" si="154"/>
        <v/>
      </c>
    </row>
    <row r="1367" spans="1:16">
      <c r="A1367" s="6" t="s">
        <v>1644</v>
      </c>
      <c r="B1367" s="8">
        <v>82547</v>
      </c>
      <c r="C1367" s="4">
        <v>1</v>
      </c>
      <c r="D1367" s="4">
        <v>1</v>
      </c>
      <c r="E1367" s="4">
        <v>12</v>
      </c>
      <c r="F1367" s="4">
        <v>12</v>
      </c>
      <c r="G1367" s="5">
        <v>38716</v>
      </c>
      <c r="H1367" s="7" t="s">
        <v>162</v>
      </c>
      <c r="I1367" s="4">
        <v>7</v>
      </c>
      <c r="J1367" s="6">
        <f t="shared" si="152"/>
        <v>7</v>
      </c>
      <c r="K1367" s="6">
        <f t="shared" si="148"/>
        <v>0</v>
      </c>
      <c r="L1367" s="6" t="str">
        <f t="shared" si="149"/>
        <v/>
      </c>
      <c r="M1367" s="21">
        <f t="shared" si="150"/>
        <v>2.9166666666666667E-2</v>
      </c>
      <c r="N1367" s="6" t="str">
        <f t="shared" si="153"/>
        <v/>
      </c>
      <c r="O1367" s="21" t="str">
        <f t="shared" si="151"/>
        <v/>
      </c>
      <c r="P1367" s="33" t="str">
        <f t="shared" si="154"/>
        <v/>
      </c>
    </row>
    <row r="1368" spans="1:16">
      <c r="A1368" s="6" t="s">
        <v>1209</v>
      </c>
      <c r="B1368" s="8">
        <v>69307</v>
      </c>
      <c r="C1368" s="4">
        <v>6</v>
      </c>
      <c r="D1368" s="4">
        <v>6</v>
      </c>
      <c r="E1368" s="4">
        <v>11</v>
      </c>
      <c r="F1368" s="4">
        <v>11</v>
      </c>
      <c r="G1368" s="5">
        <v>38716</v>
      </c>
      <c r="H1368" s="7" t="s">
        <v>162</v>
      </c>
      <c r="I1368" s="4">
        <v>6</v>
      </c>
      <c r="J1368" s="6">
        <f t="shared" si="152"/>
        <v>6</v>
      </c>
      <c r="K1368" s="6">
        <f t="shared" si="148"/>
        <v>0</v>
      </c>
      <c r="L1368" s="6" t="str">
        <f t="shared" si="149"/>
        <v/>
      </c>
      <c r="M1368" s="21">
        <f t="shared" si="150"/>
        <v>2.5000000000000001E-2</v>
      </c>
      <c r="N1368" s="6" t="str">
        <f t="shared" si="153"/>
        <v/>
      </c>
      <c r="O1368" s="21" t="str">
        <f t="shared" si="151"/>
        <v/>
      </c>
      <c r="P1368" s="33" t="str">
        <f t="shared" si="154"/>
        <v/>
      </c>
    </row>
    <row r="1369" spans="1:16">
      <c r="A1369" s="6" t="s">
        <v>1277</v>
      </c>
      <c r="B1369" s="8">
        <v>71376</v>
      </c>
      <c r="C1369" s="4">
        <v>5</v>
      </c>
      <c r="D1369" s="4">
        <v>5</v>
      </c>
      <c r="E1369" s="4">
        <v>11</v>
      </c>
      <c r="F1369" s="4">
        <v>11</v>
      </c>
      <c r="G1369" s="5">
        <v>38716</v>
      </c>
      <c r="H1369" s="7" t="s">
        <v>162</v>
      </c>
      <c r="I1369" s="4">
        <v>12</v>
      </c>
      <c r="J1369" s="6">
        <f t="shared" si="152"/>
        <v>12</v>
      </c>
      <c r="K1369" s="6">
        <f t="shared" si="148"/>
        <v>0</v>
      </c>
      <c r="L1369" s="6" t="str">
        <f t="shared" si="149"/>
        <v/>
      </c>
      <c r="M1369" s="21">
        <f t="shared" si="150"/>
        <v>0.05</v>
      </c>
      <c r="N1369" s="6" t="str">
        <f t="shared" si="153"/>
        <v/>
      </c>
      <c r="O1369" s="21" t="str">
        <f t="shared" si="151"/>
        <v/>
      </c>
      <c r="P1369" s="33" t="str">
        <f t="shared" si="154"/>
        <v/>
      </c>
    </row>
    <row r="1370" spans="1:16">
      <c r="A1370" s="6" t="s">
        <v>1288</v>
      </c>
      <c r="B1370" s="8">
        <v>71711</v>
      </c>
      <c r="C1370" s="4">
        <v>5</v>
      </c>
      <c r="D1370" s="4">
        <v>5</v>
      </c>
      <c r="E1370" s="4">
        <v>11</v>
      </c>
      <c r="F1370" s="4">
        <v>11</v>
      </c>
      <c r="G1370" s="5">
        <v>38716</v>
      </c>
      <c r="H1370" s="7" t="s">
        <v>162</v>
      </c>
      <c r="I1370" s="4">
        <v>25</v>
      </c>
      <c r="J1370" s="6">
        <f t="shared" si="152"/>
        <v>25</v>
      </c>
      <c r="K1370" s="6">
        <f t="shared" si="148"/>
        <v>0</v>
      </c>
      <c r="L1370" s="6" t="str">
        <f t="shared" si="149"/>
        <v/>
      </c>
      <c r="M1370" s="21">
        <f t="shared" si="150"/>
        <v>0.10416666666666667</v>
      </c>
      <c r="N1370" s="6" t="str">
        <f t="shared" si="153"/>
        <v/>
      </c>
      <c r="O1370" s="21" t="str">
        <f t="shared" si="151"/>
        <v/>
      </c>
      <c r="P1370" s="33" t="str">
        <f t="shared" si="154"/>
        <v/>
      </c>
    </row>
    <row r="1371" spans="1:16">
      <c r="A1371" s="6" t="s">
        <v>1387</v>
      </c>
      <c r="B1371" s="8">
        <v>74724</v>
      </c>
      <c r="C1371" s="4">
        <v>3</v>
      </c>
      <c r="D1371" s="4">
        <v>3</v>
      </c>
      <c r="E1371" s="4">
        <v>11</v>
      </c>
      <c r="F1371" s="4">
        <v>11</v>
      </c>
      <c r="G1371" s="5">
        <v>38716</v>
      </c>
      <c r="H1371" s="7" t="s">
        <v>162</v>
      </c>
      <c r="I1371" s="4">
        <v>20</v>
      </c>
      <c r="J1371" s="6">
        <f t="shared" si="152"/>
        <v>20</v>
      </c>
      <c r="K1371" s="6">
        <f t="shared" si="148"/>
        <v>0</v>
      </c>
      <c r="L1371" s="6" t="str">
        <f t="shared" si="149"/>
        <v/>
      </c>
      <c r="M1371" s="21">
        <f t="shared" si="150"/>
        <v>8.3333333333333329E-2</v>
      </c>
      <c r="N1371" s="6" t="str">
        <f t="shared" si="153"/>
        <v/>
      </c>
      <c r="O1371" s="21" t="str">
        <f t="shared" si="151"/>
        <v/>
      </c>
      <c r="P1371" s="33" t="str">
        <f t="shared" si="154"/>
        <v/>
      </c>
    </row>
    <row r="1372" spans="1:16">
      <c r="A1372" s="6" t="s">
        <v>1506</v>
      </c>
      <c r="B1372" s="8">
        <v>78345</v>
      </c>
      <c r="C1372" s="4">
        <v>2</v>
      </c>
      <c r="D1372" s="4">
        <v>2</v>
      </c>
      <c r="E1372" s="4">
        <v>11</v>
      </c>
      <c r="F1372" s="4">
        <v>11</v>
      </c>
      <c r="G1372" s="5">
        <v>38716</v>
      </c>
      <c r="H1372" s="7" t="s">
        <v>162</v>
      </c>
      <c r="I1372" s="4">
        <v>91</v>
      </c>
      <c r="J1372" s="6">
        <f t="shared" si="152"/>
        <v>91</v>
      </c>
      <c r="K1372" s="6">
        <f t="shared" si="148"/>
        <v>0</v>
      </c>
      <c r="L1372" s="6" t="str">
        <f t="shared" si="149"/>
        <v/>
      </c>
      <c r="M1372" s="21">
        <f t="shared" si="150"/>
        <v>0.37916666666666665</v>
      </c>
      <c r="N1372" s="6" t="str">
        <f t="shared" si="153"/>
        <v/>
      </c>
      <c r="O1372" s="21" t="str">
        <f t="shared" si="151"/>
        <v/>
      </c>
      <c r="P1372" s="33" t="str">
        <f t="shared" si="154"/>
        <v/>
      </c>
    </row>
    <row r="1373" spans="1:16">
      <c r="A1373" s="6" t="s">
        <v>1523</v>
      </c>
      <c r="B1373" s="8">
        <v>78863</v>
      </c>
      <c r="C1373" s="4">
        <v>2</v>
      </c>
      <c r="D1373" s="4">
        <v>2</v>
      </c>
      <c r="E1373" s="4">
        <v>11</v>
      </c>
      <c r="F1373" s="4">
        <v>11</v>
      </c>
      <c r="G1373" s="5">
        <v>38716</v>
      </c>
      <c r="H1373" s="7" t="s">
        <v>162</v>
      </c>
      <c r="I1373" s="4">
        <v>10</v>
      </c>
      <c r="J1373" s="6">
        <f t="shared" si="152"/>
        <v>10</v>
      </c>
      <c r="K1373" s="6">
        <f t="shared" si="148"/>
        <v>0</v>
      </c>
      <c r="L1373" s="6" t="str">
        <f t="shared" si="149"/>
        <v/>
      </c>
      <c r="M1373" s="21">
        <f t="shared" si="150"/>
        <v>4.1666666666666664E-2</v>
      </c>
      <c r="N1373" s="6" t="str">
        <f t="shared" si="153"/>
        <v/>
      </c>
      <c r="O1373" s="21" t="str">
        <f t="shared" si="151"/>
        <v/>
      </c>
      <c r="P1373" s="33" t="str">
        <f t="shared" si="154"/>
        <v/>
      </c>
    </row>
    <row r="1374" spans="1:16">
      <c r="A1374" s="6" t="s">
        <v>1533</v>
      </c>
      <c r="B1374" s="8">
        <v>79168</v>
      </c>
      <c r="C1374" s="4">
        <v>2</v>
      </c>
      <c r="D1374" s="4">
        <v>2</v>
      </c>
      <c r="E1374" s="4">
        <v>11</v>
      </c>
      <c r="F1374" s="4">
        <v>11</v>
      </c>
      <c r="G1374" s="5">
        <v>38716</v>
      </c>
      <c r="H1374" s="7" t="s">
        <v>162</v>
      </c>
      <c r="I1374" s="4">
        <v>70</v>
      </c>
      <c r="J1374" s="6">
        <f t="shared" si="152"/>
        <v>70</v>
      </c>
      <c r="K1374" s="6">
        <f t="shared" si="148"/>
        <v>0</v>
      </c>
      <c r="L1374" s="6" t="str">
        <f t="shared" si="149"/>
        <v/>
      </c>
      <c r="M1374" s="21">
        <f t="shared" si="150"/>
        <v>0.29166666666666669</v>
      </c>
      <c r="N1374" s="6" t="str">
        <f t="shared" si="153"/>
        <v/>
      </c>
      <c r="O1374" s="21" t="str">
        <f t="shared" si="151"/>
        <v/>
      </c>
      <c r="P1374" s="33" t="str">
        <f t="shared" si="154"/>
        <v/>
      </c>
    </row>
    <row r="1375" spans="1:16">
      <c r="A1375" s="6" t="s">
        <v>1621</v>
      </c>
      <c r="B1375" s="8">
        <v>81847</v>
      </c>
      <c r="C1375" s="4">
        <v>1</v>
      </c>
      <c r="D1375" s="4">
        <v>1</v>
      </c>
      <c r="E1375" s="4">
        <v>11</v>
      </c>
      <c r="F1375" s="4">
        <v>11</v>
      </c>
      <c r="G1375" s="5">
        <v>39282</v>
      </c>
      <c r="H1375" s="7" t="s">
        <v>162</v>
      </c>
      <c r="I1375" s="4">
        <v>22</v>
      </c>
      <c r="J1375" s="6">
        <f t="shared" si="152"/>
        <v>22</v>
      </c>
      <c r="K1375" s="6">
        <f t="shared" si="148"/>
        <v>0</v>
      </c>
      <c r="L1375" s="6" t="str">
        <f t="shared" si="149"/>
        <v/>
      </c>
      <c r="M1375" s="21">
        <f t="shared" si="150"/>
        <v>9.166666666666666E-2</v>
      </c>
      <c r="N1375" s="6" t="str">
        <f t="shared" si="153"/>
        <v/>
      </c>
      <c r="O1375" s="21" t="str">
        <f t="shared" si="151"/>
        <v/>
      </c>
      <c r="P1375" s="33" t="str">
        <f t="shared" si="154"/>
        <v/>
      </c>
    </row>
    <row r="1376" spans="1:16">
      <c r="A1376" s="6" t="s">
        <v>1443</v>
      </c>
      <c r="B1376" s="8">
        <v>76428</v>
      </c>
      <c r="C1376" s="4">
        <v>3</v>
      </c>
      <c r="D1376" s="4">
        <v>3</v>
      </c>
      <c r="E1376" s="4">
        <v>10</v>
      </c>
      <c r="F1376" s="4">
        <v>10</v>
      </c>
      <c r="G1376" s="5">
        <v>39948</v>
      </c>
      <c r="H1376" s="7" t="s">
        <v>162</v>
      </c>
      <c r="I1376" s="4">
        <v>16</v>
      </c>
      <c r="J1376" s="6">
        <f t="shared" si="152"/>
        <v>16</v>
      </c>
      <c r="K1376" s="6">
        <f t="shared" si="148"/>
        <v>0</v>
      </c>
      <c r="L1376" s="6" t="str">
        <f t="shared" si="149"/>
        <v/>
      </c>
      <c r="M1376" s="21">
        <f t="shared" si="150"/>
        <v>6.6666666666666666E-2</v>
      </c>
      <c r="N1376" s="6" t="str">
        <f t="shared" si="153"/>
        <v/>
      </c>
      <c r="O1376" s="21" t="str">
        <f t="shared" si="151"/>
        <v/>
      </c>
      <c r="P1376" s="33" t="str">
        <f t="shared" si="154"/>
        <v/>
      </c>
    </row>
    <row r="1377" spans="1:16">
      <c r="A1377" s="6" t="s">
        <v>1481</v>
      </c>
      <c r="B1377" s="8">
        <v>77585</v>
      </c>
      <c r="C1377" s="4">
        <v>2</v>
      </c>
      <c r="D1377" s="4">
        <v>2</v>
      </c>
      <c r="E1377" s="4">
        <v>10</v>
      </c>
      <c r="F1377" s="4">
        <v>10</v>
      </c>
      <c r="G1377" s="5">
        <v>38716</v>
      </c>
      <c r="H1377" s="7" t="s">
        <v>162</v>
      </c>
      <c r="I1377" s="4">
        <v>2</v>
      </c>
      <c r="J1377" s="6">
        <f t="shared" si="152"/>
        <v>2</v>
      </c>
      <c r="K1377" s="6">
        <f t="shared" si="148"/>
        <v>0</v>
      </c>
      <c r="L1377" s="6" t="str">
        <f t="shared" si="149"/>
        <v/>
      </c>
      <c r="M1377" s="21">
        <f t="shared" si="150"/>
        <v>8.3333333333333332E-3</v>
      </c>
      <c r="N1377" s="6" t="str">
        <f t="shared" si="153"/>
        <v/>
      </c>
      <c r="O1377" s="21" t="str">
        <f t="shared" si="151"/>
        <v/>
      </c>
      <c r="P1377" s="33" t="str">
        <f t="shared" si="154"/>
        <v/>
      </c>
    </row>
    <row r="1378" spans="1:16">
      <c r="A1378" s="6" t="s">
        <v>1491</v>
      </c>
      <c r="B1378" s="8">
        <v>77889</v>
      </c>
      <c r="C1378" s="4">
        <v>2</v>
      </c>
      <c r="D1378" s="4">
        <v>2</v>
      </c>
      <c r="E1378" s="4">
        <v>10</v>
      </c>
      <c r="F1378" s="4">
        <v>10</v>
      </c>
      <c r="G1378" s="5">
        <v>39472</v>
      </c>
      <c r="H1378" s="7" t="s">
        <v>162</v>
      </c>
      <c r="I1378" s="4">
        <v>122</v>
      </c>
      <c r="J1378" s="6">
        <f t="shared" si="152"/>
        <v>122</v>
      </c>
      <c r="K1378" s="6">
        <f t="shared" si="148"/>
        <v>0</v>
      </c>
      <c r="L1378" s="6" t="str">
        <f t="shared" si="149"/>
        <v/>
      </c>
      <c r="M1378" s="21">
        <f t="shared" si="150"/>
        <v>0.5083333333333333</v>
      </c>
      <c r="N1378" s="6" t="str">
        <f t="shared" si="153"/>
        <v/>
      </c>
      <c r="O1378" s="21" t="str">
        <f t="shared" si="151"/>
        <v/>
      </c>
      <c r="P1378" s="33" t="str">
        <f t="shared" si="154"/>
        <v/>
      </c>
    </row>
    <row r="1379" spans="1:16">
      <c r="A1379" s="6" t="s">
        <v>1585</v>
      </c>
      <c r="B1379" s="8">
        <v>80752</v>
      </c>
      <c r="C1379" s="4">
        <v>1</v>
      </c>
      <c r="D1379" s="4">
        <v>1</v>
      </c>
      <c r="E1379" s="4">
        <v>10</v>
      </c>
      <c r="F1379" s="4">
        <v>10</v>
      </c>
      <c r="G1379" s="5">
        <v>39750</v>
      </c>
      <c r="H1379" s="7" t="s">
        <v>162</v>
      </c>
      <c r="I1379" s="4">
        <v>196</v>
      </c>
      <c r="J1379" s="6">
        <f t="shared" si="152"/>
        <v>196</v>
      </c>
      <c r="K1379" s="6">
        <f t="shared" si="148"/>
        <v>0</v>
      </c>
      <c r="L1379" s="6" t="str">
        <f t="shared" si="149"/>
        <v/>
      </c>
      <c r="M1379" s="21">
        <f t="shared" si="150"/>
        <v>0.81666666666666665</v>
      </c>
      <c r="N1379" s="6" t="str">
        <f t="shared" si="153"/>
        <v/>
      </c>
      <c r="O1379" s="21" t="str">
        <f t="shared" si="151"/>
        <v/>
      </c>
      <c r="P1379" s="33" t="str">
        <f t="shared" si="154"/>
        <v/>
      </c>
    </row>
    <row r="1380" spans="1:16">
      <c r="A1380" s="6" t="s">
        <v>1587</v>
      </c>
      <c r="B1380" s="8">
        <v>80811</v>
      </c>
      <c r="C1380" s="4">
        <v>1</v>
      </c>
      <c r="D1380" s="4">
        <v>1</v>
      </c>
      <c r="E1380" s="4">
        <v>10</v>
      </c>
      <c r="F1380" s="4">
        <v>10</v>
      </c>
      <c r="G1380" s="5">
        <v>38716</v>
      </c>
      <c r="H1380" s="7" t="s">
        <v>162</v>
      </c>
      <c r="I1380" s="4">
        <v>5</v>
      </c>
      <c r="J1380" s="6">
        <f t="shared" si="152"/>
        <v>5</v>
      </c>
      <c r="K1380" s="6">
        <f t="shared" si="148"/>
        <v>0</v>
      </c>
      <c r="L1380" s="6" t="str">
        <f t="shared" si="149"/>
        <v/>
      </c>
      <c r="M1380" s="21">
        <f t="shared" si="150"/>
        <v>2.0833333333333332E-2</v>
      </c>
      <c r="N1380" s="6" t="str">
        <f t="shared" si="153"/>
        <v/>
      </c>
      <c r="O1380" s="21" t="str">
        <f t="shared" si="151"/>
        <v/>
      </c>
      <c r="P1380" s="33" t="str">
        <f t="shared" si="154"/>
        <v/>
      </c>
    </row>
    <row r="1381" spans="1:16">
      <c r="A1381" s="6" t="s">
        <v>1595</v>
      </c>
      <c r="B1381" s="8">
        <v>81055</v>
      </c>
      <c r="C1381" s="4">
        <v>1</v>
      </c>
      <c r="D1381" s="4">
        <v>1</v>
      </c>
      <c r="E1381" s="4">
        <v>10</v>
      </c>
      <c r="F1381" s="4">
        <v>10</v>
      </c>
      <c r="G1381" s="5">
        <v>38716</v>
      </c>
      <c r="H1381" s="7" t="s">
        <v>162</v>
      </c>
      <c r="I1381" s="4">
        <v>34</v>
      </c>
      <c r="J1381" s="6">
        <f t="shared" si="152"/>
        <v>34</v>
      </c>
      <c r="K1381" s="6">
        <f t="shared" si="148"/>
        <v>0</v>
      </c>
      <c r="L1381" s="6" t="str">
        <f t="shared" si="149"/>
        <v/>
      </c>
      <c r="M1381" s="21">
        <f t="shared" si="150"/>
        <v>0.14166666666666666</v>
      </c>
      <c r="N1381" s="6" t="str">
        <f t="shared" si="153"/>
        <v/>
      </c>
      <c r="O1381" s="21" t="str">
        <f t="shared" si="151"/>
        <v/>
      </c>
      <c r="P1381" s="33" t="str">
        <f t="shared" si="154"/>
        <v/>
      </c>
    </row>
    <row r="1382" spans="1:16">
      <c r="A1382" s="6" t="s">
        <v>1622</v>
      </c>
      <c r="B1382" s="8">
        <v>81876</v>
      </c>
      <c r="C1382" s="4">
        <v>1</v>
      </c>
      <c r="D1382" s="4">
        <v>1</v>
      </c>
      <c r="E1382" s="4">
        <v>10</v>
      </c>
      <c r="F1382" s="4">
        <v>10</v>
      </c>
      <c r="G1382" s="5">
        <v>39587</v>
      </c>
      <c r="H1382" s="7" t="s">
        <v>162</v>
      </c>
      <c r="I1382" s="4">
        <v>24</v>
      </c>
      <c r="J1382" s="6">
        <f t="shared" si="152"/>
        <v>24</v>
      </c>
      <c r="K1382" s="6">
        <f t="shared" si="148"/>
        <v>0</v>
      </c>
      <c r="L1382" s="6" t="str">
        <f t="shared" si="149"/>
        <v/>
      </c>
      <c r="M1382" s="21">
        <f t="shared" si="150"/>
        <v>0.1</v>
      </c>
      <c r="N1382" s="6" t="str">
        <f t="shared" si="153"/>
        <v/>
      </c>
      <c r="O1382" s="21" t="str">
        <f t="shared" si="151"/>
        <v/>
      </c>
      <c r="P1382" s="33" t="str">
        <f t="shared" si="154"/>
        <v/>
      </c>
    </row>
    <row r="1383" spans="1:16">
      <c r="A1383" s="6" t="s">
        <v>1671</v>
      </c>
      <c r="B1383" s="8">
        <v>83368</v>
      </c>
      <c r="C1383" s="4">
        <v>1</v>
      </c>
      <c r="D1383" s="4">
        <v>1</v>
      </c>
      <c r="E1383" s="4">
        <v>10</v>
      </c>
      <c r="F1383" s="4">
        <v>10</v>
      </c>
      <c r="G1383" s="5">
        <v>38716</v>
      </c>
      <c r="H1383" s="7" t="s">
        <v>162</v>
      </c>
      <c r="I1383" s="4">
        <v>26</v>
      </c>
      <c r="J1383" s="6">
        <f t="shared" si="152"/>
        <v>26</v>
      </c>
      <c r="K1383" s="6">
        <f t="shared" si="148"/>
        <v>0</v>
      </c>
      <c r="L1383" s="6" t="str">
        <f t="shared" si="149"/>
        <v/>
      </c>
      <c r="M1383" s="21">
        <f t="shared" si="150"/>
        <v>0.10833333333333334</v>
      </c>
      <c r="N1383" s="6" t="str">
        <f t="shared" si="153"/>
        <v/>
      </c>
      <c r="O1383" s="21" t="str">
        <f t="shared" si="151"/>
        <v/>
      </c>
      <c r="P1383" s="33" t="str">
        <f t="shared" si="154"/>
        <v/>
      </c>
    </row>
    <row r="1384" spans="1:16">
      <c r="A1384" s="6" t="s">
        <v>1674</v>
      </c>
      <c r="B1384" s="8">
        <v>83459</v>
      </c>
      <c r="C1384" s="4">
        <v>1</v>
      </c>
      <c r="D1384" s="4">
        <v>1</v>
      </c>
      <c r="E1384" s="4">
        <v>10</v>
      </c>
      <c r="F1384" s="4">
        <v>10</v>
      </c>
      <c r="G1384" s="5">
        <v>38716</v>
      </c>
      <c r="H1384" s="7" t="s">
        <v>162</v>
      </c>
      <c r="I1384" s="4">
        <v>159</v>
      </c>
      <c r="J1384" s="6">
        <f t="shared" si="152"/>
        <v>159</v>
      </c>
      <c r="K1384" s="6">
        <f t="shared" si="148"/>
        <v>0</v>
      </c>
      <c r="L1384" s="6" t="str">
        <f t="shared" si="149"/>
        <v/>
      </c>
      <c r="M1384" s="21">
        <f t="shared" si="150"/>
        <v>0.66249999999999998</v>
      </c>
      <c r="N1384" s="6" t="str">
        <f t="shared" si="153"/>
        <v/>
      </c>
      <c r="O1384" s="21" t="str">
        <f t="shared" si="151"/>
        <v/>
      </c>
      <c r="P1384" s="33" t="str">
        <f t="shared" si="154"/>
        <v/>
      </c>
    </row>
    <row r="1385" spans="1:16">
      <c r="A1385" s="6" t="s">
        <v>1703</v>
      </c>
      <c r="B1385" s="8">
        <v>84342</v>
      </c>
      <c r="C1385" s="4">
        <v>1</v>
      </c>
      <c r="D1385" s="4">
        <v>1</v>
      </c>
      <c r="E1385" s="4">
        <v>10</v>
      </c>
      <c r="F1385" s="4">
        <v>10</v>
      </c>
      <c r="G1385" s="5">
        <v>39395</v>
      </c>
      <c r="H1385" s="7" t="s">
        <v>162</v>
      </c>
      <c r="I1385" s="4">
        <v>27</v>
      </c>
      <c r="J1385" s="6">
        <f t="shared" si="152"/>
        <v>27</v>
      </c>
      <c r="K1385" s="6">
        <f t="shared" si="148"/>
        <v>0</v>
      </c>
      <c r="L1385" s="6" t="str">
        <f t="shared" si="149"/>
        <v/>
      </c>
      <c r="M1385" s="21">
        <f t="shared" si="150"/>
        <v>0.1125</v>
      </c>
      <c r="N1385" s="6" t="str">
        <f t="shared" si="153"/>
        <v/>
      </c>
      <c r="O1385" s="21" t="str">
        <f t="shared" si="151"/>
        <v/>
      </c>
      <c r="P1385" s="33" t="str">
        <f t="shared" si="154"/>
        <v/>
      </c>
    </row>
    <row r="1386" spans="1:16">
      <c r="A1386" s="6" t="s">
        <v>1207</v>
      </c>
      <c r="B1386" s="8">
        <v>69246</v>
      </c>
      <c r="C1386" s="4">
        <v>6</v>
      </c>
      <c r="D1386" s="4">
        <v>6</v>
      </c>
      <c r="E1386" s="4">
        <v>9</v>
      </c>
      <c r="F1386" s="4">
        <v>9</v>
      </c>
      <c r="G1386" s="5">
        <v>38716</v>
      </c>
      <c r="H1386" s="7" t="s">
        <v>162</v>
      </c>
      <c r="I1386" s="4">
        <v>13</v>
      </c>
      <c r="J1386" s="6">
        <f t="shared" si="152"/>
        <v>13</v>
      </c>
      <c r="K1386" s="6">
        <f t="shared" si="148"/>
        <v>0</v>
      </c>
      <c r="L1386" s="6" t="str">
        <f t="shared" si="149"/>
        <v/>
      </c>
      <c r="M1386" s="21">
        <f t="shared" si="150"/>
        <v>5.4166666666666669E-2</v>
      </c>
      <c r="N1386" s="6" t="str">
        <f t="shared" si="153"/>
        <v/>
      </c>
      <c r="O1386" s="21" t="str">
        <f t="shared" si="151"/>
        <v/>
      </c>
      <c r="P1386" s="33" t="str">
        <f t="shared" si="154"/>
        <v/>
      </c>
    </row>
    <row r="1387" spans="1:16">
      <c r="A1387" s="6" t="s">
        <v>1285</v>
      </c>
      <c r="B1387" s="8">
        <v>71621</v>
      </c>
      <c r="C1387" s="4">
        <v>5</v>
      </c>
      <c r="D1387" s="4">
        <v>5</v>
      </c>
      <c r="E1387" s="4">
        <v>9</v>
      </c>
      <c r="F1387" s="4">
        <v>9</v>
      </c>
      <c r="G1387" s="5">
        <v>38716</v>
      </c>
      <c r="H1387" s="7" t="s">
        <v>162</v>
      </c>
      <c r="I1387" s="4">
        <v>28</v>
      </c>
      <c r="J1387" s="6">
        <f t="shared" si="152"/>
        <v>28</v>
      </c>
      <c r="K1387" s="6">
        <f t="shared" si="148"/>
        <v>0</v>
      </c>
      <c r="L1387" s="6" t="str">
        <f t="shared" si="149"/>
        <v/>
      </c>
      <c r="M1387" s="21">
        <f t="shared" si="150"/>
        <v>0.11666666666666667</v>
      </c>
      <c r="N1387" s="6" t="str">
        <f t="shared" si="153"/>
        <v/>
      </c>
      <c r="O1387" s="21" t="str">
        <f t="shared" si="151"/>
        <v/>
      </c>
      <c r="P1387" s="33" t="str">
        <f t="shared" si="154"/>
        <v/>
      </c>
    </row>
    <row r="1388" spans="1:16">
      <c r="A1388" s="6" t="s">
        <v>1299</v>
      </c>
      <c r="B1388" s="8">
        <v>72046</v>
      </c>
      <c r="C1388" s="4">
        <v>5</v>
      </c>
      <c r="D1388" s="4">
        <v>5</v>
      </c>
      <c r="E1388" s="4">
        <v>9</v>
      </c>
      <c r="F1388" s="4">
        <v>9</v>
      </c>
      <c r="G1388" s="5">
        <v>39559</v>
      </c>
      <c r="H1388" s="7" t="s">
        <v>162</v>
      </c>
      <c r="I1388" s="4">
        <v>3</v>
      </c>
      <c r="J1388" s="6">
        <f t="shared" si="152"/>
        <v>3</v>
      </c>
      <c r="K1388" s="6">
        <f t="shared" si="148"/>
        <v>0</v>
      </c>
      <c r="L1388" s="6" t="str">
        <f t="shared" si="149"/>
        <v/>
      </c>
      <c r="M1388" s="21">
        <f t="shared" si="150"/>
        <v>1.2500000000000001E-2</v>
      </c>
      <c r="N1388" s="6" t="str">
        <f t="shared" si="153"/>
        <v/>
      </c>
      <c r="O1388" s="21" t="str">
        <f t="shared" si="151"/>
        <v/>
      </c>
      <c r="P1388" s="33" t="str">
        <f t="shared" si="154"/>
        <v/>
      </c>
    </row>
    <row r="1389" spans="1:16">
      <c r="A1389" s="6" t="s">
        <v>1492</v>
      </c>
      <c r="B1389" s="8">
        <v>77919</v>
      </c>
      <c r="C1389" s="4">
        <v>2</v>
      </c>
      <c r="D1389" s="4">
        <v>2</v>
      </c>
      <c r="E1389" s="4">
        <v>9</v>
      </c>
      <c r="F1389" s="4">
        <v>9</v>
      </c>
      <c r="G1389" s="5">
        <v>38716</v>
      </c>
      <c r="H1389" s="7" t="s">
        <v>162</v>
      </c>
      <c r="I1389" s="4">
        <v>12</v>
      </c>
      <c r="J1389" s="6">
        <f t="shared" si="152"/>
        <v>12</v>
      </c>
      <c r="K1389" s="6">
        <f t="shared" si="148"/>
        <v>0</v>
      </c>
      <c r="L1389" s="6" t="str">
        <f t="shared" si="149"/>
        <v/>
      </c>
      <c r="M1389" s="21">
        <f t="shared" si="150"/>
        <v>0.05</v>
      </c>
      <c r="N1389" s="6" t="str">
        <f t="shared" si="153"/>
        <v/>
      </c>
      <c r="O1389" s="21" t="str">
        <f t="shared" si="151"/>
        <v/>
      </c>
      <c r="P1389" s="33" t="str">
        <f t="shared" si="154"/>
        <v/>
      </c>
    </row>
    <row r="1390" spans="1:16">
      <c r="A1390" s="6" t="s">
        <v>1510</v>
      </c>
      <c r="B1390" s="8">
        <v>78468</v>
      </c>
      <c r="C1390" s="4">
        <v>2</v>
      </c>
      <c r="D1390" s="4">
        <v>2</v>
      </c>
      <c r="E1390" s="4">
        <v>9</v>
      </c>
      <c r="F1390" s="4">
        <v>9</v>
      </c>
      <c r="G1390" s="5">
        <v>39224</v>
      </c>
      <c r="H1390" s="7" t="s">
        <v>162</v>
      </c>
      <c r="I1390" s="4">
        <v>18</v>
      </c>
      <c r="J1390" s="6">
        <f t="shared" si="152"/>
        <v>18</v>
      </c>
      <c r="K1390" s="6">
        <f t="shared" si="148"/>
        <v>0</v>
      </c>
      <c r="L1390" s="6" t="str">
        <f t="shared" si="149"/>
        <v/>
      </c>
      <c r="M1390" s="21">
        <f t="shared" si="150"/>
        <v>7.4999999999999997E-2</v>
      </c>
      <c r="N1390" s="6" t="str">
        <f t="shared" si="153"/>
        <v/>
      </c>
      <c r="O1390" s="21" t="str">
        <f t="shared" si="151"/>
        <v/>
      </c>
      <c r="P1390" s="33" t="str">
        <f t="shared" si="154"/>
        <v/>
      </c>
    </row>
    <row r="1391" spans="1:16">
      <c r="A1391" s="6" t="s">
        <v>1521</v>
      </c>
      <c r="B1391" s="8">
        <v>78802</v>
      </c>
      <c r="C1391" s="4">
        <v>2</v>
      </c>
      <c r="D1391" s="4">
        <v>2</v>
      </c>
      <c r="E1391" s="4">
        <v>9</v>
      </c>
      <c r="F1391" s="4">
        <v>9</v>
      </c>
      <c r="G1391" s="5">
        <v>39072</v>
      </c>
      <c r="H1391" s="7" t="s">
        <v>162</v>
      </c>
      <c r="I1391" s="4">
        <v>15</v>
      </c>
      <c r="J1391" s="6">
        <f t="shared" si="152"/>
        <v>15</v>
      </c>
      <c r="K1391" s="6">
        <f t="shared" si="148"/>
        <v>0</v>
      </c>
      <c r="L1391" s="6" t="str">
        <f t="shared" si="149"/>
        <v/>
      </c>
      <c r="M1391" s="21">
        <f t="shared" si="150"/>
        <v>6.25E-2</v>
      </c>
      <c r="N1391" s="6" t="str">
        <f t="shared" si="153"/>
        <v/>
      </c>
      <c r="O1391" s="21" t="str">
        <f t="shared" si="151"/>
        <v/>
      </c>
      <c r="P1391" s="33" t="str">
        <f t="shared" si="154"/>
        <v/>
      </c>
    </row>
    <row r="1392" spans="1:16">
      <c r="A1392" s="6" t="s">
        <v>1530</v>
      </c>
      <c r="B1392" s="8">
        <v>79076</v>
      </c>
      <c r="C1392" s="4">
        <v>2</v>
      </c>
      <c r="D1392" s="4">
        <v>2</v>
      </c>
      <c r="E1392" s="4">
        <v>9</v>
      </c>
      <c r="F1392" s="4">
        <v>9</v>
      </c>
      <c r="G1392" s="5">
        <v>38716</v>
      </c>
      <c r="H1392" s="7" t="s">
        <v>162</v>
      </c>
      <c r="I1392" s="4">
        <v>7</v>
      </c>
      <c r="J1392" s="6">
        <f t="shared" si="152"/>
        <v>7</v>
      </c>
      <c r="K1392" s="6">
        <f t="shared" si="148"/>
        <v>0</v>
      </c>
      <c r="L1392" s="6" t="str">
        <f t="shared" si="149"/>
        <v/>
      </c>
      <c r="M1392" s="21">
        <f t="shared" si="150"/>
        <v>2.9166666666666667E-2</v>
      </c>
      <c r="N1392" s="6" t="str">
        <f t="shared" si="153"/>
        <v/>
      </c>
      <c r="O1392" s="21" t="str">
        <f t="shared" si="151"/>
        <v/>
      </c>
      <c r="P1392" s="33" t="str">
        <f t="shared" si="154"/>
        <v/>
      </c>
    </row>
    <row r="1393" spans="1:16">
      <c r="A1393" s="6" t="s">
        <v>1538</v>
      </c>
      <c r="B1393" s="8">
        <v>79319</v>
      </c>
      <c r="C1393" s="4">
        <v>2</v>
      </c>
      <c r="D1393" s="4">
        <v>2</v>
      </c>
      <c r="E1393" s="4">
        <v>9</v>
      </c>
      <c r="F1393" s="4">
        <v>9</v>
      </c>
      <c r="G1393" s="5">
        <v>38716</v>
      </c>
      <c r="H1393" s="7" t="s">
        <v>162</v>
      </c>
      <c r="I1393" s="4">
        <v>5</v>
      </c>
      <c r="J1393" s="6">
        <f t="shared" si="152"/>
        <v>5</v>
      </c>
      <c r="K1393" s="6">
        <f t="shared" si="148"/>
        <v>0</v>
      </c>
      <c r="L1393" s="6" t="str">
        <f t="shared" si="149"/>
        <v/>
      </c>
      <c r="M1393" s="21">
        <f t="shared" si="150"/>
        <v>2.0833333333333332E-2</v>
      </c>
      <c r="N1393" s="6" t="str">
        <f t="shared" si="153"/>
        <v/>
      </c>
      <c r="O1393" s="21" t="str">
        <f t="shared" si="151"/>
        <v/>
      </c>
      <c r="P1393" s="33" t="str">
        <f t="shared" si="154"/>
        <v/>
      </c>
    </row>
    <row r="1394" spans="1:16">
      <c r="A1394" s="6" t="s">
        <v>1539</v>
      </c>
      <c r="B1394" s="8">
        <v>79350</v>
      </c>
      <c r="C1394" s="4">
        <v>2</v>
      </c>
      <c r="D1394" s="4">
        <v>2</v>
      </c>
      <c r="E1394" s="4">
        <v>9</v>
      </c>
      <c r="F1394" s="4">
        <v>9</v>
      </c>
      <c r="G1394" s="5">
        <v>38716</v>
      </c>
      <c r="H1394" s="7" t="s">
        <v>162</v>
      </c>
      <c r="I1394" s="4">
        <v>0</v>
      </c>
      <c r="J1394" s="6">
        <f t="shared" si="152"/>
        <v>0</v>
      </c>
      <c r="K1394" s="6">
        <f t="shared" si="148"/>
        <v>0</v>
      </c>
      <c r="L1394" s="6" t="str">
        <f t="shared" si="149"/>
        <v/>
      </c>
      <c r="M1394" s="21">
        <f t="shared" si="150"/>
        <v>0</v>
      </c>
      <c r="N1394" s="6" t="str">
        <f t="shared" si="153"/>
        <v/>
      </c>
      <c r="O1394" s="21" t="str">
        <f t="shared" si="151"/>
        <v/>
      </c>
      <c r="P1394" s="33" t="str">
        <f t="shared" si="154"/>
        <v/>
      </c>
    </row>
    <row r="1395" spans="1:16">
      <c r="A1395" s="6" t="s">
        <v>1543</v>
      </c>
      <c r="B1395" s="8">
        <v>79472</v>
      </c>
      <c r="C1395" s="4">
        <v>2</v>
      </c>
      <c r="D1395" s="4">
        <v>2</v>
      </c>
      <c r="E1395" s="4">
        <v>9</v>
      </c>
      <c r="F1395" s="4">
        <v>9</v>
      </c>
      <c r="G1395" s="5">
        <v>38716</v>
      </c>
      <c r="H1395" s="7" t="s">
        <v>162</v>
      </c>
      <c r="I1395" s="4">
        <v>23</v>
      </c>
      <c r="J1395" s="6">
        <f t="shared" si="152"/>
        <v>23</v>
      </c>
      <c r="K1395" s="6">
        <f t="shared" si="148"/>
        <v>0</v>
      </c>
      <c r="L1395" s="6" t="str">
        <f t="shared" si="149"/>
        <v/>
      </c>
      <c r="M1395" s="21">
        <f t="shared" si="150"/>
        <v>9.583333333333334E-2</v>
      </c>
      <c r="N1395" s="6" t="str">
        <f t="shared" si="153"/>
        <v/>
      </c>
      <c r="O1395" s="21" t="str">
        <f t="shared" si="151"/>
        <v/>
      </c>
      <c r="P1395" s="33" t="str">
        <f t="shared" si="154"/>
        <v/>
      </c>
    </row>
    <row r="1396" spans="1:16">
      <c r="A1396" s="6" t="s">
        <v>1275</v>
      </c>
      <c r="B1396" s="8">
        <v>71315</v>
      </c>
      <c r="C1396" s="4">
        <v>5</v>
      </c>
      <c r="D1396" s="4">
        <v>5</v>
      </c>
      <c r="E1396" s="4">
        <v>8</v>
      </c>
      <c r="F1396" s="4">
        <v>8</v>
      </c>
      <c r="G1396" s="5">
        <v>38716</v>
      </c>
      <c r="H1396" s="7" t="s">
        <v>162</v>
      </c>
      <c r="I1396" s="4">
        <v>0</v>
      </c>
      <c r="J1396" s="6">
        <f t="shared" si="152"/>
        <v>0</v>
      </c>
      <c r="K1396" s="6">
        <f t="shared" si="148"/>
        <v>0</v>
      </c>
      <c r="L1396" s="6" t="str">
        <f t="shared" si="149"/>
        <v/>
      </c>
      <c r="M1396" s="21">
        <f t="shared" si="150"/>
        <v>0</v>
      </c>
      <c r="N1396" s="6" t="str">
        <f t="shared" si="153"/>
        <v/>
      </c>
      <c r="O1396" s="21" t="str">
        <f t="shared" si="151"/>
        <v/>
      </c>
      <c r="P1396" s="33" t="str">
        <f t="shared" si="154"/>
        <v/>
      </c>
    </row>
    <row r="1397" spans="1:16">
      <c r="A1397" s="6" t="s">
        <v>1323</v>
      </c>
      <c r="B1397" s="8">
        <v>72776</v>
      </c>
      <c r="C1397" s="4">
        <v>4</v>
      </c>
      <c r="D1397" s="4">
        <v>4</v>
      </c>
      <c r="E1397" s="4">
        <v>8</v>
      </c>
      <c r="F1397" s="4">
        <v>8</v>
      </c>
      <c r="G1397" s="5">
        <v>38716</v>
      </c>
      <c r="H1397" s="7" t="s">
        <v>162</v>
      </c>
      <c r="I1397" s="4">
        <v>12</v>
      </c>
      <c r="J1397" s="6">
        <f t="shared" si="152"/>
        <v>12</v>
      </c>
      <c r="K1397" s="6">
        <f t="shared" si="148"/>
        <v>0</v>
      </c>
      <c r="L1397" s="6" t="str">
        <f t="shared" si="149"/>
        <v/>
      </c>
      <c r="M1397" s="21">
        <f t="shared" si="150"/>
        <v>0.05</v>
      </c>
      <c r="N1397" s="6" t="str">
        <f t="shared" si="153"/>
        <v/>
      </c>
      <c r="O1397" s="21" t="str">
        <f t="shared" si="151"/>
        <v/>
      </c>
      <c r="P1397" s="33" t="str">
        <f t="shared" si="154"/>
        <v/>
      </c>
    </row>
    <row r="1398" spans="1:16">
      <c r="A1398" s="6" t="s">
        <v>1466</v>
      </c>
      <c r="B1398" s="8">
        <v>77127</v>
      </c>
      <c r="C1398" s="4">
        <v>2</v>
      </c>
      <c r="D1398" s="4">
        <v>2</v>
      </c>
      <c r="E1398" s="4">
        <v>8</v>
      </c>
      <c r="F1398" s="4">
        <v>8</v>
      </c>
      <c r="G1398" s="5">
        <v>38716</v>
      </c>
      <c r="H1398" s="7" t="s">
        <v>162</v>
      </c>
      <c r="I1398" s="4">
        <v>3</v>
      </c>
      <c r="J1398" s="6">
        <f t="shared" si="152"/>
        <v>3</v>
      </c>
      <c r="K1398" s="6">
        <f t="shared" si="148"/>
        <v>0</v>
      </c>
      <c r="L1398" s="6" t="str">
        <f t="shared" si="149"/>
        <v/>
      </c>
      <c r="M1398" s="21">
        <f t="shared" si="150"/>
        <v>1.2500000000000001E-2</v>
      </c>
      <c r="N1398" s="6" t="str">
        <f t="shared" si="153"/>
        <v/>
      </c>
      <c r="O1398" s="21" t="str">
        <f t="shared" si="151"/>
        <v/>
      </c>
      <c r="P1398" s="33" t="str">
        <f t="shared" si="154"/>
        <v/>
      </c>
    </row>
    <row r="1399" spans="1:16">
      <c r="A1399" s="6" t="s">
        <v>1536</v>
      </c>
      <c r="B1399" s="8">
        <v>79260</v>
      </c>
      <c r="C1399" s="4">
        <v>2</v>
      </c>
      <c r="D1399" s="4">
        <v>2</v>
      </c>
      <c r="E1399" s="4">
        <v>8</v>
      </c>
      <c r="F1399" s="4">
        <v>8</v>
      </c>
      <c r="G1399" s="5">
        <v>39765</v>
      </c>
      <c r="H1399" s="7" t="s">
        <v>162</v>
      </c>
      <c r="I1399" s="4">
        <v>8</v>
      </c>
      <c r="J1399" s="6">
        <f t="shared" si="152"/>
        <v>8</v>
      </c>
      <c r="K1399" s="6">
        <f t="shared" si="148"/>
        <v>0</v>
      </c>
      <c r="L1399" s="6" t="str">
        <f t="shared" si="149"/>
        <v/>
      </c>
      <c r="M1399" s="21">
        <f t="shared" si="150"/>
        <v>3.3333333333333333E-2</v>
      </c>
      <c r="N1399" s="6" t="str">
        <f t="shared" si="153"/>
        <v/>
      </c>
      <c r="O1399" s="21" t="str">
        <f t="shared" si="151"/>
        <v/>
      </c>
      <c r="P1399" s="33" t="str">
        <f t="shared" si="154"/>
        <v/>
      </c>
    </row>
    <row r="1400" spans="1:16">
      <c r="A1400" s="6" t="s">
        <v>1578</v>
      </c>
      <c r="B1400" s="8">
        <v>80537</v>
      </c>
      <c r="C1400" s="4">
        <v>1</v>
      </c>
      <c r="D1400" s="4">
        <v>1</v>
      </c>
      <c r="E1400" s="4">
        <v>8</v>
      </c>
      <c r="F1400" s="4">
        <v>8</v>
      </c>
      <c r="G1400" s="5">
        <v>38757</v>
      </c>
      <c r="H1400" s="7" t="s">
        <v>162</v>
      </c>
      <c r="I1400" s="4">
        <v>5</v>
      </c>
      <c r="J1400" s="6">
        <f t="shared" si="152"/>
        <v>5</v>
      </c>
      <c r="K1400" s="6">
        <f t="shared" si="148"/>
        <v>0</v>
      </c>
      <c r="L1400" s="6" t="str">
        <f t="shared" si="149"/>
        <v/>
      </c>
      <c r="M1400" s="21">
        <f t="shared" si="150"/>
        <v>2.0833333333333332E-2</v>
      </c>
      <c r="N1400" s="6" t="str">
        <f t="shared" si="153"/>
        <v/>
      </c>
      <c r="O1400" s="21" t="str">
        <f t="shared" si="151"/>
        <v/>
      </c>
      <c r="P1400" s="33" t="str">
        <f t="shared" si="154"/>
        <v/>
      </c>
    </row>
    <row r="1401" spans="1:16">
      <c r="A1401" s="6" t="s">
        <v>1591</v>
      </c>
      <c r="B1401" s="8">
        <v>80933</v>
      </c>
      <c r="C1401" s="4">
        <v>1</v>
      </c>
      <c r="D1401" s="4">
        <v>1</v>
      </c>
      <c r="E1401" s="4">
        <v>8</v>
      </c>
      <c r="F1401" s="4">
        <v>8</v>
      </c>
      <c r="G1401" s="5">
        <v>38716</v>
      </c>
      <c r="H1401" s="7" t="s">
        <v>162</v>
      </c>
      <c r="I1401" s="4">
        <v>29</v>
      </c>
      <c r="J1401" s="6">
        <f t="shared" si="152"/>
        <v>29</v>
      </c>
      <c r="K1401" s="6">
        <f t="shared" si="148"/>
        <v>0</v>
      </c>
      <c r="L1401" s="6" t="str">
        <f t="shared" si="149"/>
        <v/>
      </c>
      <c r="M1401" s="21">
        <f t="shared" si="150"/>
        <v>0.12083333333333333</v>
      </c>
      <c r="N1401" s="6" t="str">
        <f t="shared" si="153"/>
        <v/>
      </c>
      <c r="O1401" s="21" t="str">
        <f t="shared" si="151"/>
        <v/>
      </c>
      <c r="P1401" s="33" t="str">
        <f t="shared" si="154"/>
        <v/>
      </c>
    </row>
    <row r="1402" spans="1:16">
      <c r="A1402" s="6" t="s">
        <v>1730</v>
      </c>
      <c r="B1402" s="8">
        <v>85163</v>
      </c>
      <c r="C1402" s="4">
        <v>1</v>
      </c>
      <c r="D1402" s="4">
        <v>1</v>
      </c>
      <c r="E1402" s="4">
        <v>8</v>
      </c>
      <c r="F1402" s="4">
        <v>8</v>
      </c>
      <c r="G1402" s="5">
        <v>38716</v>
      </c>
      <c r="H1402" s="7" t="s">
        <v>162</v>
      </c>
      <c r="I1402" s="4">
        <v>23</v>
      </c>
      <c r="J1402" s="6">
        <f t="shared" si="152"/>
        <v>23</v>
      </c>
      <c r="K1402" s="6">
        <f t="shared" si="148"/>
        <v>0</v>
      </c>
      <c r="L1402" s="6" t="str">
        <f t="shared" si="149"/>
        <v/>
      </c>
      <c r="M1402" s="21">
        <f t="shared" si="150"/>
        <v>9.583333333333334E-2</v>
      </c>
      <c r="N1402" s="6" t="str">
        <f t="shared" si="153"/>
        <v/>
      </c>
      <c r="O1402" s="21" t="str">
        <f t="shared" si="151"/>
        <v/>
      </c>
      <c r="P1402" s="33" t="str">
        <f t="shared" si="154"/>
        <v/>
      </c>
    </row>
    <row r="1403" spans="1:16">
      <c r="A1403" s="6" t="s">
        <v>1261</v>
      </c>
      <c r="B1403" s="8">
        <v>70891</v>
      </c>
      <c r="C1403" s="4">
        <v>5</v>
      </c>
      <c r="D1403" s="4">
        <v>5</v>
      </c>
      <c r="E1403" s="4">
        <v>7</v>
      </c>
      <c r="F1403" s="4">
        <v>7</v>
      </c>
      <c r="G1403" s="5">
        <v>39356</v>
      </c>
      <c r="H1403" s="7" t="s">
        <v>162</v>
      </c>
      <c r="I1403" s="4">
        <v>11</v>
      </c>
      <c r="J1403" s="6">
        <f t="shared" si="152"/>
        <v>11</v>
      </c>
      <c r="K1403" s="6">
        <f t="shared" si="148"/>
        <v>0</v>
      </c>
      <c r="L1403" s="6" t="str">
        <f t="shared" si="149"/>
        <v/>
      </c>
      <c r="M1403" s="21">
        <f t="shared" si="150"/>
        <v>4.583333333333333E-2</v>
      </c>
      <c r="N1403" s="6" t="str">
        <f t="shared" si="153"/>
        <v/>
      </c>
      <c r="O1403" s="21" t="str">
        <f t="shared" si="151"/>
        <v/>
      </c>
      <c r="P1403" s="33" t="str">
        <f t="shared" si="154"/>
        <v/>
      </c>
    </row>
    <row r="1404" spans="1:16">
      <c r="A1404" s="6" t="s">
        <v>1296</v>
      </c>
      <c r="B1404" s="8">
        <v>71956</v>
      </c>
      <c r="C1404" s="4">
        <v>5</v>
      </c>
      <c r="D1404" s="4">
        <v>5</v>
      </c>
      <c r="E1404" s="4">
        <v>7</v>
      </c>
      <c r="F1404" s="4">
        <v>7</v>
      </c>
      <c r="G1404" s="5">
        <v>39602</v>
      </c>
      <c r="H1404" s="7" t="s">
        <v>162</v>
      </c>
      <c r="I1404" s="4">
        <v>25</v>
      </c>
      <c r="J1404" s="6">
        <f t="shared" si="152"/>
        <v>25</v>
      </c>
      <c r="K1404" s="6">
        <f t="shared" si="148"/>
        <v>0</v>
      </c>
      <c r="L1404" s="6" t="str">
        <f t="shared" si="149"/>
        <v/>
      </c>
      <c r="M1404" s="21">
        <f t="shared" si="150"/>
        <v>0.10416666666666667</v>
      </c>
      <c r="N1404" s="6" t="str">
        <f t="shared" si="153"/>
        <v/>
      </c>
      <c r="O1404" s="21" t="str">
        <f t="shared" si="151"/>
        <v/>
      </c>
      <c r="P1404" s="33" t="str">
        <f t="shared" si="154"/>
        <v/>
      </c>
    </row>
    <row r="1405" spans="1:16">
      <c r="A1405" s="6" t="s">
        <v>1423</v>
      </c>
      <c r="B1405" s="8">
        <v>75819</v>
      </c>
      <c r="C1405" s="4">
        <v>3</v>
      </c>
      <c r="D1405" s="4">
        <v>3</v>
      </c>
      <c r="E1405" s="4">
        <v>7</v>
      </c>
      <c r="F1405" s="4">
        <v>7</v>
      </c>
      <c r="G1405" s="5">
        <v>39377</v>
      </c>
      <c r="H1405" s="7" t="s">
        <v>162</v>
      </c>
      <c r="I1405" s="4">
        <v>13</v>
      </c>
      <c r="J1405" s="6">
        <f t="shared" si="152"/>
        <v>13</v>
      </c>
      <c r="K1405" s="6">
        <f t="shared" si="148"/>
        <v>0</v>
      </c>
      <c r="L1405" s="6" t="str">
        <f t="shared" si="149"/>
        <v/>
      </c>
      <c r="M1405" s="21">
        <f t="shared" si="150"/>
        <v>5.4166666666666669E-2</v>
      </c>
      <c r="N1405" s="6" t="str">
        <f t="shared" si="153"/>
        <v/>
      </c>
      <c r="O1405" s="21" t="str">
        <f t="shared" si="151"/>
        <v/>
      </c>
      <c r="P1405" s="33" t="str">
        <f t="shared" si="154"/>
        <v/>
      </c>
    </row>
    <row r="1406" spans="1:16">
      <c r="A1406" s="6" t="s">
        <v>1507</v>
      </c>
      <c r="B1406" s="8">
        <v>78376</v>
      </c>
      <c r="C1406" s="4">
        <v>2</v>
      </c>
      <c r="D1406" s="4">
        <v>2</v>
      </c>
      <c r="E1406" s="4">
        <v>7</v>
      </c>
      <c r="F1406" s="4">
        <v>7</v>
      </c>
      <c r="G1406" s="5">
        <v>40002</v>
      </c>
      <c r="H1406" s="7" t="s">
        <v>162</v>
      </c>
      <c r="I1406" s="4">
        <v>4</v>
      </c>
      <c r="J1406" s="6">
        <f t="shared" si="152"/>
        <v>4</v>
      </c>
      <c r="K1406" s="6">
        <f t="shared" si="148"/>
        <v>0</v>
      </c>
      <c r="L1406" s="6" t="str">
        <f t="shared" si="149"/>
        <v/>
      </c>
      <c r="M1406" s="21">
        <f t="shared" si="150"/>
        <v>1.6666666666666666E-2</v>
      </c>
      <c r="N1406" s="6" t="str">
        <f t="shared" si="153"/>
        <v/>
      </c>
      <c r="O1406" s="21" t="str">
        <f t="shared" si="151"/>
        <v/>
      </c>
      <c r="P1406" s="33" t="str">
        <f t="shared" si="154"/>
        <v/>
      </c>
    </row>
    <row r="1407" spans="1:16">
      <c r="A1407" s="6" t="s">
        <v>1569</v>
      </c>
      <c r="B1407" s="8">
        <v>80263</v>
      </c>
      <c r="C1407" s="4">
        <v>2</v>
      </c>
      <c r="D1407" s="4">
        <v>2</v>
      </c>
      <c r="E1407" s="4">
        <v>7</v>
      </c>
      <c r="F1407" s="4">
        <v>7</v>
      </c>
      <c r="G1407" s="5">
        <v>38716</v>
      </c>
      <c r="H1407" s="7" t="s">
        <v>162</v>
      </c>
      <c r="I1407" s="4">
        <v>15</v>
      </c>
      <c r="J1407" s="6">
        <f t="shared" si="152"/>
        <v>15</v>
      </c>
      <c r="K1407" s="6">
        <f t="shared" si="148"/>
        <v>0</v>
      </c>
      <c r="L1407" s="6" t="str">
        <f t="shared" si="149"/>
        <v/>
      </c>
      <c r="M1407" s="21">
        <f t="shared" si="150"/>
        <v>6.25E-2</v>
      </c>
      <c r="N1407" s="6" t="str">
        <f t="shared" si="153"/>
        <v/>
      </c>
      <c r="O1407" s="21" t="str">
        <f t="shared" si="151"/>
        <v/>
      </c>
      <c r="P1407" s="33" t="str">
        <f t="shared" si="154"/>
        <v/>
      </c>
    </row>
    <row r="1408" spans="1:16">
      <c r="A1408" s="6" t="s">
        <v>1608</v>
      </c>
      <c r="B1408" s="8">
        <v>81451</v>
      </c>
      <c r="C1408" s="4">
        <v>1</v>
      </c>
      <c r="D1408" s="4">
        <v>1</v>
      </c>
      <c r="E1408" s="4">
        <v>7</v>
      </c>
      <c r="F1408" s="4">
        <v>7</v>
      </c>
      <c r="G1408" s="5">
        <v>38716</v>
      </c>
      <c r="H1408" s="7" t="s">
        <v>162</v>
      </c>
      <c r="I1408" s="4">
        <v>10</v>
      </c>
      <c r="J1408" s="6">
        <f t="shared" si="152"/>
        <v>10</v>
      </c>
      <c r="K1408" s="6">
        <f t="shared" si="148"/>
        <v>0</v>
      </c>
      <c r="L1408" s="6" t="str">
        <f t="shared" si="149"/>
        <v/>
      </c>
      <c r="M1408" s="21">
        <f t="shared" si="150"/>
        <v>4.1666666666666664E-2</v>
      </c>
      <c r="N1408" s="6" t="str">
        <f t="shared" si="153"/>
        <v/>
      </c>
      <c r="O1408" s="21" t="str">
        <f t="shared" si="151"/>
        <v/>
      </c>
      <c r="P1408" s="33" t="str">
        <f t="shared" si="154"/>
        <v/>
      </c>
    </row>
    <row r="1409" spans="1:16">
      <c r="A1409" s="6" t="s">
        <v>1609</v>
      </c>
      <c r="B1409" s="8">
        <v>81482</v>
      </c>
      <c r="C1409" s="4">
        <v>1</v>
      </c>
      <c r="D1409" s="4">
        <v>1</v>
      </c>
      <c r="E1409" s="4">
        <v>7</v>
      </c>
      <c r="F1409" s="4">
        <v>7</v>
      </c>
      <c r="G1409" s="5">
        <v>38716</v>
      </c>
      <c r="H1409" s="7" t="s">
        <v>162</v>
      </c>
      <c r="I1409" s="4">
        <v>6</v>
      </c>
      <c r="J1409" s="6">
        <f t="shared" si="152"/>
        <v>6</v>
      </c>
      <c r="K1409" s="6">
        <f t="shared" si="148"/>
        <v>0</v>
      </c>
      <c r="L1409" s="6" t="str">
        <f t="shared" si="149"/>
        <v/>
      </c>
      <c r="M1409" s="21">
        <f t="shared" si="150"/>
        <v>2.5000000000000001E-2</v>
      </c>
      <c r="N1409" s="6" t="str">
        <f t="shared" si="153"/>
        <v/>
      </c>
      <c r="O1409" s="21" t="str">
        <f t="shared" si="151"/>
        <v/>
      </c>
      <c r="P1409" s="33" t="str">
        <f t="shared" si="154"/>
        <v/>
      </c>
    </row>
    <row r="1410" spans="1:16">
      <c r="A1410" s="6" t="s">
        <v>1229</v>
      </c>
      <c r="B1410" s="8">
        <v>69915</v>
      </c>
      <c r="C1410" s="4">
        <v>6</v>
      </c>
      <c r="D1410" s="4">
        <v>6</v>
      </c>
      <c r="E1410" s="4">
        <v>6</v>
      </c>
      <c r="F1410" s="4">
        <v>6</v>
      </c>
      <c r="G1410" s="5">
        <v>38716</v>
      </c>
      <c r="H1410" s="7" t="s">
        <v>162</v>
      </c>
      <c r="I1410" s="4">
        <v>2</v>
      </c>
      <c r="J1410" s="6">
        <f t="shared" si="152"/>
        <v>2</v>
      </c>
      <c r="K1410" s="6">
        <f t="shared" si="148"/>
        <v>0</v>
      </c>
      <c r="L1410" s="6" t="str">
        <f t="shared" si="149"/>
        <v/>
      </c>
      <c r="M1410" s="21">
        <f t="shared" si="150"/>
        <v>8.3333333333333332E-3</v>
      </c>
      <c r="N1410" s="6" t="str">
        <f t="shared" si="153"/>
        <v/>
      </c>
      <c r="O1410" s="21" t="str">
        <f t="shared" si="151"/>
        <v/>
      </c>
      <c r="P1410" s="33" t="str">
        <f t="shared" si="154"/>
        <v/>
      </c>
    </row>
    <row r="1411" spans="1:16">
      <c r="A1411" s="6" t="s">
        <v>1276</v>
      </c>
      <c r="B1411" s="8">
        <v>71345</v>
      </c>
      <c r="C1411" s="4">
        <v>5</v>
      </c>
      <c r="D1411" s="4">
        <v>5</v>
      </c>
      <c r="E1411" s="4">
        <v>6</v>
      </c>
      <c r="F1411" s="4">
        <v>6</v>
      </c>
      <c r="G1411" s="5">
        <v>38716</v>
      </c>
      <c r="H1411" s="7" t="s">
        <v>162</v>
      </c>
      <c r="I1411" s="4">
        <v>8</v>
      </c>
      <c r="J1411" s="6">
        <f t="shared" si="152"/>
        <v>8</v>
      </c>
      <c r="K1411" s="6">
        <f t="shared" si="148"/>
        <v>0</v>
      </c>
      <c r="L1411" s="6" t="str">
        <f t="shared" si="149"/>
        <v/>
      </c>
      <c r="M1411" s="21">
        <f t="shared" si="150"/>
        <v>3.3333333333333333E-2</v>
      </c>
      <c r="N1411" s="6" t="str">
        <f t="shared" si="153"/>
        <v/>
      </c>
      <c r="O1411" s="21" t="str">
        <f t="shared" si="151"/>
        <v/>
      </c>
      <c r="P1411" s="33" t="str">
        <f t="shared" si="154"/>
        <v/>
      </c>
    </row>
    <row r="1412" spans="1:16">
      <c r="A1412" s="6" t="s">
        <v>1301</v>
      </c>
      <c r="B1412" s="8">
        <v>72107</v>
      </c>
      <c r="C1412" s="4">
        <v>5</v>
      </c>
      <c r="D1412" s="4">
        <v>5</v>
      </c>
      <c r="E1412" s="4">
        <v>6</v>
      </c>
      <c r="F1412" s="4">
        <v>6</v>
      </c>
      <c r="G1412" s="5">
        <v>38716</v>
      </c>
      <c r="H1412" s="7" t="s">
        <v>162</v>
      </c>
      <c r="I1412" s="4">
        <v>20</v>
      </c>
      <c r="J1412" s="6">
        <f t="shared" si="152"/>
        <v>20</v>
      </c>
      <c r="K1412" s="6">
        <f t="shared" si="148"/>
        <v>0</v>
      </c>
      <c r="L1412" s="6" t="str">
        <f t="shared" si="149"/>
        <v/>
      </c>
      <c r="M1412" s="21">
        <f t="shared" si="150"/>
        <v>8.3333333333333329E-2</v>
      </c>
      <c r="N1412" s="6" t="str">
        <f t="shared" si="153"/>
        <v/>
      </c>
      <c r="O1412" s="21" t="str">
        <f t="shared" si="151"/>
        <v/>
      </c>
      <c r="P1412" s="33" t="str">
        <f t="shared" si="154"/>
        <v/>
      </c>
    </row>
    <row r="1413" spans="1:16">
      <c r="A1413" s="6" t="s">
        <v>1331</v>
      </c>
      <c r="B1413" s="8">
        <v>73020</v>
      </c>
      <c r="C1413" s="4">
        <v>4</v>
      </c>
      <c r="D1413" s="4">
        <v>4</v>
      </c>
      <c r="E1413" s="4">
        <v>6</v>
      </c>
      <c r="F1413" s="4">
        <v>6</v>
      </c>
      <c r="G1413" s="5">
        <v>39091</v>
      </c>
      <c r="H1413" s="7" t="s">
        <v>162</v>
      </c>
      <c r="I1413" s="4">
        <v>11</v>
      </c>
      <c r="J1413" s="6">
        <f t="shared" si="152"/>
        <v>11</v>
      </c>
      <c r="K1413" s="6">
        <f t="shared" si="148"/>
        <v>0</v>
      </c>
      <c r="L1413" s="6" t="str">
        <f t="shared" si="149"/>
        <v/>
      </c>
      <c r="M1413" s="21">
        <f t="shared" si="150"/>
        <v>4.583333333333333E-2</v>
      </c>
      <c r="N1413" s="6" t="str">
        <f t="shared" si="153"/>
        <v/>
      </c>
      <c r="O1413" s="21" t="str">
        <f t="shared" si="151"/>
        <v/>
      </c>
      <c r="P1413" s="33" t="str">
        <f t="shared" si="154"/>
        <v/>
      </c>
    </row>
    <row r="1414" spans="1:16">
      <c r="A1414" s="6" t="s">
        <v>1420</v>
      </c>
      <c r="B1414" s="8">
        <v>75727</v>
      </c>
      <c r="C1414" s="4">
        <v>3</v>
      </c>
      <c r="D1414" s="4">
        <v>3</v>
      </c>
      <c r="E1414" s="4">
        <v>6</v>
      </c>
      <c r="F1414" s="4">
        <v>6</v>
      </c>
      <c r="G1414" s="5">
        <v>38716</v>
      </c>
      <c r="H1414" s="7" t="s">
        <v>162</v>
      </c>
      <c r="I1414" s="4">
        <v>2</v>
      </c>
      <c r="J1414" s="6">
        <f t="shared" si="152"/>
        <v>2</v>
      </c>
      <c r="K1414" s="6">
        <f t="shared" si="148"/>
        <v>0</v>
      </c>
      <c r="L1414" s="6" t="str">
        <f t="shared" si="149"/>
        <v/>
      </c>
      <c r="M1414" s="21">
        <f t="shared" si="150"/>
        <v>8.3333333333333332E-3</v>
      </c>
      <c r="N1414" s="6" t="str">
        <f t="shared" si="153"/>
        <v/>
      </c>
      <c r="O1414" s="21" t="str">
        <f t="shared" si="151"/>
        <v/>
      </c>
      <c r="P1414" s="33" t="str">
        <f t="shared" si="154"/>
        <v/>
      </c>
    </row>
    <row r="1415" spans="1:16">
      <c r="A1415" s="6" t="s">
        <v>1447</v>
      </c>
      <c r="B1415" s="8">
        <v>76550</v>
      </c>
      <c r="C1415" s="4">
        <v>3</v>
      </c>
      <c r="D1415" s="4">
        <v>3</v>
      </c>
      <c r="E1415" s="4">
        <v>6</v>
      </c>
      <c r="F1415" s="4">
        <v>6</v>
      </c>
      <c r="G1415" s="5">
        <v>38782</v>
      </c>
      <c r="H1415" s="7" t="s">
        <v>162</v>
      </c>
      <c r="I1415" s="4">
        <v>8</v>
      </c>
      <c r="J1415" s="6">
        <f t="shared" si="152"/>
        <v>8</v>
      </c>
      <c r="K1415" s="6">
        <f t="shared" ref="K1415:K1478" si="155">IF(C1415&gt;D1415,C1415-D1415,0)</f>
        <v>0</v>
      </c>
      <c r="L1415" s="6" t="str">
        <f t="shared" ref="L1415:L1478" si="156">IF(E1415-F1415&gt;I1415,H1415,"")</f>
        <v/>
      </c>
      <c r="M1415" s="21">
        <f t="shared" ref="M1415:M1478" si="157">IF((VLOOKUP(A1415,TemposRef,5,0)*J1415)/60/60/8&lt;0,(VLOOKUP(A1415,TemposRef,5,0)*J1415)/60/60/8*-1,(VLOOKUP(A1415,TemposRef,5,0)*J1415)/60/60/8)</f>
        <v>3.3333333333333333E-2</v>
      </c>
      <c r="N1415" s="6" t="str">
        <f t="shared" si="153"/>
        <v/>
      </c>
      <c r="O1415" s="21" t="str">
        <f t="shared" ref="O1415:O1478" si="158">IF(AND(K1415&gt;0,I1415&gt;E1415-F1415),(VLOOKUP(A1415,TemposRef,5,0)*J1415)/60/60/8,"")</f>
        <v/>
      </c>
      <c r="P1415" s="33" t="str">
        <f t="shared" si="154"/>
        <v/>
      </c>
    </row>
    <row r="1416" spans="1:16">
      <c r="A1416" s="6" t="s">
        <v>1452</v>
      </c>
      <c r="B1416" s="8">
        <v>76703</v>
      </c>
      <c r="C1416" s="4">
        <v>3</v>
      </c>
      <c r="D1416" s="4">
        <v>3</v>
      </c>
      <c r="E1416" s="4">
        <v>6</v>
      </c>
      <c r="F1416" s="4">
        <v>6</v>
      </c>
      <c r="G1416" s="5">
        <v>38716</v>
      </c>
      <c r="H1416" s="7" t="s">
        <v>162</v>
      </c>
      <c r="I1416" s="4">
        <v>55</v>
      </c>
      <c r="J1416" s="6">
        <f t="shared" ref="J1416:J1479" si="159">F1416-E1416+I1416</f>
        <v>55</v>
      </c>
      <c r="K1416" s="6">
        <f t="shared" si="155"/>
        <v>0</v>
      </c>
      <c r="L1416" s="6" t="str">
        <f t="shared" si="156"/>
        <v/>
      </c>
      <c r="M1416" s="21">
        <f t="shared" si="157"/>
        <v>0.22916666666666666</v>
      </c>
      <c r="N1416" s="6" t="str">
        <f t="shared" ref="N1416:N1479" si="160">IF(AND(K1416&gt;0,I1416&gt;E1416-F1416),E1416-F1416,"")</f>
        <v/>
      </c>
      <c r="O1416" s="21" t="str">
        <f t="shared" si="158"/>
        <v/>
      </c>
      <c r="P1416" s="33" t="str">
        <f t="shared" ref="P1416:P1479" si="161">IF(AND(VALUE(K1416)&lt;=0,VALUE(J1416)&lt;0),"analisar fact","")</f>
        <v/>
      </c>
    </row>
    <row r="1417" spans="1:16">
      <c r="A1417" s="6" t="s">
        <v>1482</v>
      </c>
      <c r="B1417" s="8">
        <v>77615</v>
      </c>
      <c r="C1417" s="4">
        <v>2</v>
      </c>
      <c r="D1417" s="4">
        <v>2</v>
      </c>
      <c r="E1417" s="4">
        <v>6</v>
      </c>
      <c r="F1417" s="4">
        <v>6</v>
      </c>
      <c r="G1417" s="5">
        <v>40196</v>
      </c>
      <c r="H1417" s="7" t="s">
        <v>162</v>
      </c>
      <c r="I1417" s="4">
        <v>53</v>
      </c>
      <c r="J1417" s="6">
        <f t="shared" si="159"/>
        <v>53</v>
      </c>
      <c r="K1417" s="6">
        <f t="shared" si="155"/>
        <v>0</v>
      </c>
      <c r="L1417" s="6" t="str">
        <f t="shared" si="156"/>
        <v/>
      </c>
      <c r="M1417" s="21">
        <f t="shared" si="157"/>
        <v>0.22083333333333333</v>
      </c>
      <c r="N1417" s="6" t="str">
        <f t="shared" si="160"/>
        <v/>
      </c>
      <c r="O1417" s="21" t="str">
        <f t="shared" si="158"/>
        <v/>
      </c>
      <c r="P1417" s="33" t="str">
        <f t="shared" si="161"/>
        <v/>
      </c>
    </row>
    <row r="1418" spans="1:16">
      <c r="A1418" s="6" t="s">
        <v>1529</v>
      </c>
      <c r="B1418" s="8">
        <v>79046</v>
      </c>
      <c r="C1418" s="4">
        <v>2</v>
      </c>
      <c r="D1418" s="4">
        <v>2</v>
      </c>
      <c r="E1418" s="4">
        <v>6</v>
      </c>
      <c r="F1418" s="4">
        <v>6</v>
      </c>
      <c r="G1418" s="5">
        <v>38716</v>
      </c>
      <c r="H1418" s="7" t="s">
        <v>162</v>
      </c>
      <c r="I1418" s="4">
        <v>21</v>
      </c>
      <c r="J1418" s="6">
        <f t="shared" si="159"/>
        <v>21</v>
      </c>
      <c r="K1418" s="6">
        <f t="shared" si="155"/>
        <v>0</v>
      </c>
      <c r="L1418" s="6" t="str">
        <f t="shared" si="156"/>
        <v/>
      </c>
      <c r="M1418" s="21">
        <f t="shared" si="157"/>
        <v>8.7499999999999994E-2</v>
      </c>
      <c r="N1418" s="6" t="str">
        <f t="shared" si="160"/>
        <v/>
      </c>
      <c r="O1418" s="21" t="str">
        <f t="shared" si="158"/>
        <v/>
      </c>
      <c r="P1418" s="33" t="str">
        <f t="shared" si="161"/>
        <v/>
      </c>
    </row>
    <row r="1419" spans="1:16">
      <c r="A1419" s="6" t="s">
        <v>1561</v>
      </c>
      <c r="B1419" s="8">
        <v>80021</v>
      </c>
      <c r="C1419" s="4">
        <v>2</v>
      </c>
      <c r="D1419" s="4">
        <v>2</v>
      </c>
      <c r="E1419" s="4">
        <v>6</v>
      </c>
      <c r="F1419" s="4">
        <v>6</v>
      </c>
      <c r="G1419" s="5">
        <v>38716</v>
      </c>
      <c r="H1419" s="7" t="s">
        <v>162</v>
      </c>
      <c r="I1419" s="4">
        <v>30</v>
      </c>
      <c r="J1419" s="6">
        <f t="shared" si="159"/>
        <v>30</v>
      </c>
      <c r="K1419" s="6">
        <f t="shared" si="155"/>
        <v>0</v>
      </c>
      <c r="L1419" s="6" t="str">
        <f t="shared" si="156"/>
        <v/>
      </c>
      <c r="M1419" s="21">
        <f t="shared" si="157"/>
        <v>0.125</v>
      </c>
      <c r="N1419" s="6" t="str">
        <f t="shared" si="160"/>
        <v/>
      </c>
      <c r="O1419" s="21" t="str">
        <f t="shared" si="158"/>
        <v/>
      </c>
      <c r="P1419" s="33" t="str">
        <f t="shared" si="161"/>
        <v/>
      </c>
    </row>
    <row r="1420" spans="1:16">
      <c r="A1420" s="6" t="s">
        <v>1570</v>
      </c>
      <c r="B1420" s="8">
        <v>80294</v>
      </c>
      <c r="C1420" s="4">
        <v>2</v>
      </c>
      <c r="D1420" s="4">
        <v>2</v>
      </c>
      <c r="E1420" s="4">
        <v>6</v>
      </c>
      <c r="F1420" s="4">
        <v>6</v>
      </c>
      <c r="G1420" s="5">
        <v>38875</v>
      </c>
      <c r="H1420" s="7" t="s">
        <v>162</v>
      </c>
      <c r="I1420" s="4">
        <v>3</v>
      </c>
      <c r="J1420" s="6">
        <f t="shared" si="159"/>
        <v>3</v>
      </c>
      <c r="K1420" s="6">
        <f t="shared" si="155"/>
        <v>0</v>
      </c>
      <c r="L1420" s="6" t="str">
        <f t="shared" si="156"/>
        <v/>
      </c>
      <c r="M1420" s="21">
        <f t="shared" si="157"/>
        <v>1.2500000000000001E-2</v>
      </c>
      <c r="N1420" s="6" t="str">
        <f t="shared" si="160"/>
        <v/>
      </c>
      <c r="O1420" s="21" t="str">
        <f t="shared" si="158"/>
        <v/>
      </c>
      <c r="P1420" s="33" t="str">
        <f t="shared" si="161"/>
        <v/>
      </c>
    </row>
    <row r="1421" spans="1:16">
      <c r="A1421" s="6" t="s">
        <v>1613</v>
      </c>
      <c r="B1421" s="8">
        <v>81602</v>
      </c>
      <c r="C1421" s="4">
        <v>1</v>
      </c>
      <c r="D1421" s="4">
        <v>1</v>
      </c>
      <c r="E1421" s="4">
        <v>6</v>
      </c>
      <c r="F1421" s="4">
        <v>6</v>
      </c>
      <c r="G1421" s="5">
        <v>38716</v>
      </c>
      <c r="H1421" s="7" t="s">
        <v>162</v>
      </c>
      <c r="I1421" s="4">
        <v>15</v>
      </c>
      <c r="J1421" s="6">
        <f t="shared" si="159"/>
        <v>15</v>
      </c>
      <c r="K1421" s="6">
        <f t="shared" si="155"/>
        <v>0</v>
      </c>
      <c r="L1421" s="6" t="str">
        <f t="shared" si="156"/>
        <v/>
      </c>
      <c r="M1421" s="21">
        <f t="shared" si="157"/>
        <v>6.25E-2</v>
      </c>
      <c r="N1421" s="6" t="str">
        <f t="shared" si="160"/>
        <v/>
      </c>
      <c r="O1421" s="21" t="str">
        <f t="shared" si="158"/>
        <v/>
      </c>
      <c r="P1421" s="33" t="str">
        <f t="shared" si="161"/>
        <v/>
      </c>
    </row>
    <row r="1422" spans="1:16">
      <c r="A1422" s="6" t="s">
        <v>1635</v>
      </c>
      <c r="B1422" s="8">
        <v>82272</v>
      </c>
      <c r="C1422" s="4">
        <v>1</v>
      </c>
      <c r="D1422" s="4">
        <v>1</v>
      </c>
      <c r="E1422" s="4">
        <v>6</v>
      </c>
      <c r="F1422" s="4">
        <v>6</v>
      </c>
      <c r="G1422" s="5">
        <v>39765</v>
      </c>
      <c r="H1422" s="7" t="s">
        <v>162</v>
      </c>
      <c r="I1422" s="4">
        <v>21</v>
      </c>
      <c r="J1422" s="6">
        <f t="shared" si="159"/>
        <v>21</v>
      </c>
      <c r="K1422" s="6">
        <f t="shared" si="155"/>
        <v>0</v>
      </c>
      <c r="L1422" s="6" t="str">
        <f t="shared" si="156"/>
        <v/>
      </c>
      <c r="M1422" s="21">
        <f t="shared" si="157"/>
        <v>8.7499999999999994E-2</v>
      </c>
      <c r="N1422" s="6" t="str">
        <f t="shared" si="160"/>
        <v/>
      </c>
      <c r="O1422" s="21" t="str">
        <f t="shared" si="158"/>
        <v/>
      </c>
      <c r="P1422" s="33" t="str">
        <f t="shared" si="161"/>
        <v/>
      </c>
    </row>
    <row r="1423" spans="1:16">
      <c r="A1423" s="6" t="s">
        <v>1663</v>
      </c>
      <c r="B1423" s="8">
        <v>83124</v>
      </c>
      <c r="C1423" s="4">
        <v>1</v>
      </c>
      <c r="D1423" s="4">
        <v>1</v>
      </c>
      <c r="E1423" s="4">
        <v>6</v>
      </c>
      <c r="F1423" s="4">
        <v>6</v>
      </c>
      <c r="G1423" s="5">
        <v>38716</v>
      </c>
      <c r="H1423" s="7" t="s">
        <v>162</v>
      </c>
      <c r="I1423" s="4">
        <v>49</v>
      </c>
      <c r="J1423" s="6">
        <f t="shared" si="159"/>
        <v>49</v>
      </c>
      <c r="K1423" s="6">
        <f t="shared" si="155"/>
        <v>0</v>
      </c>
      <c r="L1423" s="6" t="str">
        <f t="shared" si="156"/>
        <v/>
      </c>
      <c r="M1423" s="21">
        <f t="shared" si="157"/>
        <v>0.20416666666666666</v>
      </c>
      <c r="N1423" s="6" t="str">
        <f t="shared" si="160"/>
        <v/>
      </c>
      <c r="O1423" s="21" t="str">
        <f t="shared" si="158"/>
        <v/>
      </c>
      <c r="P1423" s="33" t="str">
        <f t="shared" si="161"/>
        <v/>
      </c>
    </row>
    <row r="1424" spans="1:16">
      <c r="A1424" s="6" t="s">
        <v>1710</v>
      </c>
      <c r="B1424" s="8">
        <v>84554</v>
      </c>
      <c r="C1424" s="4">
        <v>1</v>
      </c>
      <c r="D1424" s="4">
        <v>1</v>
      </c>
      <c r="E1424" s="4">
        <v>6</v>
      </c>
      <c r="F1424" s="4">
        <v>6</v>
      </c>
      <c r="G1424" s="5">
        <v>38716</v>
      </c>
      <c r="H1424" s="7" t="s">
        <v>162</v>
      </c>
      <c r="I1424" s="4">
        <v>1</v>
      </c>
      <c r="J1424" s="6">
        <f t="shared" si="159"/>
        <v>1</v>
      </c>
      <c r="K1424" s="6">
        <f t="shared" si="155"/>
        <v>0</v>
      </c>
      <c r="L1424" s="6" t="str">
        <f t="shared" si="156"/>
        <v/>
      </c>
      <c r="M1424" s="21">
        <f t="shared" si="157"/>
        <v>4.1666666666666666E-3</v>
      </c>
      <c r="N1424" s="6" t="str">
        <f t="shared" si="160"/>
        <v/>
      </c>
      <c r="O1424" s="21" t="str">
        <f t="shared" si="158"/>
        <v/>
      </c>
      <c r="P1424" s="33" t="str">
        <f t="shared" si="161"/>
        <v/>
      </c>
    </row>
    <row r="1425" spans="1:16">
      <c r="A1425" s="6" t="s">
        <v>1374</v>
      </c>
      <c r="B1425" s="8">
        <v>74327</v>
      </c>
      <c r="C1425" s="4">
        <v>3</v>
      </c>
      <c r="D1425" s="4">
        <v>3</v>
      </c>
      <c r="E1425" s="4">
        <v>5</v>
      </c>
      <c r="F1425" s="4">
        <v>5</v>
      </c>
      <c r="G1425" s="5">
        <v>39097</v>
      </c>
      <c r="H1425" s="7" t="s">
        <v>162</v>
      </c>
      <c r="I1425" s="4">
        <v>44</v>
      </c>
      <c r="J1425" s="6">
        <f t="shared" si="159"/>
        <v>44</v>
      </c>
      <c r="K1425" s="6">
        <f t="shared" si="155"/>
        <v>0</v>
      </c>
      <c r="L1425" s="6" t="str">
        <f t="shared" si="156"/>
        <v/>
      </c>
      <c r="M1425" s="21">
        <f t="shared" si="157"/>
        <v>0.18333333333333332</v>
      </c>
      <c r="N1425" s="6" t="str">
        <f t="shared" si="160"/>
        <v/>
      </c>
      <c r="O1425" s="21" t="str">
        <f t="shared" si="158"/>
        <v/>
      </c>
      <c r="P1425" s="33" t="str">
        <f t="shared" si="161"/>
        <v/>
      </c>
    </row>
    <row r="1426" spans="1:16">
      <c r="A1426" s="6" t="s">
        <v>1376</v>
      </c>
      <c r="B1426" s="8">
        <v>74389</v>
      </c>
      <c r="C1426" s="4">
        <v>3</v>
      </c>
      <c r="D1426" s="4">
        <v>3</v>
      </c>
      <c r="E1426" s="4">
        <v>5</v>
      </c>
      <c r="F1426" s="4">
        <v>5</v>
      </c>
      <c r="G1426" s="5">
        <v>38716</v>
      </c>
      <c r="H1426" s="7" t="s">
        <v>162</v>
      </c>
      <c r="I1426" s="4">
        <v>33</v>
      </c>
      <c r="J1426" s="6">
        <f t="shared" si="159"/>
        <v>33</v>
      </c>
      <c r="K1426" s="6">
        <f t="shared" si="155"/>
        <v>0</v>
      </c>
      <c r="L1426" s="6" t="str">
        <f t="shared" si="156"/>
        <v/>
      </c>
      <c r="M1426" s="21">
        <f t="shared" si="157"/>
        <v>0.13750000000000001</v>
      </c>
      <c r="N1426" s="6" t="str">
        <f t="shared" si="160"/>
        <v/>
      </c>
      <c r="O1426" s="21" t="str">
        <f t="shared" si="158"/>
        <v/>
      </c>
      <c r="P1426" s="33" t="str">
        <f t="shared" si="161"/>
        <v/>
      </c>
    </row>
    <row r="1427" spans="1:16">
      <c r="A1427" s="6" t="s">
        <v>1394</v>
      </c>
      <c r="B1427" s="8">
        <v>74936</v>
      </c>
      <c r="C1427" s="4">
        <v>3</v>
      </c>
      <c r="D1427" s="4">
        <v>3</v>
      </c>
      <c r="E1427" s="4">
        <v>5</v>
      </c>
      <c r="F1427" s="4">
        <v>5</v>
      </c>
      <c r="G1427" s="5">
        <v>38716</v>
      </c>
      <c r="H1427" s="7" t="s">
        <v>162</v>
      </c>
      <c r="I1427" s="4">
        <v>15</v>
      </c>
      <c r="J1427" s="6">
        <f t="shared" si="159"/>
        <v>15</v>
      </c>
      <c r="K1427" s="6">
        <f t="shared" si="155"/>
        <v>0</v>
      </c>
      <c r="L1427" s="6" t="str">
        <f t="shared" si="156"/>
        <v/>
      </c>
      <c r="M1427" s="21">
        <f t="shared" si="157"/>
        <v>6.25E-2</v>
      </c>
      <c r="N1427" s="6" t="str">
        <f t="shared" si="160"/>
        <v/>
      </c>
      <c r="O1427" s="21" t="str">
        <f t="shared" si="158"/>
        <v/>
      </c>
      <c r="P1427" s="33" t="str">
        <f t="shared" si="161"/>
        <v/>
      </c>
    </row>
    <row r="1428" spans="1:16">
      <c r="A1428" s="6" t="s">
        <v>1424</v>
      </c>
      <c r="B1428" s="8">
        <v>75850</v>
      </c>
      <c r="C1428" s="4">
        <v>3</v>
      </c>
      <c r="D1428" s="4">
        <v>3</v>
      </c>
      <c r="E1428" s="4">
        <v>5</v>
      </c>
      <c r="F1428" s="4">
        <v>5</v>
      </c>
      <c r="G1428" s="5">
        <v>38716</v>
      </c>
      <c r="H1428" s="7" t="s">
        <v>162</v>
      </c>
      <c r="I1428" s="4">
        <v>33</v>
      </c>
      <c r="J1428" s="6">
        <f t="shared" si="159"/>
        <v>33</v>
      </c>
      <c r="K1428" s="6">
        <f t="shared" si="155"/>
        <v>0</v>
      </c>
      <c r="L1428" s="6" t="str">
        <f t="shared" si="156"/>
        <v/>
      </c>
      <c r="M1428" s="21">
        <f t="shared" si="157"/>
        <v>0.13750000000000001</v>
      </c>
      <c r="N1428" s="6" t="str">
        <f t="shared" si="160"/>
        <v/>
      </c>
      <c r="O1428" s="21" t="str">
        <f t="shared" si="158"/>
        <v/>
      </c>
      <c r="P1428" s="33" t="str">
        <f t="shared" si="161"/>
        <v/>
      </c>
    </row>
    <row r="1429" spans="1:16">
      <c r="A1429" s="6" t="s">
        <v>1436</v>
      </c>
      <c r="B1429" s="8">
        <v>76216</v>
      </c>
      <c r="C1429" s="4">
        <v>3</v>
      </c>
      <c r="D1429" s="4">
        <v>3</v>
      </c>
      <c r="E1429" s="4">
        <v>5</v>
      </c>
      <c r="F1429" s="4">
        <v>5</v>
      </c>
      <c r="G1429" s="5">
        <v>38716</v>
      </c>
      <c r="H1429" s="7" t="s">
        <v>162</v>
      </c>
      <c r="I1429" s="4">
        <v>14</v>
      </c>
      <c r="J1429" s="6">
        <f t="shared" si="159"/>
        <v>14</v>
      </c>
      <c r="K1429" s="6">
        <f t="shared" si="155"/>
        <v>0</v>
      </c>
      <c r="L1429" s="6" t="str">
        <f t="shared" si="156"/>
        <v/>
      </c>
      <c r="M1429" s="21">
        <f t="shared" si="157"/>
        <v>5.8333333333333334E-2</v>
      </c>
      <c r="N1429" s="6" t="str">
        <f t="shared" si="160"/>
        <v/>
      </c>
      <c r="O1429" s="21" t="str">
        <f t="shared" si="158"/>
        <v/>
      </c>
      <c r="P1429" s="33" t="str">
        <f t="shared" si="161"/>
        <v/>
      </c>
    </row>
    <row r="1430" spans="1:16">
      <c r="A1430" s="6" t="s">
        <v>1495</v>
      </c>
      <c r="B1430" s="8">
        <v>78011</v>
      </c>
      <c r="C1430" s="4">
        <v>2</v>
      </c>
      <c r="D1430" s="4">
        <v>2</v>
      </c>
      <c r="E1430" s="4">
        <v>5</v>
      </c>
      <c r="F1430" s="4">
        <v>5</v>
      </c>
      <c r="G1430" s="5">
        <v>39581</v>
      </c>
      <c r="H1430" s="7" t="s">
        <v>162</v>
      </c>
      <c r="I1430" s="4">
        <v>10</v>
      </c>
      <c r="J1430" s="6">
        <f t="shared" si="159"/>
        <v>10</v>
      </c>
      <c r="K1430" s="6">
        <f t="shared" si="155"/>
        <v>0</v>
      </c>
      <c r="L1430" s="6" t="str">
        <f t="shared" si="156"/>
        <v/>
      </c>
      <c r="M1430" s="21">
        <f t="shared" si="157"/>
        <v>4.1666666666666664E-2</v>
      </c>
      <c r="N1430" s="6" t="str">
        <f t="shared" si="160"/>
        <v/>
      </c>
      <c r="O1430" s="21" t="str">
        <f t="shared" si="158"/>
        <v/>
      </c>
      <c r="P1430" s="33" t="str">
        <f t="shared" si="161"/>
        <v/>
      </c>
    </row>
    <row r="1431" spans="1:16">
      <c r="A1431" s="6" t="s">
        <v>1553</v>
      </c>
      <c r="B1431" s="8">
        <v>79776</v>
      </c>
      <c r="C1431" s="4">
        <v>2</v>
      </c>
      <c r="D1431" s="4">
        <v>2</v>
      </c>
      <c r="E1431" s="4">
        <v>5</v>
      </c>
      <c r="F1431" s="4">
        <v>5</v>
      </c>
      <c r="G1431" s="5">
        <v>38716</v>
      </c>
      <c r="H1431" s="7" t="s">
        <v>162</v>
      </c>
      <c r="I1431" s="4">
        <v>112</v>
      </c>
      <c r="J1431" s="6">
        <f t="shared" si="159"/>
        <v>112</v>
      </c>
      <c r="K1431" s="6">
        <f t="shared" si="155"/>
        <v>0</v>
      </c>
      <c r="L1431" s="6" t="str">
        <f t="shared" si="156"/>
        <v/>
      </c>
      <c r="M1431" s="21">
        <f t="shared" si="157"/>
        <v>0.46666666666666667</v>
      </c>
      <c r="N1431" s="6" t="str">
        <f t="shared" si="160"/>
        <v/>
      </c>
      <c r="O1431" s="21" t="str">
        <f t="shared" si="158"/>
        <v/>
      </c>
      <c r="P1431" s="33" t="str">
        <f t="shared" si="161"/>
        <v/>
      </c>
    </row>
    <row r="1432" spans="1:16">
      <c r="A1432" s="6" t="s">
        <v>1574</v>
      </c>
      <c r="B1432" s="8">
        <v>80415</v>
      </c>
      <c r="C1432" s="4">
        <v>1</v>
      </c>
      <c r="D1432" s="4">
        <v>1</v>
      </c>
      <c r="E1432" s="4">
        <v>5</v>
      </c>
      <c r="F1432" s="4">
        <v>5</v>
      </c>
      <c r="G1432" s="5">
        <v>38727</v>
      </c>
      <c r="H1432" s="7" t="s">
        <v>162</v>
      </c>
      <c r="I1432" s="4">
        <v>1</v>
      </c>
      <c r="J1432" s="6">
        <f t="shared" si="159"/>
        <v>1</v>
      </c>
      <c r="K1432" s="6">
        <f t="shared" si="155"/>
        <v>0</v>
      </c>
      <c r="L1432" s="6" t="str">
        <f t="shared" si="156"/>
        <v/>
      </c>
      <c r="M1432" s="21">
        <f t="shared" si="157"/>
        <v>4.1666666666666666E-3</v>
      </c>
      <c r="N1432" s="6" t="str">
        <f t="shared" si="160"/>
        <v/>
      </c>
      <c r="O1432" s="21" t="str">
        <f t="shared" si="158"/>
        <v/>
      </c>
      <c r="P1432" s="33" t="str">
        <f t="shared" si="161"/>
        <v/>
      </c>
    </row>
    <row r="1433" spans="1:16">
      <c r="A1433" s="6" t="s">
        <v>1647</v>
      </c>
      <c r="B1433" s="8">
        <v>82637</v>
      </c>
      <c r="C1433" s="4">
        <v>1</v>
      </c>
      <c r="D1433" s="4">
        <v>1</v>
      </c>
      <c r="E1433" s="4">
        <v>5</v>
      </c>
      <c r="F1433" s="4">
        <v>5</v>
      </c>
      <c r="G1433" s="5">
        <v>38716</v>
      </c>
      <c r="H1433" s="7" t="s">
        <v>162</v>
      </c>
      <c r="I1433" s="4">
        <v>9</v>
      </c>
      <c r="J1433" s="6">
        <f t="shared" si="159"/>
        <v>9</v>
      </c>
      <c r="K1433" s="6">
        <f t="shared" si="155"/>
        <v>0</v>
      </c>
      <c r="L1433" s="6" t="str">
        <f t="shared" si="156"/>
        <v/>
      </c>
      <c r="M1433" s="21">
        <f t="shared" si="157"/>
        <v>3.7499999999999999E-2</v>
      </c>
      <c r="N1433" s="6" t="str">
        <f t="shared" si="160"/>
        <v/>
      </c>
      <c r="O1433" s="21" t="str">
        <f t="shared" si="158"/>
        <v/>
      </c>
      <c r="P1433" s="33" t="str">
        <f t="shared" si="161"/>
        <v/>
      </c>
    </row>
    <row r="1434" spans="1:16">
      <c r="A1434" s="6" t="s">
        <v>1672</v>
      </c>
      <c r="B1434" s="8">
        <v>83398</v>
      </c>
      <c r="C1434" s="4">
        <v>1</v>
      </c>
      <c r="D1434" s="4">
        <v>1</v>
      </c>
      <c r="E1434" s="4">
        <v>5</v>
      </c>
      <c r="F1434" s="4">
        <v>5</v>
      </c>
      <c r="G1434" s="5">
        <v>38716</v>
      </c>
      <c r="H1434" s="7" t="s">
        <v>162</v>
      </c>
      <c r="I1434" s="4">
        <v>12</v>
      </c>
      <c r="J1434" s="6">
        <f t="shared" si="159"/>
        <v>12</v>
      </c>
      <c r="K1434" s="6">
        <f t="shared" si="155"/>
        <v>0</v>
      </c>
      <c r="L1434" s="6" t="str">
        <f t="shared" si="156"/>
        <v/>
      </c>
      <c r="M1434" s="21">
        <f t="shared" si="157"/>
        <v>0.05</v>
      </c>
      <c r="N1434" s="6" t="str">
        <f t="shared" si="160"/>
        <v/>
      </c>
      <c r="O1434" s="21" t="str">
        <f t="shared" si="158"/>
        <v/>
      </c>
      <c r="P1434" s="33" t="str">
        <f t="shared" si="161"/>
        <v/>
      </c>
    </row>
    <row r="1435" spans="1:16">
      <c r="A1435" s="6" t="s">
        <v>1689</v>
      </c>
      <c r="B1435" s="8">
        <v>83916</v>
      </c>
      <c r="C1435" s="4">
        <v>1</v>
      </c>
      <c r="D1435" s="4">
        <v>1</v>
      </c>
      <c r="E1435" s="4">
        <v>5</v>
      </c>
      <c r="F1435" s="4">
        <v>5</v>
      </c>
      <c r="G1435" s="5">
        <v>38716</v>
      </c>
      <c r="H1435" s="7" t="s">
        <v>162</v>
      </c>
      <c r="I1435" s="4">
        <v>4</v>
      </c>
      <c r="J1435" s="6">
        <f t="shared" si="159"/>
        <v>4</v>
      </c>
      <c r="K1435" s="6">
        <f t="shared" si="155"/>
        <v>0</v>
      </c>
      <c r="L1435" s="6" t="str">
        <f t="shared" si="156"/>
        <v/>
      </c>
      <c r="M1435" s="21">
        <f t="shared" si="157"/>
        <v>1.8055555555555554E-2</v>
      </c>
      <c r="N1435" s="6" t="str">
        <f t="shared" si="160"/>
        <v/>
      </c>
      <c r="O1435" s="21" t="str">
        <f t="shared" si="158"/>
        <v/>
      </c>
      <c r="P1435" s="33" t="str">
        <f t="shared" si="161"/>
        <v/>
      </c>
    </row>
    <row r="1436" spans="1:16">
      <c r="A1436" s="6" t="s">
        <v>1718</v>
      </c>
      <c r="B1436" s="8">
        <v>84798</v>
      </c>
      <c r="C1436" s="4">
        <v>1</v>
      </c>
      <c r="D1436" s="4">
        <v>1</v>
      </c>
      <c r="E1436" s="4">
        <v>5</v>
      </c>
      <c r="F1436" s="4">
        <v>5</v>
      </c>
      <c r="G1436" s="5">
        <v>38716</v>
      </c>
      <c r="H1436" s="7" t="s">
        <v>162</v>
      </c>
      <c r="I1436" s="4">
        <v>17</v>
      </c>
      <c r="J1436" s="6">
        <f t="shared" si="159"/>
        <v>17</v>
      </c>
      <c r="K1436" s="6">
        <f t="shared" si="155"/>
        <v>0</v>
      </c>
      <c r="L1436" s="6" t="str">
        <f t="shared" si="156"/>
        <v/>
      </c>
      <c r="M1436" s="21">
        <f t="shared" si="157"/>
        <v>7.6736111111111116E-2</v>
      </c>
      <c r="N1436" s="6" t="str">
        <f t="shared" si="160"/>
        <v/>
      </c>
      <c r="O1436" s="21" t="str">
        <f t="shared" si="158"/>
        <v/>
      </c>
      <c r="P1436" s="33" t="str">
        <f t="shared" si="161"/>
        <v/>
      </c>
    </row>
    <row r="1437" spans="1:16">
      <c r="A1437" s="6" t="s">
        <v>1741</v>
      </c>
      <c r="B1437" s="8">
        <v>85500</v>
      </c>
      <c r="C1437" s="4">
        <v>1</v>
      </c>
      <c r="D1437" s="4">
        <v>1</v>
      </c>
      <c r="E1437" s="4">
        <v>5</v>
      </c>
      <c r="F1437" s="4">
        <v>5</v>
      </c>
      <c r="G1437" s="5">
        <v>39310</v>
      </c>
      <c r="H1437" s="7" t="s">
        <v>162</v>
      </c>
      <c r="I1437" s="4">
        <v>40</v>
      </c>
      <c r="J1437" s="6">
        <f t="shared" si="159"/>
        <v>40</v>
      </c>
      <c r="K1437" s="6">
        <f t="shared" si="155"/>
        <v>0</v>
      </c>
      <c r="L1437" s="6" t="str">
        <f t="shared" si="156"/>
        <v/>
      </c>
      <c r="M1437" s="21">
        <f t="shared" si="157"/>
        <v>0.18055555555555555</v>
      </c>
      <c r="N1437" s="6" t="str">
        <f t="shared" si="160"/>
        <v/>
      </c>
      <c r="O1437" s="21" t="str">
        <f t="shared" si="158"/>
        <v/>
      </c>
      <c r="P1437" s="33" t="str">
        <f t="shared" si="161"/>
        <v/>
      </c>
    </row>
    <row r="1438" spans="1:16">
      <c r="A1438" s="6" t="s">
        <v>1316</v>
      </c>
      <c r="B1438" s="8">
        <v>72564</v>
      </c>
      <c r="C1438" s="4">
        <v>4</v>
      </c>
      <c r="D1438" s="4">
        <v>4</v>
      </c>
      <c r="E1438" s="4">
        <v>4</v>
      </c>
      <c r="F1438" s="4">
        <v>4</v>
      </c>
      <c r="G1438" s="5">
        <v>38716</v>
      </c>
      <c r="H1438" s="7" t="s">
        <v>162</v>
      </c>
      <c r="I1438" s="4">
        <v>46</v>
      </c>
      <c r="J1438" s="6">
        <f t="shared" si="159"/>
        <v>46</v>
      </c>
      <c r="K1438" s="6">
        <f t="shared" si="155"/>
        <v>0</v>
      </c>
      <c r="L1438" s="6" t="str">
        <f t="shared" si="156"/>
        <v/>
      </c>
      <c r="M1438" s="21">
        <f t="shared" si="157"/>
        <v>0.2076388888888889</v>
      </c>
      <c r="N1438" s="6" t="str">
        <f t="shared" si="160"/>
        <v/>
      </c>
      <c r="O1438" s="21" t="str">
        <f t="shared" si="158"/>
        <v/>
      </c>
      <c r="P1438" s="33" t="str">
        <f t="shared" si="161"/>
        <v/>
      </c>
    </row>
    <row r="1439" spans="1:16">
      <c r="A1439" s="6" t="s">
        <v>1329</v>
      </c>
      <c r="B1439" s="8">
        <v>72959</v>
      </c>
      <c r="C1439" s="4">
        <v>4</v>
      </c>
      <c r="D1439" s="4">
        <v>4</v>
      </c>
      <c r="E1439" s="4">
        <v>4</v>
      </c>
      <c r="F1439" s="4">
        <v>4</v>
      </c>
      <c r="G1439" s="5">
        <v>38978</v>
      </c>
      <c r="H1439" s="7" t="s">
        <v>162</v>
      </c>
      <c r="I1439" s="4">
        <v>3</v>
      </c>
      <c r="J1439" s="6">
        <f t="shared" si="159"/>
        <v>3</v>
      </c>
      <c r="K1439" s="6">
        <f t="shared" si="155"/>
        <v>0</v>
      </c>
      <c r="L1439" s="6" t="str">
        <f t="shared" si="156"/>
        <v/>
      </c>
      <c r="M1439" s="21">
        <f t="shared" si="157"/>
        <v>1.3541666666666667E-2</v>
      </c>
      <c r="N1439" s="6" t="str">
        <f t="shared" si="160"/>
        <v/>
      </c>
      <c r="O1439" s="21" t="str">
        <f t="shared" si="158"/>
        <v/>
      </c>
      <c r="P1439" s="33" t="str">
        <f t="shared" si="161"/>
        <v/>
      </c>
    </row>
    <row r="1440" spans="1:16">
      <c r="A1440" s="6" t="s">
        <v>1335</v>
      </c>
      <c r="B1440" s="8">
        <v>73141</v>
      </c>
      <c r="C1440" s="4">
        <v>4</v>
      </c>
      <c r="D1440" s="4">
        <v>4</v>
      </c>
      <c r="E1440" s="4">
        <v>4</v>
      </c>
      <c r="F1440" s="4">
        <v>4</v>
      </c>
      <c r="G1440" s="5">
        <v>38716</v>
      </c>
      <c r="H1440" s="7" t="s">
        <v>162</v>
      </c>
      <c r="I1440" s="4">
        <v>2</v>
      </c>
      <c r="J1440" s="6">
        <f t="shared" si="159"/>
        <v>2</v>
      </c>
      <c r="K1440" s="6">
        <f t="shared" si="155"/>
        <v>0</v>
      </c>
      <c r="L1440" s="6" t="str">
        <f t="shared" si="156"/>
        <v/>
      </c>
      <c r="M1440" s="21">
        <f t="shared" si="157"/>
        <v>9.0277777777777769E-3</v>
      </c>
      <c r="N1440" s="6" t="str">
        <f t="shared" si="160"/>
        <v/>
      </c>
      <c r="O1440" s="21" t="str">
        <f t="shared" si="158"/>
        <v/>
      </c>
      <c r="P1440" s="33" t="str">
        <f t="shared" si="161"/>
        <v/>
      </c>
    </row>
    <row r="1441" spans="1:16">
      <c r="A1441" s="6" t="s">
        <v>1353</v>
      </c>
      <c r="B1441" s="8">
        <v>73689</v>
      </c>
      <c r="C1441" s="4">
        <v>4</v>
      </c>
      <c r="D1441" s="4">
        <v>4</v>
      </c>
      <c r="E1441" s="4">
        <v>4</v>
      </c>
      <c r="F1441" s="4">
        <v>4</v>
      </c>
      <c r="G1441" s="5">
        <v>39751</v>
      </c>
      <c r="H1441" s="7" t="s">
        <v>162</v>
      </c>
      <c r="I1441" s="4">
        <v>35</v>
      </c>
      <c r="J1441" s="6">
        <f t="shared" si="159"/>
        <v>35</v>
      </c>
      <c r="K1441" s="6">
        <f t="shared" si="155"/>
        <v>0</v>
      </c>
      <c r="L1441" s="6" t="str">
        <f t="shared" si="156"/>
        <v/>
      </c>
      <c r="M1441" s="21">
        <f t="shared" si="157"/>
        <v>0.1579861111111111</v>
      </c>
      <c r="N1441" s="6" t="str">
        <f t="shared" si="160"/>
        <v/>
      </c>
      <c r="O1441" s="21" t="str">
        <f t="shared" si="158"/>
        <v/>
      </c>
      <c r="P1441" s="33" t="str">
        <f t="shared" si="161"/>
        <v/>
      </c>
    </row>
    <row r="1442" spans="1:16">
      <c r="A1442" s="6" t="s">
        <v>1391</v>
      </c>
      <c r="B1442" s="8">
        <v>74846</v>
      </c>
      <c r="C1442" s="4">
        <v>3</v>
      </c>
      <c r="D1442" s="4">
        <v>3</v>
      </c>
      <c r="E1442" s="4">
        <v>4</v>
      </c>
      <c r="F1442" s="4">
        <v>4</v>
      </c>
      <c r="G1442" s="5">
        <v>38716</v>
      </c>
      <c r="H1442" s="7" t="s">
        <v>162</v>
      </c>
      <c r="I1442" s="4">
        <v>9</v>
      </c>
      <c r="J1442" s="6">
        <f t="shared" si="159"/>
        <v>9</v>
      </c>
      <c r="K1442" s="6">
        <f t="shared" si="155"/>
        <v>0</v>
      </c>
      <c r="L1442" s="6" t="str">
        <f t="shared" si="156"/>
        <v/>
      </c>
      <c r="M1442" s="21">
        <f t="shared" si="157"/>
        <v>4.0625000000000001E-2</v>
      </c>
      <c r="N1442" s="6" t="str">
        <f t="shared" si="160"/>
        <v/>
      </c>
      <c r="O1442" s="21" t="str">
        <f t="shared" si="158"/>
        <v/>
      </c>
      <c r="P1442" s="33" t="str">
        <f t="shared" si="161"/>
        <v/>
      </c>
    </row>
    <row r="1443" spans="1:16">
      <c r="A1443" s="6" t="s">
        <v>1396</v>
      </c>
      <c r="B1443" s="8">
        <v>74997</v>
      </c>
      <c r="C1443" s="4">
        <v>3</v>
      </c>
      <c r="D1443" s="4">
        <v>3</v>
      </c>
      <c r="E1443" s="4">
        <v>4</v>
      </c>
      <c r="F1443" s="4">
        <v>4</v>
      </c>
      <c r="G1443" s="5">
        <v>39134</v>
      </c>
      <c r="H1443" s="7" t="s">
        <v>162</v>
      </c>
      <c r="I1443" s="4">
        <v>43</v>
      </c>
      <c r="J1443" s="6">
        <f t="shared" si="159"/>
        <v>43</v>
      </c>
      <c r="K1443" s="6">
        <f t="shared" si="155"/>
        <v>0</v>
      </c>
      <c r="L1443" s="6" t="str">
        <f t="shared" si="156"/>
        <v/>
      </c>
      <c r="M1443" s="21">
        <f t="shared" si="157"/>
        <v>0.19409722222222223</v>
      </c>
      <c r="N1443" s="6" t="str">
        <f t="shared" si="160"/>
        <v/>
      </c>
      <c r="O1443" s="21" t="str">
        <f t="shared" si="158"/>
        <v/>
      </c>
      <c r="P1443" s="33" t="str">
        <f t="shared" si="161"/>
        <v/>
      </c>
    </row>
    <row r="1444" spans="1:16">
      <c r="A1444" s="6" t="s">
        <v>1417</v>
      </c>
      <c r="B1444" s="8">
        <v>75638</v>
      </c>
      <c r="C1444" s="4">
        <v>3</v>
      </c>
      <c r="D1444" s="4">
        <v>3</v>
      </c>
      <c r="E1444" s="4">
        <v>4</v>
      </c>
      <c r="F1444" s="4">
        <v>4</v>
      </c>
      <c r="G1444" s="5">
        <v>38716</v>
      </c>
      <c r="H1444" s="7" t="s">
        <v>162</v>
      </c>
      <c r="I1444" s="4">
        <v>34</v>
      </c>
      <c r="J1444" s="6">
        <f t="shared" si="159"/>
        <v>34</v>
      </c>
      <c r="K1444" s="6">
        <f t="shared" si="155"/>
        <v>0</v>
      </c>
      <c r="L1444" s="6" t="str">
        <f t="shared" si="156"/>
        <v/>
      </c>
      <c r="M1444" s="21">
        <f t="shared" si="157"/>
        <v>0.15347222222222223</v>
      </c>
      <c r="N1444" s="6" t="str">
        <f t="shared" si="160"/>
        <v/>
      </c>
      <c r="O1444" s="21" t="str">
        <f t="shared" si="158"/>
        <v/>
      </c>
      <c r="P1444" s="33" t="str">
        <f t="shared" si="161"/>
        <v/>
      </c>
    </row>
    <row r="1445" spans="1:16">
      <c r="A1445" s="6" t="s">
        <v>1525</v>
      </c>
      <c r="B1445" s="8">
        <v>78925</v>
      </c>
      <c r="C1445" s="4">
        <v>2</v>
      </c>
      <c r="D1445" s="4">
        <v>2</v>
      </c>
      <c r="E1445" s="4">
        <v>4</v>
      </c>
      <c r="F1445" s="4">
        <v>4</v>
      </c>
      <c r="G1445" s="5">
        <v>38716</v>
      </c>
      <c r="H1445" s="7" t="s">
        <v>162</v>
      </c>
      <c r="I1445" s="4">
        <v>5</v>
      </c>
      <c r="J1445" s="6">
        <f t="shared" si="159"/>
        <v>5</v>
      </c>
      <c r="K1445" s="6">
        <f t="shared" si="155"/>
        <v>0</v>
      </c>
      <c r="L1445" s="6" t="str">
        <f t="shared" si="156"/>
        <v/>
      </c>
      <c r="M1445" s="21">
        <f t="shared" si="157"/>
        <v>2.2569444444444444E-2</v>
      </c>
      <c r="N1445" s="6" t="str">
        <f t="shared" si="160"/>
        <v/>
      </c>
      <c r="O1445" s="21" t="str">
        <f t="shared" si="158"/>
        <v/>
      </c>
      <c r="P1445" s="33" t="str">
        <f t="shared" si="161"/>
        <v/>
      </c>
    </row>
    <row r="1446" spans="1:16">
      <c r="A1446" s="6" t="s">
        <v>1541</v>
      </c>
      <c r="B1446" s="8">
        <v>79411</v>
      </c>
      <c r="C1446" s="4">
        <v>2</v>
      </c>
      <c r="D1446" s="4">
        <v>2</v>
      </c>
      <c r="E1446" s="4">
        <v>4</v>
      </c>
      <c r="F1446" s="4">
        <v>4</v>
      </c>
      <c r="G1446" s="5">
        <v>38716</v>
      </c>
      <c r="H1446" s="7" t="s">
        <v>162</v>
      </c>
      <c r="I1446" s="4">
        <v>4</v>
      </c>
      <c r="J1446" s="6">
        <f t="shared" si="159"/>
        <v>4</v>
      </c>
      <c r="K1446" s="6">
        <f t="shared" si="155"/>
        <v>0</v>
      </c>
      <c r="L1446" s="6" t="str">
        <f t="shared" si="156"/>
        <v/>
      </c>
      <c r="M1446" s="21">
        <f t="shared" si="157"/>
        <v>1.8055555555555554E-2</v>
      </c>
      <c r="N1446" s="6" t="str">
        <f t="shared" si="160"/>
        <v/>
      </c>
      <c r="O1446" s="21" t="str">
        <f t="shared" si="158"/>
        <v/>
      </c>
      <c r="P1446" s="33" t="str">
        <f t="shared" si="161"/>
        <v/>
      </c>
    </row>
    <row r="1447" spans="1:16">
      <c r="A1447" s="6" t="s">
        <v>1564</v>
      </c>
      <c r="B1447" s="8">
        <v>80110</v>
      </c>
      <c r="C1447" s="4">
        <v>2</v>
      </c>
      <c r="D1447" s="4">
        <v>2</v>
      </c>
      <c r="E1447" s="4">
        <v>4</v>
      </c>
      <c r="F1447" s="4">
        <v>4</v>
      </c>
      <c r="G1447" s="5">
        <v>39202</v>
      </c>
      <c r="H1447" s="7" t="s">
        <v>162</v>
      </c>
      <c r="I1447" s="4">
        <v>44</v>
      </c>
      <c r="J1447" s="6">
        <f t="shared" si="159"/>
        <v>44</v>
      </c>
      <c r="K1447" s="6">
        <f t="shared" si="155"/>
        <v>0</v>
      </c>
      <c r="L1447" s="6" t="str">
        <f t="shared" si="156"/>
        <v/>
      </c>
      <c r="M1447" s="21">
        <f t="shared" si="157"/>
        <v>0.1986111111111111</v>
      </c>
      <c r="N1447" s="6" t="str">
        <f t="shared" si="160"/>
        <v/>
      </c>
      <c r="O1447" s="21" t="str">
        <f t="shared" si="158"/>
        <v/>
      </c>
      <c r="P1447" s="33" t="str">
        <f t="shared" si="161"/>
        <v/>
      </c>
    </row>
    <row r="1448" spans="1:16">
      <c r="A1448" s="6" t="s">
        <v>1626</v>
      </c>
      <c r="B1448" s="8">
        <v>81998</v>
      </c>
      <c r="C1448" s="4">
        <v>1</v>
      </c>
      <c r="D1448" s="4">
        <v>1</v>
      </c>
      <c r="E1448" s="4">
        <v>4</v>
      </c>
      <c r="F1448" s="4">
        <v>4</v>
      </c>
      <c r="G1448" s="5">
        <v>39428</v>
      </c>
      <c r="H1448" s="7" t="s">
        <v>162</v>
      </c>
      <c r="I1448" s="4">
        <v>39</v>
      </c>
      <c r="J1448" s="6">
        <f t="shared" si="159"/>
        <v>39</v>
      </c>
      <c r="K1448" s="6">
        <f t="shared" si="155"/>
        <v>0</v>
      </c>
      <c r="L1448" s="6" t="str">
        <f t="shared" si="156"/>
        <v/>
      </c>
      <c r="M1448" s="21">
        <f t="shared" si="157"/>
        <v>0.17604166666666668</v>
      </c>
      <c r="N1448" s="6" t="str">
        <f t="shared" si="160"/>
        <v/>
      </c>
      <c r="O1448" s="21" t="str">
        <f t="shared" si="158"/>
        <v/>
      </c>
      <c r="P1448" s="33" t="str">
        <f t="shared" si="161"/>
        <v/>
      </c>
    </row>
    <row r="1449" spans="1:16">
      <c r="A1449" s="6" t="s">
        <v>1695</v>
      </c>
      <c r="B1449" s="8">
        <v>84098</v>
      </c>
      <c r="C1449" s="4">
        <v>1</v>
      </c>
      <c r="D1449" s="4">
        <v>1</v>
      </c>
      <c r="E1449" s="4">
        <v>4</v>
      </c>
      <c r="F1449" s="4">
        <v>4</v>
      </c>
      <c r="G1449" s="5">
        <v>38716</v>
      </c>
      <c r="H1449" s="7" t="s">
        <v>162</v>
      </c>
      <c r="I1449" s="4">
        <v>52</v>
      </c>
      <c r="J1449" s="6">
        <f t="shared" si="159"/>
        <v>52</v>
      </c>
      <c r="K1449" s="6">
        <f t="shared" si="155"/>
        <v>0</v>
      </c>
      <c r="L1449" s="6" t="str">
        <f t="shared" si="156"/>
        <v/>
      </c>
      <c r="M1449" s="21">
        <f t="shared" si="157"/>
        <v>0.23472222222222222</v>
      </c>
      <c r="N1449" s="6" t="str">
        <f t="shared" si="160"/>
        <v/>
      </c>
      <c r="O1449" s="21" t="str">
        <f t="shared" si="158"/>
        <v/>
      </c>
      <c r="P1449" s="33" t="str">
        <f t="shared" si="161"/>
        <v/>
      </c>
    </row>
    <row r="1450" spans="1:16">
      <c r="A1450" s="6" t="s">
        <v>1701</v>
      </c>
      <c r="B1450" s="8">
        <v>84281</v>
      </c>
      <c r="C1450" s="4">
        <v>1</v>
      </c>
      <c r="D1450" s="4">
        <v>1</v>
      </c>
      <c r="E1450" s="4">
        <v>4</v>
      </c>
      <c r="F1450" s="4">
        <v>4</v>
      </c>
      <c r="G1450" s="5">
        <v>39357</v>
      </c>
      <c r="H1450" s="7" t="s">
        <v>162</v>
      </c>
      <c r="I1450" s="4">
        <v>19</v>
      </c>
      <c r="J1450" s="6">
        <f t="shared" si="159"/>
        <v>19</v>
      </c>
      <c r="K1450" s="6">
        <f t="shared" si="155"/>
        <v>0</v>
      </c>
      <c r="L1450" s="6" t="str">
        <f t="shared" si="156"/>
        <v/>
      </c>
      <c r="M1450" s="21">
        <f t="shared" si="157"/>
        <v>8.576388888888889E-2</v>
      </c>
      <c r="N1450" s="6" t="str">
        <f t="shared" si="160"/>
        <v/>
      </c>
      <c r="O1450" s="21" t="str">
        <f t="shared" si="158"/>
        <v/>
      </c>
      <c r="P1450" s="33" t="str">
        <f t="shared" si="161"/>
        <v/>
      </c>
    </row>
    <row r="1451" spans="1:16">
      <c r="A1451" s="6" t="s">
        <v>1719</v>
      </c>
      <c r="B1451" s="8">
        <v>84829</v>
      </c>
      <c r="C1451" s="4">
        <v>1</v>
      </c>
      <c r="D1451" s="4">
        <v>1</v>
      </c>
      <c r="E1451" s="4">
        <v>4</v>
      </c>
      <c r="F1451" s="4">
        <v>4</v>
      </c>
      <c r="G1451" s="5">
        <v>38716</v>
      </c>
      <c r="H1451" s="7" t="s">
        <v>162</v>
      </c>
      <c r="I1451" s="4">
        <v>1</v>
      </c>
      <c r="J1451" s="6">
        <f t="shared" si="159"/>
        <v>1</v>
      </c>
      <c r="K1451" s="6">
        <f t="shared" si="155"/>
        <v>0</v>
      </c>
      <c r="L1451" s="6" t="str">
        <f t="shared" si="156"/>
        <v/>
      </c>
      <c r="M1451" s="21">
        <f t="shared" si="157"/>
        <v>4.5138888888888885E-3</v>
      </c>
      <c r="N1451" s="6" t="str">
        <f t="shared" si="160"/>
        <v/>
      </c>
      <c r="O1451" s="21" t="str">
        <f t="shared" si="158"/>
        <v/>
      </c>
      <c r="P1451" s="33" t="str">
        <f t="shared" si="161"/>
        <v/>
      </c>
    </row>
    <row r="1452" spans="1:16">
      <c r="A1452" s="6" t="s">
        <v>1725</v>
      </c>
      <c r="B1452" s="8">
        <v>85012</v>
      </c>
      <c r="C1452" s="4">
        <v>1</v>
      </c>
      <c r="D1452" s="4">
        <v>1</v>
      </c>
      <c r="E1452" s="4">
        <v>4</v>
      </c>
      <c r="F1452" s="4">
        <v>4</v>
      </c>
      <c r="G1452" s="5">
        <v>39301</v>
      </c>
      <c r="H1452" s="7" t="s">
        <v>162</v>
      </c>
      <c r="I1452" s="4">
        <v>12</v>
      </c>
      <c r="J1452" s="6">
        <f t="shared" si="159"/>
        <v>12</v>
      </c>
      <c r="K1452" s="6">
        <f t="shared" si="155"/>
        <v>0</v>
      </c>
      <c r="L1452" s="6" t="str">
        <f t="shared" si="156"/>
        <v/>
      </c>
      <c r="M1452" s="21">
        <f t="shared" si="157"/>
        <v>5.4166666666666669E-2</v>
      </c>
      <c r="N1452" s="6" t="str">
        <f t="shared" si="160"/>
        <v/>
      </c>
      <c r="O1452" s="21" t="str">
        <f t="shared" si="158"/>
        <v/>
      </c>
      <c r="P1452" s="33" t="str">
        <f t="shared" si="161"/>
        <v/>
      </c>
    </row>
    <row r="1453" spans="1:16">
      <c r="A1453" s="6" t="s">
        <v>1726</v>
      </c>
      <c r="B1453" s="8">
        <v>85043</v>
      </c>
      <c r="C1453" s="4">
        <v>1</v>
      </c>
      <c r="D1453" s="4">
        <v>1</v>
      </c>
      <c r="E1453" s="4">
        <v>4</v>
      </c>
      <c r="F1453" s="4">
        <v>4</v>
      </c>
      <c r="G1453" s="5">
        <v>38716</v>
      </c>
      <c r="H1453" s="7" t="s">
        <v>162</v>
      </c>
      <c r="I1453" s="4">
        <v>6</v>
      </c>
      <c r="J1453" s="6">
        <f t="shared" si="159"/>
        <v>6</v>
      </c>
      <c r="K1453" s="6">
        <f t="shared" si="155"/>
        <v>0</v>
      </c>
      <c r="L1453" s="6" t="str">
        <f t="shared" si="156"/>
        <v/>
      </c>
      <c r="M1453" s="21">
        <f t="shared" si="157"/>
        <v>2.7083333333333334E-2</v>
      </c>
      <c r="N1453" s="6" t="str">
        <f t="shared" si="160"/>
        <v/>
      </c>
      <c r="O1453" s="21" t="str">
        <f t="shared" si="158"/>
        <v/>
      </c>
      <c r="P1453" s="33" t="str">
        <f t="shared" si="161"/>
        <v/>
      </c>
    </row>
    <row r="1454" spans="1:16">
      <c r="A1454" s="6" t="s">
        <v>1734</v>
      </c>
      <c r="B1454" s="8">
        <v>85285</v>
      </c>
      <c r="C1454" s="4">
        <v>1</v>
      </c>
      <c r="D1454" s="4">
        <v>1</v>
      </c>
      <c r="E1454" s="4">
        <v>4</v>
      </c>
      <c r="F1454" s="4">
        <v>4</v>
      </c>
      <c r="G1454" s="5">
        <v>39301</v>
      </c>
      <c r="H1454" s="7" t="s">
        <v>162</v>
      </c>
      <c r="I1454" s="4">
        <v>11</v>
      </c>
      <c r="J1454" s="6">
        <f t="shared" si="159"/>
        <v>11</v>
      </c>
      <c r="K1454" s="6">
        <f t="shared" si="155"/>
        <v>0</v>
      </c>
      <c r="L1454" s="6" t="str">
        <f t="shared" si="156"/>
        <v/>
      </c>
      <c r="M1454" s="21">
        <f t="shared" si="157"/>
        <v>4.9652777777777775E-2</v>
      </c>
      <c r="N1454" s="6" t="str">
        <f t="shared" si="160"/>
        <v/>
      </c>
      <c r="O1454" s="21" t="str">
        <f t="shared" si="158"/>
        <v/>
      </c>
      <c r="P1454" s="33" t="str">
        <f t="shared" si="161"/>
        <v/>
      </c>
    </row>
    <row r="1455" spans="1:16">
      <c r="A1455" s="6" t="s">
        <v>1380</v>
      </c>
      <c r="B1455" s="8">
        <v>74511</v>
      </c>
      <c r="C1455" s="4">
        <v>3</v>
      </c>
      <c r="D1455" s="4">
        <v>3</v>
      </c>
      <c r="E1455" s="4">
        <v>3</v>
      </c>
      <c r="F1455" s="4">
        <v>3</v>
      </c>
      <c r="G1455" s="5">
        <v>38716</v>
      </c>
      <c r="H1455" s="7" t="s">
        <v>162</v>
      </c>
      <c r="I1455" s="4">
        <v>38</v>
      </c>
      <c r="J1455" s="6">
        <f t="shared" si="159"/>
        <v>38</v>
      </c>
      <c r="K1455" s="6">
        <f t="shared" si="155"/>
        <v>0</v>
      </c>
      <c r="L1455" s="6" t="str">
        <f t="shared" si="156"/>
        <v/>
      </c>
      <c r="M1455" s="21">
        <f t="shared" si="157"/>
        <v>0.17152777777777778</v>
      </c>
      <c r="N1455" s="6" t="str">
        <f t="shared" si="160"/>
        <v/>
      </c>
      <c r="O1455" s="21" t="str">
        <f t="shared" si="158"/>
        <v/>
      </c>
      <c r="P1455" s="33" t="str">
        <f t="shared" si="161"/>
        <v/>
      </c>
    </row>
    <row r="1456" spans="1:16">
      <c r="A1456" s="6" t="s">
        <v>1390</v>
      </c>
      <c r="B1456" s="8">
        <v>74816</v>
      </c>
      <c r="C1456" s="4">
        <v>3</v>
      </c>
      <c r="D1456" s="4">
        <v>3</v>
      </c>
      <c r="E1456" s="4">
        <v>3</v>
      </c>
      <c r="F1456" s="4">
        <v>3</v>
      </c>
      <c r="G1456" s="5">
        <v>38716</v>
      </c>
      <c r="H1456" s="7" t="s">
        <v>162</v>
      </c>
      <c r="I1456" s="4">
        <v>1</v>
      </c>
      <c r="J1456" s="6">
        <f t="shared" si="159"/>
        <v>1</v>
      </c>
      <c r="K1456" s="6">
        <f t="shared" si="155"/>
        <v>0</v>
      </c>
      <c r="L1456" s="6" t="str">
        <f t="shared" si="156"/>
        <v/>
      </c>
      <c r="M1456" s="21">
        <f t="shared" si="157"/>
        <v>4.5138888888888885E-3</v>
      </c>
      <c r="N1456" s="6" t="str">
        <f t="shared" si="160"/>
        <v/>
      </c>
      <c r="O1456" s="21" t="str">
        <f t="shared" si="158"/>
        <v/>
      </c>
      <c r="P1456" s="33" t="str">
        <f t="shared" si="161"/>
        <v/>
      </c>
    </row>
    <row r="1457" spans="1:16">
      <c r="A1457" s="6" t="s">
        <v>1403</v>
      </c>
      <c r="B1457" s="8">
        <v>75211</v>
      </c>
      <c r="C1457" s="4">
        <v>3</v>
      </c>
      <c r="D1457" s="4">
        <v>3</v>
      </c>
      <c r="E1457" s="4">
        <v>3</v>
      </c>
      <c r="F1457" s="4">
        <v>3</v>
      </c>
      <c r="G1457" s="5">
        <v>39398</v>
      </c>
      <c r="H1457" s="7" t="s">
        <v>162</v>
      </c>
      <c r="I1457" s="4">
        <v>1</v>
      </c>
      <c r="J1457" s="6">
        <f t="shared" si="159"/>
        <v>1</v>
      </c>
      <c r="K1457" s="6">
        <f t="shared" si="155"/>
        <v>0</v>
      </c>
      <c r="L1457" s="6" t="str">
        <f t="shared" si="156"/>
        <v/>
      </c>
      <c r="M1457" s="21">
        <f t="shared" si="157"/>
        <v>4.5138888888888885E-3</v>
      </c>
      <c r="N1457" s="6" t="str">
        <f t="shared" si="160"/>
        <v/>
      </c>
      <c r="O1457" s="21" t="str">
        <f t="shared" si="158"/>
        <v/>
      </c>
      <c r="P1457" s="33" t="str">
        <f t="shared" si="161"/>
        <v/>
      </c>
    </row>
    <row r="1458" spans="1:16">
      <c r="A1458" s="6" t="s">
        <v>1405</v>
      </c>
      <c r="B1458" s="8">
        <v>75273</v>
      </c>
      <c r="C1458" s="4">
        <v>3</v>
      </c>
      <c r="D1458" s="4">
        <v>3</v>
      </c>
      <c r="E1458" s="4">
        <v>3</v>
      </c>
      <c r="F1458" s="4">
        <v>3</v>
      </c>
      <c r="G1458" s="5">
        <v>38716</v>
      </c>
      <c r="H1458" s="7" t="s">
        <v>162</v>
      </c>
      <c r="I1458" s="4">
        <v>106</v>
      </c>
      <c r="J1458" s="6">
        <f t="shared" si="159"/>
        <v>106</v>
      </c>
      <c r="K1458" s="6">
        <f t="shared" si="155"/>
        <v>0</v>
      </c>
      <c r="L1458" s="6" t="str">
        <f t="shared" si="156"/>
        <v/>
      </c>
      <c r="M1458" s="21">
        <f t="shared" si="157"/>
        <v>0.47847222222222219</v>
      </c>
      <c r="N1458" s="6" t="str">
        <f t="shared" si="160"/>
        <v/>
      </c>
      <c r="O1458" s="21" t="str">
        <f t="shared" si="158"/>
        <v/>
      </c>
      <c r="P1458" s="33" t="str">
        <f t="shared" si="161"/>
        <v/>
      </c>
    </row>
    <row r="1459" spans="1:16">
      <c r="A1459" s="6" t="s">
        <v>1407</v>
      </c>
      <c r="B1459" s="8">
        <v>75332</v>
      </c>
      <c r="C1459" s="4">
        <v>3</v>
      </c>
      <c r="D1459" s="4">
        <v>3</v>
      </c>
      <c r="E1459" s="4">
        <v>3</v>
      </c>
      <c r="F1459" s="4">
        <v>3</v>
      </c>
      <c r="G1459" s="5">
        <v>39464</v>
      </c>
      <c r="H1459" s="7" t="s">
        <v>162</v>
      </c>
      <c r="I1459" s="4">
        <v>4</v>
      </c>
      <c r="J1459" s="6">
        <f t="shared" si="159"/>
        <v>4</v>
      </c>
      <c r="K1459" s="6">
        <f t="shared" si="155"/>
        <v>0</v>
      </c>
      <c r="L1459" s="6" t="str">
        <f t="shared" si="156"/>
        <v/>
      </c>
      <c r="M1459" s="21">
        <f t="shared" si="157"/>
        <v>1.8055555555555554E-2</v>
      </c>
      <c r="N1459" s="6" t="str">
        <f t="shared" si="160"/>
        <v/>
      </c>
      <c r="O1459" s="21" t="str">
        <f t="shared" si="158"/>
        <v/>
      </c>
      <c r="P1459" s="33" t="str">
        <f t="shared" si="161"/>
        <v/>
      </c>
    </row>
    <row r="1460" spans="1:16">
      <c r="A1460" s="6" t="s">
        <v>1440</v>
      </c>
      <c r="B1460" s="8">
        <v>76338</v>
      </c>
      <c r="C1460" s="4">
        <v>3</v>
      </c>
      <c r="D1460" s="4">
        <v>3</v>
      </c>
      <c r="E1460" s="4">
        <v>3</v>
      </c>
      <c r="F1460" s="4">
        <v>3</v>
      </c>
      <c r="G1460" s="5">
        <v>38716</v>
      </c>
      <c r="H1460" s="7" t="s">
        <v>162</v>
      </c>
      <c r="I1460" s="4">
        <v>23</v>
      </c>
      <c r="J1460" s="6">
        <f t="shared" si="159"/>
        <v>23</v>
      </c>
      <c r="K1460" s="6">
        <f t="shared" si="155"/>
        <v>0</v>
      </c>
      <c r="L1460" s="6" t="str">
        <f t="shared" si="156"/>
        <v/>
      </c>
      <c r="M1460" s="21">
        <f t="shared" si="157"/>
        <v>0.10381944444444445</v>
      </c>
      <c r="N1460" s="6" t="str">
        <f t="shared" si="160"/>
        <v/>
      </c>
      <c r="O1460" s="21" t="str">
        <f t="shared" si="158"/>
        <v/>
      </c>
      <c r="P1460" s="33" t="str">
        <f t="shared" si="161"/>
        <v/>
      </c>
    </row>
    <row r="1461" spans="1:16">
      <c r="A1461" s="6" t="s">
        <v>1446</v>
      </c>
      <c r="B1461" s="8">
        <v>76519</v>
      </c>
      <c r="C1461" s="4">
        <v>3</v>
      </c>
      <c r="D1461" s="4">
        <v>3</v>
      </c>
      <c r="E1461" s="4">
        <v>3</v>
      </c>
      <c r="F1461" s="4">
        <v>3</v>
      </c>
      <c r="G1461" s="5">
        <v>39832</v>
      </c>
      <c r="H1461" s="7" t="s">
        <v>162</v>
      </c>
      <c r="I1461" s="4">
        <v>36</v>
      </c>
      <c r="J1461" s="6">
        <f t="shared" si="159"/>
        <v>36</v>
      </c>
      <c r="K1461" s="6">
        <f t="shared" si="155"/>
        <v>0</v>
      </c>
      <c r="L1461" s="6" t="str">
        <f t="shared" si="156"/>
        <v/>
      </c>
      <c r="M1461" s="21">
        <f t="shared" si="157"/>
        <v>0.16250000000000001</v>
      </c>
      <c r="N1461" s="6" t="str">
        <f t="shared" si="160"/>
        <v/>
      </c>
      <c r="O1461" s="21" t="str">
        <f t="shared" si="158"/>
        <v/>
      </c>
      <c r="P1461" s="33" t="str">
        <f t="shared" si="161"/>
        <v/>
      </c>
    </row>
    <row r="1462" spans="1:16">
      <c r="A1462" s="6" t="s">
        <v>1449</v>
      </c>
      <c r="B1462" s="8">
        <v>76611</v>
      </c>
      <c r="C1462" s="4">
        <v>3</v>
      </c>
      <c r="D1462" s="4">
        <v>3</v>
      </c>
      <c r="E1462" s="4">
        <v>3</v>
      </c>
      <c r="F1462" s="4">
        <v>3</v>
      </c>
      <c r="G1462" s="5">
        <v>38716</v>
      </c>
      <c r="H1462" s="7" t="s">
        <v>162</v>
      </c>
      <c r="I1462" s="4">
        <v>2</v>
      </c>
      <c r="J1462" s="6">
        <f t="shared" si="159"/>
        <v>2</v>
      </c>
      <c r="K1462" s="6">
        <f t="shared" si="155"/>
        <v>0</v>
      </c>
      <c r="L1462" s="6" t="str">
        <f t="shared" si="156"/>
        <v/>
      </c>
      <c r="M1462" s="21">
        <f t="shared" si="157"/>
        <v>9.0277777777777769E-3</v>
      </c>
      <c r="N1462" s="6" t="str">
        <f t="shared" si="160"/>
        <v/>
      </c>
      <c r="O1462" s="21" t="str">
        <f t="shared" si="158"/>
        <v/>
      </c>
      <c r="P1462" s="33" t="str">
        <f t="shared" si="161"/>
        <v/>
      </c>
    </row>
    <row r="1463" spans="1:16">
      <c r="A1463" s="6" t="s">
        <v>1459</v>
      </c>
      <c r="B1463" s="8">
        <v>76915</v>
      </c>
      <c r="C1463" s="4">
        <v>3</v>
      </c>
      <c r="D1463" s="4">
        <v>3</v>
      </c>
      <c r="E1463" s="4">
        <v>3</v>
      </c>
      <c r="F1463" s="4">
        <v>3</v>
      </c>
      <c r="G1463" s="5">
        <v>38978</v>
      </c>
      <c r="H1463" s="7" t="s">
        <v>162</v>
      </c>
      <c r="I1463" s="4">
        <v>54</v>
      </c>
      <c r="J1463" s="6">
        <f t="shared" si="159"/>
        <v>54</v>
      </c>
      <c r="K1463" s="6">
        <f t="shared" si="155"/>
        <v>0</v>
      </c>
      <c r="L1463" s="6" t="str">
        <f t="shared" si="156"/>
        <v/>
      </c>
      <c r="M1463" s="21">
        <f t="shared" si="157"/>
        <v>0.24374999999999999</v>
      </c>
      <c r="N1463" s="6" t="str">
        <f t="shared" si="160"/>
        <v/>
      </c>
      <c r="O1463" s="21" t="str">
        <f t="shared" si="158"/>
        <v/>
      </c>
      <c r="P1463" s="33" t="str">
        <f t="shared" si="161"/>
        <v/>
      </c>
    </row>
    <row r="1464" spans="1:16">
      <c r="A1464" s="6" t="s">
        <v>1461</v>
      </c>
      <c r="B1464" s="8">
        <v>76976</v>
      </c>
      <c r="C1464" s="4">
        <v>2</v>
      </c>
      <c r="D1464" s="4">
        <v>2</v>
      </c>
      <c r="E1464" s="4">
        <v>3</v>
      </c>
      <c r="F1464" s="4">
        <v>3</v>
      </c>
      <c r="G1464" s="5">
        <v>38716</v>
      </c>
      <c r="H1464" s="7" t="s">
        <v>162</v>
      </c>
      <c r="I1464" s="4">
        <v>17</v>
      </c>
      <c r="J1464" s="6">
        <f t="shared" si="159"/>
        <v>17</v>
      </c>
      <c r="K1464" s="6">
        <f t="shared" si="155"/>
        <v>0</v>
      </c>
      <c r="L1464" s="6" t="str">
        <f t="shared" si="156"/>
        <v/>
      </c>
      <c r="M1464" s="21">
        <f t="shared" si="157"/>
        <v>7.6736111111111116E-2</v>
      </c>
      <c r="N1464" s="6" t="str">
        <f t="shared" si="160"/>
        <v/>
      </c>
      <c r="O1464" s="21" t="str">
        <f t="shared" si="158"/>
        <v/>
      </c>
      <c r="P1464" s="33" t="str">
        <f t="shared" si="161"/>
        <v/>
      </c>
    </row>
    <row r="1465" spans="1:16">
      <c r="A1465" s="6" t="s">
        <v>1479</v>
      </c>
      <c r="B1465" s="8">
        <v>77524</v>
      </c>
      <c r="C1465" s="4">
        <v>2</v>
      </c>
      <c r="D1465" s="4">
        <v>2</v>
      </c>
      <c r="E1465" s="4">
        <v>3</v>
      </c>
      <c r="F1465" s="4">
        <v>3</v>
      </c>
      <c r="G1465" s="5">
        <v>39252</v>
      </c>
      <c r="H1465" s="7" t="s">
        <v>162</v>
      </c>
      <c r="I1465" s="4">
        <v>8</v>
      </c>
      <c r="J1465" s="6">
        <f t="shared" si="159"/>
        <v>8</v>
      </c>
      <c r="K1465" s="6">
        <f t="shared" si="155"/>
        <v>0</v>
      </c>
      <c r="L1465" s="6" t="str">
        <f t="shared" si="156"/>
        <v/>
      </c>
      <c r="M1465" s="21">
        <f t="shared" si="157"/>
        <v>3.6111111111111108E-2</v>
      </c>
      <c r="N1465" s="6" t="str">
        <f t="shared" si="160"/>
        <v/>
      </c>
      <c r="O1465" s="21" t="str">
        <f t="shared" si="158"/>
        <v/>
      </c>
      <c r="P1465" s="33" t="str">
        <f t="shared" si="161"/>
        <v/>
      </c>
    </row>
    <row r="1466" spans="1:16">
      <c r="A1466" s="6" t="s">
        <v>1496</v>
      </c>
      <c r="B1466" s="8">
        <v>78042</v>
      </c>
      <c r="C1466" s="4">
        <v>2</v>
      </c>
      <c r="D1466" s="4">
        <v>2</v>
      </c>
      <c r="E1466" s="4">
        <v>3</v>
      </c>
      <c r="F1466" s="4">
        <v>3</v>
      </c>
      <c r="G1466" s="5">
        <v>38716</v>
      </c>
      <c r="H1466" s="7" t="s">
        <v>162</v>
      </c>
      <c r="I1466" s="4">
        <v>2</v>
      </c>
      <c r="J1466" s="6">
        <f t="shared" si="159"/>
        <v>2</v>
      </c>
      <c r="K1466" s="6">
        <f t="shared" si="155"/>
        <v>0</v>
      </c>
      <c r="L1466" s="6" t="str">
        <f t="shared" si="156"/>
        <v/>
      </c>
      <c r="M1466" s="21">
        <f t="shared" si="157"/>
        <v>9.0277777777777769E-3</v>
      </c>
      <c r="N1466" s="6" t="str">
        <f t="shared" si="160"/>
        <v/>
      </c>
      <c r="O1466" s="21" t="str">
        <f t="shared" si="158"/>
        <v/>
      </c>
      <c r="P1466" s="33" t="str">
        <f t="shared" si="161"/>
        <v/>
      </c>
    </row>
    <row r="1467" spans="1:16">
      <c r="A1467" s="6" t="s">
        <v>1499</v>
      </c>
      <c r="B1467" s="8">
        <v>78133</v>
      </c>
      <c r="C1467" s="4">
        <v>3</v>
      </c>
      <c r="D1467" s="4">
        <v>2</v>
      </c>
      <c r="E1467" s="4">
        <v>3</v>
      </c>
      <c r="F1467" s="4">
        <v>3</v>
      </c>
      <c r="G1467" s="5">
        <v>39161</v>
      </c>
      <c r="H1467" s="7" t="s">
        <v>162</v>
      </c>
      <c r="I1467" s="4">
        <v>27</v>
      </c>
      <c r="J1467" s="6">
        <f t="shared" si="159"/>
        <v>27</v>
      </c>
      <c r="K1467" s="6">
        <f t="shared" si="155"/>
        <v>1</v>
      </c>
      <c r="L1467" s="6" t="str">
        <f t="shared" si="156"/>
        <v/>
      </c>
      <c r="M1467" s="21">
        <f t="shared" si="157"/>
        <v>0.121875</v>
      </c>
      <c r="N1467" s="6">
        <f t="shared" si="160"/>
        <v>0</v>
      </c>
      <c r="O1467" s="21">
        <f t="shared" si="158"/>
        <v>0.121875</v>
      </c>
      <c r="P1467" s="33" t="str">
        <f t="shared" si="161"/>
        <v/>
      </c>
    </row>
    <row r="1468" spans="1:16">
      <c r="A1468" s="6" t="s">
        <v>1509</v>
      </c>
      <c r="B1468" s="8">
        <v>78437</v>
      </c>
      <c r="C1468" s="4">
        <v>2</v>
      </c>
      <c r="D1468" s="4">
        <v>2</v>
      </c>
      <c r="E1468" s="4">
        <v>3</v>
      </c>
      <c r="F1468" s="4">
        <v>3</v>
      </c>
      <c r="G1468" s="5">
        <v>38716</v>
      </c>
      <c r="H1468" s="7" t="s">
        <v>162</v>
      </c>
      <c r="I1468" s="4">
        <v>323</v>
      </c>
      <c r="J1468" s="6">
        <f t="shared" si="159"/>
        <v>323</v>
      </c>
      <c r="K1468" s="6">
        <f t="shared" si="155"/>
        <v>0</v>
      </c>
      <c r="L1468" s="6" t="str">
        <f t="shared" si="156"/>
        <v/>
      </c>
      <c r="M1468" s="21">
        <f t="shared" si="157"/>
        <v>1.4579861111111112</v>
      </c>
      <c r="N1468" s="6" t="str">
        <f t="shared" si="160"/>
        <v/>
      </c>
      <c r="O1468" s="21" t="str">
        <f t="shared" si="158"/>
        <v/>
      </c>
      <c r="P1468" s="33" t="str">
        <f t="shared" si="161"/>
        <v/>
      </c>
    </row>
    <row r="1469" spans="1:16">
      <c r="A1469" s="6" t="s">
        <v>1549</v>
      </c>
      <c r="B1469" s="8">
        <v>79656</v>
      </c>
      <c r="C1469" s="4">
        <v>2</v>
      </c>
      <c r="D1469" s="4">
        <v>2</v>
      </c>
      <c r="E1469" s="4">
        <v>3</v>
      </c>
      <c r="F1469" s="4">
        <v>3</v>
      </c>
      <c r="G1469" s="5">
        <v>38716</v>
      </c>
      <c r="H1469" s="7" t="s">
        <v>162</v>
      </c>
      <c r="I1469" s="4">
        <v>1</v>
      </c>
      <c r="J1469" s="6">
        <f t="shared" si="159"/>
        <v>1</v>
      </c>
      <c r="K1469" s="6">
        <f t="shared" si="155"/>
        <v>0</v>
      </c>
      <c r="L1469" s="6" t="str">
        <f t="shared" si="156"/>
        <v/>
      </c>
      <c r="M1469" s="21">
        <f t="shared" si="157"/>
        <v>4.5138888888888885E-3</v>
      </c>
      <c r="N1469" s="6" t="str">
        <f t="shared" si="160"/>
        <v/>
      </c>
      <c r="O1469" s="21" t="str">
        <f t="shared" si="158"/>
        <v/>
      </c>
      <c r="P1469" s="33" t="str">
        <f t="shared" si="161"/>
        <v/>
      </c>
    </row>
    <row r="1470" spans="1:16">
      <c r="A1470" s="6" t="s">
        <v>1563</v>
      </c>
      <c r="B1470" s="8">
        <v>80080</v>
      </c>
      <c r="C1470" s="4">
        <v>2</v>
      </c>
      <c r="D1470" s="4">
        <v>2</v>
      </c>
      <c r="E1470" s="4">
        <v>3</v>
      </c>
      <c r="F1470" s="4">
        <v>3</v>
      </c>
      <c r="G1470" s="5">
        <v>38716</v>
      </c>
      <c r="H1470" s="7" t="s">
        <v>162</v>
      </c>
      <c r="I1470" s="4">
        <v>42</v>
      </c>
      <c r="J1470" s="6">
        <f t="shared" si="159"/>
        <v>42</v>
      </c>
      <c r="K1470" s="6">
        <f t="shared" si="155"/>
        <v>0</v>
      </c>
      <c r="L1470" s="6" t="str">
        <f t="shared" si="156"/>
        <v/>
      </c>
      <c r="M1470" s="21">
        <f t="shared" si="157"/>
        <v>0.18958333333333333</v>
      </c>
      <c r="N1470" s="6" t="str">
        <f t="shared" si="160"/>
        <v/>
      </c>
      <c r="O1470" s="21" t="str">
        <f t="shared" si="158"/>
        <v/>
      </c>
      <c r="P1470" s="33" t="str">
        <f t="shared" si="161"/>
        <v/>
      </c>
    </row>
    <row r="1471" spans="1:16">
      <c r="A1471" s="6" t="s">
        <v>1600</v>
      </c>
      <c r="B1471" s="8">
        <v>81206</v>
      </c>
      <c r="C1471" s="4">
        <v>1</v>
      </c>
      <c r="D1471" s="4">
        <v>1</v>
      </c>
      <c r="E1471" s="4">
        <v>3</v>
      </c>
      <c r="F1471" s="4">
        <v>3</v>
      </c>
      <c r="G1471" s="5">
        <v>39274</v>
      </c>
      <c r="H1471" s="7" t="s">
        <v>162</v>
      </c>
      <c r="I1471" s="4">
        <v>17</v>
      </c>
      <c r="J1471" s="6">
        <f t="shared" si="159"/>
        <v>17</v>
      </c>
      <c r="K1471" s="6">
        <f t="shared" si="155"/>
        <v>0</v>
      </c>
      <c r="L1471" s="6" t="str">
        <f t="shared" si="156"/>
        <v/>
      </c>
      <c r="M1471" s="21">
        <f t="shared" si="157"/>
        <v>7.6736111111111116E-2</v>
      </c>
      <c r="N1471" s="6" t="str">
        <f t="shared" si="160"/>
        <v/>
      </c>
      <c r="O1471" s="21" t="str">
        <f t="shared" si="158"/>
        <v/>
      </c>
      <c r="P1471" s="33" t="str">
        <f t="shared" si="161"/>
        <v/>
      </c>
    </row>
    <row r="1472" spans="1:16">
      <c r="A1472" s="6" t="s">
        <v>1611</v>
      </c>
      <c r="B1472" s="8">
        <v>81541</v>
      </c>
      <c r="C1472" s="4">
        <v>1</v>
      </c>
      <c r="D1472" s="4">
        <v>1</v>
      </c>
      <c r="E1472" s="4">
        <v>3</v>
      </c>
      <c r="F1472" s="4">
        <v>3</v>
      </c>
      <c r="G1472" s="5">
        <v>39192</v>
      </c>
      <c r="H1472" s="7" t="s">
        <v>162</v>
      </c>
      <c r="I1472" s="4">
        <v>78</v>
      </c>
      <c r="J1472" s="6">
        <f t="shared" si="159"/>
        <v>78</v>
      </c>
      <c r="K1472" s="6">
        <f t="shared" si="155"/>
        <v>0</v>
      </c>
      <c r="L1472" s="6" t="str">
        <f t="shared" si="156"/>
        <v/>
      </c>
      <c r="M1472" s="21">
        <f t="shared" si="157"/>
        <v>0.35208333333333336</v>
      </c>
      <c r="N1472" s="6" t="str">
        <f t="shared" si="160"/>
        <v/>
      </c>
      <c r="O1472" s="21" t="str">
        <f t="shared" si="158"/>
        <v/>
      </c>
      <c r="P1472" s="33" t="str">
        <f t="shared" si="161"/>
        <v/>
      </c>
    </row>
    <row r="1473" spans="1:16">
      <c r="A1473" s="6" t="s">
        <v>1618</v>
      </c>
      <c r="B1473" s="8">
        <v>81755</v>
      </c>
      <c r="C1473" s="4">
        <v>1</v>
      </c>
      <c r="D1473" s="4">
        <v>1</v>
      </c>
      <c r="E1473" s="4">
        <v>3</v>
      </c>
      <c r="F1473" s="4">
        <v>3</v>
      </c>
      <c r="G1473" s="5">
        <v>38716</v>
      </c>
      <c r="H1473" s="7" t="s">
        <v>162</v>
      </c>
      <c r="I1473" s="4">
        <v>23</v>
      </c>
      <c r="J1473" s="6">
        <f t="shared" si="159"/>
        <v>23</v>
      </c>
      <c r="K1473" s="6">
        <f t="shared" si="155"/>
        <v>0</v>
      </c>
      <c r="L1473" s="6" t="str">
        <f t="shared" si="156"/>
        <v/>
      </c>
      <c r="M1473" s="21">
        <f t="shared" si="157"/>
        <v>0.10381944444444445</v>
      </c>
      <c r="N1473" s="6" t="str">
        <f t="shared" si="160"/>
        <v/>
      </c>
      <c r="O1473" s="21" t="str">
        <f t="shared" si="158"/>
        <v/>
      </c>
      <c r="P1473" s="33" t="str">
        <f t="shared" si="161"/>
        <v/>
      </c>
    </row>
    <row r="1474" spans="1:16">
      <c r="A1474" s="6" t="s">
        <v>1630</v>
      </c>
      <c r="B1474" s="8">
        <v>82121</v>
      </c>
      <c r="C1474" s="4">
        <v>1</v>
      </c>
      <c r="D1474" s="4">
        <v>1</v>
      </c>
      <c r="E1474" s="4">
        <v>3</v>
      </c>
      <c r="F1474" s="4">
        <v>3</v>
      </c>
      <c r="G1474" s="5">
        <v>38716</v>
      </c>
      <c r="H1474" s="7" t="s">
        <v>162</v>
      </c>
      <c r="I1474" s="4">
        <v>24</v>
      </c>
      <c r="J1474" s="6">
        <f t="shared" si="159"/>
        <v>24</v>
      </c>
      <c r="K1474" s="6">
        <f t="shared" si="155"/>
        <v>0</v>
      </c>
      <c r="L1474" s="6" t="str">
        <f t="shared" si="156"/>
        <v/>
      </c>
      <c r="M1474" s="21">
        <f t="shared" si="157"/>
        <v>0.10833333333333334</v>
      </c>
      <c r="N1474" s="6" t="str">
        <f t="shared" si="160"/>
        <v/>
      </c>
      <c r="O1474" s="21" t="str">
        <f t="shared" si="158"/>
        <v/>
      </c>
      <c r="P1474" s="33" t="str">
        <f t="shared" si="161"/>
        <v/>
      </c>
    </row>
    <row r="1475" spans="1:16">
      <c r="A1475" s="6" t="s">
        <v>1636</v>
      </c>
      <c r="B1475" s="8">
        <v>82302</v>
      </c>
      <c r="C1475" s="4">
        <v>1</v>
      </c>
      <c r="D1475" s="4">
        <v>1</v>
      </c>
      <c r="E1475" s="4">
        <v>3</v>
      </c>
      <c r="F1475" s="4">
        <v>3</v>
      </c>
      <c r="G1475" s="5">
        <v>39136</v>
      </c>
      <c r="H1475" s="7" t="s">
        <v>162</v>
      </c>
      <c r="I1475" s="4">
        <v>3</v>
      </c>
      <c r="J1475" s="6">
        <f t="shared" si="159"/>
        <v>3</v>
      </c>
      <c r="K1475" s="6">
        <f t="shared" si="155"/>
        <v>0</v>
      </c>
      <c r="L1475" s="6" t="str">
        <f t="shared" si="156"/>
        <v/>
      </c>
      <c r="M1475" s="21">
        <f t="shared" si="157"/>
        <v>1.3541666666666667E-2</v>
      </c>
      <c r="N1475" s="6" t="str">
        <f t="shared" si="160"/>
        <v/>
      </c>
      <c r="O1475" s="21" t="str">
        <f t="shared" si="158"/>
        <v/>
      </c>
      <c r="P1475" s="33" t="str">
        <f t="shared" si="161"/>
        <v/>
      </c>
    </row>
    <row r="1476" spans="1:16">
      <c r="A1476" s="6" t="s">
        <v>1638</v>
      </c>
      <c r="B1476" s="8">
        <v>82363</v>
      </c>
      <c r="C1476" s="4">
        <v>1</v>
      </c>
      <c r="D1476" s="4">
        <v>1</v>
      </c>
      <c r="E1476" s="4">
        <v>3</v>
      </c>
      <c r="F1476" s="4">
        <v>3</v>
      </c>
      <c r="G1476" s="5">
        <v>39301</v>
      </c>
      <c r="H1476" s="7" t="s">
        <v>162</v>
      </c>
      <c r="I1476" s="4">
        <v>11</v>
      </c>
      <c r="J1476" s="6">
        <f t="shared" si="159"/>
        <v>11</v>
      </c>
      <c r="K1476" s="6">
        <f t="shared" si="155"/>
        <v>0</v>
      </c>
      <c r="L1476" s="6" t="str">
        <f t="shared" si="156"/>
        <v/>
      </c>
      <c r="M1476" s="21">
        <f t="shared" si="157"/>
        <v>4.9652777777777775E-2</v>
      </c>
      <c r="N1476" s="6" t="str">
        <f t="shared" si="160"/>
        <v/>
      </c>
      <c r="O1476" s="21" t="str">
        <f t="shared" si="158"/>
        <v/>
      </c>
      <c r="P1476" s="33" t="str">
        <f t="shared" si="161"/>
        <v/>
      </c>
    </row>
    <row r="1477" spans="1:16">
      <c r="A1477" s="6" t="s">
        <v>1649</v>
      </c>
      <c r="B1477" s="8">
        <v>82698</v>
      </c>
      <c r="C1477" s="4">
        <v>1</v>
      </c>
      <c r="D1477" s="4">
        <v>1</v>
      </c>
      <c r="E1477" s="4">
        <v>3</v>
      </c>
      <c r="F1477" s="4">
        <v>3</v>
      </c>
      <c r="G1477" s="5">
        <v>38716</v>
      </c>
      <c r="H1477" s="7" t="s">
        <v>162</v>
      </c>
      <c r="I1477" s="4">
        <v>6</v>
      </c>
      <c r="J1477" s="6">
        <f t="shared" si="159"/>
        <v>6</v>
      </c>
      <c r="K1477" s="6">
        <f t="shared" si="155"/>
        <v>0</v>
      </c>
      <c r="L1477" s="6" t="str">
        <f t="shared" si="156"/>
        <v/>
      </c>
      <c r="M1477" s="21">
        <f t="shared" si="157"/>
        <v>2.7083333333333334E-2</v>
      </c>
      <c r="N1477" s="6" t="str">
        <f t="shared" si="160"/>
        <v/>
      </c>
      <c r="O1477" s="21" t="str">
        <f t="shared" si="158"/>
        <v/>
      </c>
      <c r="P1477" s="33" t="str">
        <f t="shared" si="161"/>
        <v/>
      </c>
    </row>
    <row r="1478" spans="1:16">
      <c r="A1478" s="6" t="s">
        <v>1650</v>
      </c>
      <c r="B1478" s="8">
        <v>82728</v>
      </c>
      <c r="C1478" s="4">
        <v>1</v>
      </c>
      <c r="D1478" s="4">
        <v>1</v>
      </c>
      <c r="E1478" s="4">
        <v>3</v>
      </c>
      <c r="F1478" s="4">
        <v>3</v>
      </c>
      <c r="G1478" s="5">
        <v>38716</v>
      </c>
      <c r="H1478" s="7" t="s">
        <v>162</v>
      </c>
      <c r="I1478" s="4">
        <v>21</v>
      </c>
      <c r="J1478" s="6">
        <f t="shared" si="159"/>
        <v>21</v>
      </c>
      <c r="K1478" s="6">
        <f t="shared" si="155"/>
        <v>0</v>
      </c>
      <c r="L1478" s="6" t="str">
        <f t="shared" si="156"/>
        <v/>
      </c>
      <c r="M1478" s="21">
        <f t="shared" si="157"/>
        <v>9.4791666666666663E-2</v>
      </c>
      <c r="N1478" s="6" t="str">
        <f t="shared" si="160"/>
        <v/>
      </c>
      <c r="O1478" s="21" t="str">
        <f t="shared" si="158"/>
        <v/>
      </c>
      <c r="P1478" s="33" t="str">
        <f t="shared" si="161"/>
        <v/>
      </c>
    </row>
    <row r="1479" spans="1:16">
      <c r="A1479" s="6" t="s">
        <v>1690</v>
      </c>
      <c r="B1479" s="8">
        <v>83947</v>
      </c>
      <c r="C1479" s="4">
        <v>1</v>
      </c>
      <c r="D1479" s="4">
        <v>1</v>
      </c>
      <c r="E1479" s="4">
        <v>3</v>
      </c>
      <c r="F1479" s="4">
        <v>3</v>
      </c>
      <c r="G1479" s="5">
        <v>39892</v>
      </c>
      <c r="H1479" s="7" t="s">
        <v>162</v>
      </c>
      <c r="I1479" s="4">
        <v>26</v>
      </c>
      <c r="J1479" s="6">
        <f t="shared" si="159"/>
        <v>26</v>
      </c>
      <c r="K1479" s="6">
        <f t="shared" ref="K1479:K1542" si="162">IF(C1479&gt;D1479,C1479-D1479,0)</f>
        <v>0</v>
      </c>
      <c r="L1479" s="6" t="str">
        <f t="shared" ref="L1479:L1542" si="163">IF(E1479-F1479&gt;I1479,H1479,"")</f>
        <v/>
      </c>
      <c r="M1479" s="21">
        <f t="shared" ref="M1479:M1542" si="164">IF((VLOOKUP(A1479,TemposRef,5,0)*J1479)/60/60/8&lt;0,(VLOOKUP(A1479,TemposRef,5,0)*J1479)/60/60/8*-1,(VLOOKUP(A1479,TemposRef,5,0)*J1479)/60/60/8)</f>
        <v>0.11736111111111111</v>
      </c>
      <c r="N1479" s="6" t="str">
        <f t="shared" si="160"/>
        <v/>
      </c>
      <c r="O1479" s="21" t="str">
        <f t="shared" ref="O1479:O1542" si="165">IF(AND(K1479&gt;0,I1479&gt;E1479-F1479),(VLOOKUP(A1479,TemposRef,5,0)*J1479)/60/60/8,"")</f>
        <v/>
      </c>
      <c r="P1479" s="33" t="str">
        <f t="shared" si="161"/>
        <v/>
      </c>
    </row>
    <row r="1480" spans="1:16">
      <c r="A1480" s="6" t="s">
        <v>1697</v>
      </c>
      <c r="B1480" s="8">
        <v>84159</v>
      </c>
      <c r="C1480" s="4">
        <v>1</v>
      </c>
      <c r="D1480" s="4">
        <v>1</v>
      </c>
      <c r="E1480" s="4">
        <v>3</v>
      </c>
      <c r="F1480" s="4">
        <v>3</v>
      </c>
      <c r="G1480" s="5">
        <v>39778</v>
      </c>
      <c r="H1480" s="7" t="s">
        <v>162</v>
      </c>
      <c r="I1480" s="4">
        <v>85</v>
      </c>
      <c r="J1480" s="6">
        <f t="shared" ref="J1480:J1543" si="166">F1480-E1480+I1480</f>
        <v>85</v>
      </c>
      <c r="K1480" s="6">
        <f t="shared" si="162"/>
        <v>0</v>
      </c>
      <c r="L1480" s="6" t="str">
        <f t="shared" si="163"/>
        <v/>
      </c>
      <c r="M1480" s="21">
        <f t="shared" si="164"/>
        <v>0.38368055555555552</v>
      </c>
      <c r="N1480" s="6" t="str">
        <f t="shared" ref="N1480:N1543" si="167">IF(AND(K1480&gt;0,I1480&gt;E1480-F1480),E1480-F1480,"")</f>
        <v/>
      </c>
      <c r="O1480" s="21" t="str">
        <f t="shared" si="165"/>
        <v/>
      </c>
      <c r="P1480" s="33" t="str">
        <f t="shared" ref="P1480:P1543" si="168">IF(AND(VALUE(K1480)&lt;=0,VALUE(J1480)&lt;0),"analisar fact","")</f>
        <v/>
      </c>
    </row>
    <row r="1481" spans="1:16">
      <c r="A1481" s="6" t="s">
        <v>1698</v>
      </c>
      <c r="B1481" s="8">
        <v>84189</v>
      </c>
      <c r="C1481" s="4">
        <v>1</v>
      </c>
      <c r="D1481" s="4">
        <v>1</v>
      </c>
      <c r="E1481" s="4">
        <v>3</v>
      </c>
      <c r="F1481" s="4">
        <v>3</v>
      </c>
      <c r="G1481" s="5">
        <v>40023</v>
      </c>
      <c r="H1481" s="7" t="s">
        <v>162</v>
      </c>
      <c r="I1481" s="4">
        <v>42</v>
      </c>
      <c r="J1481" s="6">
        <f t="shared" si="166"/>
        <v>42</v>
      </c>
      <c r="K1481" s="6">
        <f t="shared" si="162"/>
        <v>0</v>
      </c>
      <c r="L1481" s="6" t="str">
        <f t="shared" si="163"/>
        <v/>
      </c>
      <c r="M1481" s="21">
        <f t="shared" si="164"/>
        <v>0.18958333333333333</v>
      </c>
      <c r="N1481" s="6" t="str">
        <f t="shared" si="167"/>
        <v/>
      </c>
      <c r="O1481" s="21" t="str">
        <f t="shared" si="165"/>
        <v/>
      </c>
      <c r="P1481" s="33" t="str">
        <f t="shared" si="168"/>
        <v/>
      </c>
    </row>
    <row r="1482" spans="1:16">
      <c r="A1482" s="6" t="s">
        <v>1728</v>
      </c>
      <c r="B1482" s="8">
        <v>85104</v>
      </c>
      <c r="C1482" s="4">
        <v>1</v>
      </c>
      <c r="D1482" s="4">
        <v>1</v>
      </c>
      <c r="E1482" s="4">
        <v>3</v>
      </c>
      <c r="F1482" s="4">
        <v>3</v>
      </c>
      <c r="G1482" s="5">
        <v>39384</v>
      </c>
      <c r="H1482" s="7" t="s">
        <v>162</v>
      </c>
      <c r="I1482" s="4">
        <v>94</v>
      </c>
      <c r="J1482" s="6">
        <f t="shared" si="166"/>
        <v>94</v>
      </c>
      <c r="K1482" s="6">
        <f t="shared" si="162"/>
        <v>0</v>
      </c>
      <c r="L1482" s="6" t="str">
        <f t="shared" si="163"/>
        <v/>
      </c>
      <c r="M1482" s="21">
        <f t="shared" si="164"/>
        <v>0.42430555555555555</v>
      </c>
      <c r="N1482" s="6" t="str">
        <f t="shared" si="167"/>
        <v/>
      </c>
      <c r="O1482" s="21" t="str">
        <f t="shared" si="165"/>
        <v/>
      </c>
      <c r="P1482" s="33" t="str">
        <f t="shared" si="168"/>
        <v/>
      </c>
    </row>
    <row r="1483" spans="1:16">
      <c r="A1483" s="6" t="s">
        <v>1731</v>
      </c>
      <c r="B1483" s="8">
        <v>85194</v>
      </c>
      <c r="C1483" s="4">
        <v>1</v>
      </c>
      <c r="D1483" s="4">
        <v>1</v>
      </c>
      <c r="E1483" s="4">
        <v>3</v>
      </c>
      <c r="F1483" s="4">
        <v>3</v>
      </c>
      <c r="G1483" s="5">
        <v>38716</v>
      </c>
      <c r="H1483" s="7" t="s">
        <v>162</v>
      </c>
      <c r="I1483" s="4">
        <v>0</v>
      </c>
      <c r="J1483" s="6">
        <f t="shared" si="166"/>
        <v>0</v>
      </c>
      <c r="K1483" s="6">
        <f t="shared" si="162"/>
        <v>0</v>
      </c>
      <c r="L1483" s="6" t="str">
        <f t="shared" si="163"/>
        <v/>
      </c>
      <c r="M1483" s="21">
        <f t="shared" si="164"/>
        <v>0</v>
      </c>
      <c r="N1483" s="6" t="str">
        <f t="shared" si="167"/>
        <v/>
      </c>
      <c r="O1483" s="21" t="str">
        <f t="shared" si="165"/>
        <v/>
      </c>
      <c r="P1483" s="33" t="str">
        <f t="shared" si="168"/>
        <v/>
      </c>
    </row>
    <row r="1484" spans="1:16">
      <c r="A1484" s="6" t="s">
        <v>1739</v>
      </c>
      <c r="B1484" s="8">
        <v>85438</v>
      </c>
      <c r="C1484" s="4">
        <v>1</v>
      </c>
      <c r="D1484" s="4">
        <v>1</v>
      </c>
      <c r="E1484" s="4">
        <v>3</v>
      </c>
      <c r="F1484" s="4">
        <v>3</v>
      </c>
      <c r="G1484" s="5">
        <v>38716</v>
      </c>
      <c r="H1484" s="7" t="s">
        <v>162</v>
      </c>
      <c r="I1484" s="4">
        <v>50</v>
      </c>
      <c r="J1484" s="6">
        <f t="shared" si="166"/>
        <v>50</v>
      </c>
      <c r="K1484" s="6">
        <f t="shared" si="162"/>
        <v>0</v>
      </c>
      <c r="L1484" s="6" t="str">
        <f t="shared" si="163"/>
        <v/>
      </c>
      <c r="M1484" s="21">
        <f t="shared" si="164"/>
        <v>0.22569444444444445</v>
      </c>
      <c r="N1484" s="6" t="str">
        <f t="shared" si="167"/>
        <v/>
      </c>
      <c r="O1484" s="21" t="str">
        <f t="shared" si="165"/>
        <v/>
      </c>
      <c r="P1484" s="33" t="str">
        <f t="shared" si="168"/>
        <v/>
      </c>
    </row>
    <row r="1485" spans="1:16">
      <c r="A1485" s="6" t="s">
        <v>1460</v>
      </c>
      <c r="B1485" s="8">
        <v>76946</v>
      </c>
      <c r="C1485" s="4">
        <v>2</v>
      </c>
      <c r="D1485" s="4">
        <v>2</v>
      </c>
      <c r="E1485" s="4">
        <v>2</v>
      </c>
      <c r="F1485" s="4">
        <v>2</v>
      </c>
      <c r="G1485" s="5">
        <v>38716</v>
      </c>
      <c r="H1485" s="7" t="s">
        <v>162</v>
      </c>
      <c r="I1485" s="4">
        <v>15</v>
      </c>
      <c r="J1485" s="6">
        <f t="shared" si="166"/>
        <v>15</v>
      </c>
      <c r="K1485" s="6">
        <f t="shared" si="162"/>
        <v>0</v>
      </c>
      <c r="L1485" s="6" t="str">
        <f t="shared" si="163"/>
        <v/>
      </c>
      <c r="M1485" s="21">
        <f t="shared" si="164"/>
        <v>6.7708333333333329E-2</v>
      </c>
      <c r="N1485" s="6" t="str">
        <f t="shared" si="167"/>
        <v/>
      </c>
      <c r="O1485" s="21" t="str">
        <f t="shared" si="165"/>
        <v/>
      </c>
      <c r="P1485" s="33" t="str">
        <f t="shared" si="168"/>
        <v/>
      </c>
    </row>
    <row r="1486" spans="1:16">
      <c r="A1486" s="6" t="s">
        <v>1463</v>
      </c>
      <c r="B1486" s="8">
        <v>77037</v>
      </c>
      <c r="C1486" s="4">
        <v>2</v>
      </c>
      <c r="D1486" s="4">
        <v>2</v>
      </c>
      <c r="E1486" s="4">
        <v>2</v>
      </c>
      <c r="F1486" s="4">
        <v>2</v>
      </c>
      <c r="G1486" s="5">
        <v>38716</v>
      </c>
      <c r="H1486" s="7" t="s">
        <v>162</v>
      </c>
      <c r="I1486" s="4">
        <v>122</v>
      </c>
      <c r="J1486" s="6">
        <f t="shared" si="166"/>
        <v>122</v>
      </c>
      <c r="K1486" s="6">
        <f t="shared" si="162"/>
        <v>0</v>
      </c>
      <c r="L1486" s="6" t="str">
        <f t="shared" si="163"/>
        <v/>
      </c>
      <c r="M1486" s="21">
        <f t="shared" si="164"/>
        <v>0.55069444444444438</v>
      </c>
      <c r="N1486" s="6" t="str">
        <f t="shared" si="167"/>
        <v/>
      </c>
      <c r="O1486" s="21" t="str">
        <f t="shared" si="165"/>
        <v/>
      </c>
      <c r="P1486" s="33" t="str">
        <f t="shared" si="168"/>
        <v/>
      </c>
    </row>
    <row r="1487" spans="1:16">
      <c r="A1487" s="6" t="s">
        <v>1476</v>
      </c>
      <c r="B1487" s="8">
        <v>77433</v>
      </c>
      <c r="C1487" s="4">
        <v>2</v>
      </c>
      <c r="D1487" s="4">
        <v>2</v>
      </c>
      <c r="E1487" s="4">
        <v>2</v>
      </c>
      <c r="F1487" s="4">
        <v>2</v>
      </c>
      <c r="G1487" s="5">
        <v>39577</v>
      </c>
      <c r="H1487" s="7" t="s">
        <v>162</v>
      </c>
      <c r="I1487" s="4">
        <v>0</v>
      </c>
      <c r="J1487" s="6">
        <f t="shared" si="166"/>
        <v>0</v>
      </c>
      <c r="K1487" s="6">
        <f t="shared" si="162"/>
        <v>0</v>
      </c>
      <c r="L1487" s="6" t="str">
        <f t="shared" si="163"/>
        <v/>
      </c>
      <c r="M1487" s="21">
        <f t="shared" si="164"/>
        <v>0</v>
      </c>
      <c r="N1487" s="6" t="str">
        <f t="shared" si="167"/>
        <v/>
      </c>
      <c r="O1487" s="21" t="str">
        <f t="shared" si="165"/>
        <v/>
      </c>
      <c r="P1487" s="33" t="str">
        <f t="shared" si="168"/>
        <v/>
      </c>
    </row>
    <row r="1488" spans="1:16">
      <c r="A1488" s="6" t="s">
        <v>1477</v>
      </c>
      <c r="B1488" s="8">
        <v>77464</v>
      </c>
      <c r="C1488" s="4">
        <v>2</v>
      </c>
      <c r="D1488" s="4">
        <v>2</v>
      </c>
      <c r="E1488" s="4">
        <v>2</v>
      </c>
      <c r="F1488" s="4">
        <v>2</v>
      </c>
      <c r="G1488" s="5">
        <v>40023</v>
      </c>
      <c r="H1488" s="7" t="s">
        <v>162</v>
      </c>
      <c r="I1488" s="4">
        <v>34</v>
      </c>
      <c r="J1488" s="6">
        <f t="shared" si="166"/>
        <v>34</v>
      </c>
      <c r="K1488" s="6">
        <f t="shared" si="162"/>
        <v>0</v>
      </c>
      <c r="L1488" s="6" t="str">
        <f t="shared" si="163"/>
        <v/>
      </c>
      <c r="M1488" s="21">
        <f t="shared" si="164"/>
        <v>0.15347222222222223</v>
      </c>
      <c r="N1488" s="6" t="str">
        <f t="shared" si="167"/>
        <v/>
      </c>
      <c r="O1488" s="21" t="str">
        <f t="shared" si="165"/>
        <v/>
      </c>
      <c r="P1488" s="33" t="str">
        <f t="shared" si="168"/>
        <v/>
      </c>
    </row>
    <row r="1489" spans="1:16">
      <c r="A1489" s="6" t="s">
        <v>1487</v>
      </c>
      <c r="B1489" s="8">
        <v>77768</v>
      </c>
      <c r="C1489" s="4">
        <v>2</v>
      </c>
      <c r="D1489" s="4">
        <v>2</v>
      </c>
      <c r="E1489" s="4">
        <v>2</v>
      </c>
      <c r="F1489" s="4">
        <v>2</v>
      </c>
      <c r="G1489" s="5">
        <v>39947</v>
      </c>
      <c r="H1489" s="7" t="s">
        <v>162</v>
      </c>
      <c r="I1489" s="4">
        <v>4</v>
      </c>
      <c r="J1489" s="6">
        <f t="shared" si="166"/>
        <v>4</v>
      </c>
      <c r="K1489" s="6">
        <f t="shared" si="162"/>
        <v>0</v>
      </c>
      <c r="L1489" s="6" t="str">
        <f t="shared" si="163"/>
        <v/>
      </c>
      <c r="M1489" s="21">
        <f t="shared" si="164"/>
        <v>1.8055555555555554E-2</v>
      </c>
      <c r="N1489" s="6" t="str">
        <f t="shared" si="167"/>
        <v/>
      </c>
      <c r="O1489" s="21" t="str">
        <f t="shared" si="165"/>
        <v/>
      </c>
      <c r="P1489" s="33" t="str">
        <f t="shared" si="168"/>
        <v/>
      </c>
    </row>
    <row r="1490" spans="1:16">
      <c r="A1490" s="6" t="s">
        <v>1494</v>
      </c>
      <c r="B1490" s="8">
        <v>77980</v>
      </c>
      <c r="C1490" s="4">
        <v>2</v>
      </c>
      <c r="D1490" s="4">
        <v>2</v>
      </c>
      <c r="E1490" s="4">
        <v>2</v>
      </c>
      <c r="F1490" s="4">
        <v>2</v>
      </c>
      <c r="G1490" s="5">
        <v>38716</v>
      </c>
      <c r="H1490" s="7" t="s">
        <v>162</v>
      </c>
      <c r="I1490" s="4">
        <v>6</v>
      </c>
      <c r="J1490" s="6">
        <f t="shared" si="166"/>
        <v>6</v>
      </c>
      <c r="K1490" s="6">
        <f t="shared" si="162"/>
        <v>0</v>
      </c>
      <c r="L1490" s="6" t="str">
        <f t="shared" si="163"/>
        <v/>
      </c>
      <c r="M1490" s="21">
        <f t="shared" si="164"/>
        <v>2.7083333333333334E-2</v>
      </c>
      <c r="N1490" s="6" t="str">
        <f t="shared" si="167"/>
        <v/>
      </c>
      <c r="O1490" s="21" t="str">
        <f t="shared" si="165"/>
        <v/>
      </c>
      <c r="P1490" s="33" t="str">
        <f t="shared" si="168"/>
        <v/>
      </c>
    </row>
    <row r="1491" spans="1:16">
      <c r="A1491" s="6" t="s">
        <v>1505</v>
      </c>
      <c r="B1491" s="8">
        <v>78315</v>
      </c>
      <c r="C1491" s="4">
        <v>2</v>
      </c>
      <c r="D1491" s="4">
        <v>2</v>
      </c>
      <c r="E1491" s="4">
        <v>2</v>
      </c>
      <c r="F1491" s="4">
        <v>2</v>
      </c>
      <c r="G1491" s="5">
        <v>38716</v>
      </c>
      <c r="H1491" s="7" t="s">
        <v>162</v>
      </c>
      <c r="I1491" s="4">
        <v>22</v>
      </c>
      <c r="J1491" s="6">
        <f t="shared" si="166"/>
        <v>22</v>
      </c>
      <c r="K1491" s="6">
        <f t="shared" si="162"/>
        <v>0</v>
      </c>
      <c r="L1491" s="6" t="str">
        <f t="shared" si="163"/>
        <v/>
      </c>
      <c r="M1491" s="21">
        <f t="shared" si="164"/>
        <v>9.930555555555555E-2</v>
      </c>
      <c r="N1491" s="6" t="str">
        <f t="shared" si="167"/>
        <v/>
      </c>
      <c r="O1491" s="21" t="str">
        <f t="shared" si="165"/>
        <v/>
      </c>
      <c r="P1491" s="33" t="str">
        <f t="shared" si="168"/>
        <v/>
      </c>
    </row>
    <row r="1492" spans="1:16">
      <c r="A1492" s="6" t="s">
        <v>1517</v>
      </c>
      <c r="B1492" s="8">
        <v>78680</v>
      </c>
      <c r="C1492" s="4">
        <v>2</v>
      </c>
      <c r="D1492" s="4">
        <v>2</v>
      </c>
      <c r="E1492" s="4">
        <v>2</v>
      </c>
      <c r="F1492" s="4">
        <v>2</v>
      </c>
      <c r="G1492" s="5">
        <v>40016</v>
      </c>
      <c r="H1492" s="7" t="s">
        <v>162</v>
      </c>
      <c r="I1492" s="4">
        <v>8</v>
      </c>
      <c r="J1492" s="6">
        <f t="shared" si="166"/>
        <v>8</v>
      </c>
      <c r="K1492" s="6">
        <f t="shared" si="162"/>
        <v>0</v>
      </c>
      <c r="L1492" s="6" t="str">
        <f t="shared" si="163"/>
        <v/>
      </c>
      <c r="M1492" s="21">
        <f t="shared" si="164"/>
        <v>3.6111111111111108E-2</v>
      </c>
      <c r="N1492" s="6" t="str">
        <f t="shared" si="167"/>
        <v/>
      </c>
      <c r="O1492" s="21" t="str">
        <f t="shared" si="165"/>
        <v/>
      </c>
      <c r="P1492" s="33" t="str">
        <f t="shared" si="168"/>
        <v/>
      </c>
    </row>
    <row r="1493" spans="1:16">
      <c r="A1493" s="6" t="s">
        <v>1527</v>
      </c>
      <c r="B1493" s="8">
        <v>78985</v>
      </c>
      <c r="C1493" s="4">
        <v>2</v>
      </c>
      <c r="D1493" s="4">
        <v>2</v>
      </c>
      <c r="E1493" s="4">
        <v>2</v>
      </c>
      <c r="F1493" s="4">
        <v>2</v>
      </c>
      <c r="G1493" s="5">
        <v>39778</v>
      </c>
      <c r="H1493" s="7" t="s">
        <v>162</v>
      </c>
      <c r="I1493" s="4">
        <v>272</v>
      </c>
      <c r="J1493" s="6">
        <f t="shared" si="166"/>
        <v>272</v>
      </c>
      <c r="K1493" s="6">
        <f t="shared" si="162"/>
        <v>0</v>
      </c>
      <c r="L1493" s="6" t="str">
        <f t="shared" si="163"/>
        <v/>
      </c>
      <c r="M1493" s="21">
        <f t="shared" si="164"/>
        <v>1.2277777777777779</v>
      </c>
      <c r="N1493" s="6" t="str">
        <f t="shared" si="167"/>
        <v/>
      </c>
      <c r="O1493" s="21" t="str">
        <f t="shared" si="165"/>
        <v/>
      </c>
      <c r="P1493" s="33" t="str">
        <f t="shared" si="168"/>
        <v/>
      </c>
    </row>
    <row r="1494" spans="1:16">
      <c r="A1494" s="6" t="s">
        <v>1546</v>
      </c>
      <c r="B1494" s="8">
        <v>79564</v>
      </c>
      <c r="C1494" s="4">
        <v>2</v>
      </c>
      <c r="D1494" s="4">
        <v>2</v>
      </c>
      <c r="E1494" s="4">
        <v>2</v>
      </c>
      <c r="F1494" s="4">
        <v>2</v>
      </c>
      <c r="G1494" s="5">
        <v>38716</v>
      </c>
      <c r="H1494" s="7" t="s">
        <v>162</v>
      </c>
      <c r="I1494" s="4">
        <v>13</v>
      </c>
      <c r="J1494" s="6">
        <f t="shared" si="166"/>
        <v>13</v>
      </c>
      <c r="K1494" s="6">
        <f t="shared" si="162"/>
        <v>0</v>
      </c>
      <c r="L1494" s="6" t="str">
        <f t="shared" si="163"/>
        <v/>
      </c>
      <c r="M1494" s="21">
        <f t="shared" si="164"/>
        <v>5.8680555555555555E-2</v>
      </c>
      <c r="N1494" s="6" t="str">
        <f t="shared" si="167"/>
        <v/>
      </c>
      <c r="O1494" s="21" t="str">
        <f t="shared" si="165"/>
        <v/>
      </c>
      <c r="P1494" s="33" t="str">
        <f t="shared" si="168"/>
        <v/>
      </c>
    </row>
    <row r="1495" spans="1:16">
      <c r="A1495" s="6" t="s">
        <v>1550</v>
      </c>
      <c r="B1495" s="8">
        <v>79684</v>
      </c>
      <c r="C1495" s="4">
        <v>2</v>
      </c>
      <c r="D1495" s="4">
        <v>2</v>
      </c>
      <c r="E1495" s="4">
        <v>2</v>
      </c>
      <c r="F1495" s="4">
        <v>2</v>
      </c>
      <c r="G1495" s="5">
        <v>38716</v>
      </c>
      <c r="H1495" s="7" t="s">
        <v>162</v>
      </c>
      <c r="I1495" s="4">
        <v>31</v>
      </c>
      <c r="J1495" s="6">
        <f t="shared" si="166"/>
        <v>31</v>
      </c>
      <c r="K1495" s="6">
        <f t="shared" si="162"/>
        <v>0</v>
      </c>
      <c r="L1495" s="6" t="str">
        <f t="shared" si="163"/>
        <v/>
      </c>
      <c r="M1495" s="21">
        <f t="shared" si="164"/>
        <v>0.13993055555555556</v>
      </c>
      <c r="N1495" s="6" t="str">
        <f t="shared" si="167"/>
        <v/>
      </c>
      <c r="O1495" s="21" t="str">
        <f t="shared" si="165"/>
        <v/>
      </c>
      <c r="P1495" s="33" t="str">
        <f t="shared" si="168"/>
        <v/>
      </c>
    </row>
    <row r="1496" spans="1:16">
      <c r="A1496" s="6" t="s">
        <v>1559</v>
      </c>
      <c r="B1496" s="8">
        <v>79959</v>
      </c>
      <c r="C1496" s="4">
        <v>2</v>
      </c>
      <c r="D1496" s="4">
        <v>2</v>
      </c>
      <c r="E1496" s="4">
        <v>2</v>
      </c>
      <c r="F1496" s="4">
        <v>2</v>
      </c>
      <c r="G1496" s="5">
        <v>38716</v>
      </c>
      <c r="H1496" s="7" t="s">
        <v>162</v>
      </c>
      <c r="I1496" s="4">
        <v>158</v>
      </c>
      <c r="J1496" s="6">
        <f t="shared" si="166"/>
        <v>158</v>
      </c>
      <c r="K1496" s="6">
        <f t="shared" si="162"/>
        <v>0</v>
      </c>
      <c r="L1496" s="6" t="str">
        <f t="shared" si="163"/>
        <v/>
      </c>
      <c r="M1496" s="21">
        <f t="shared" si="164"/>
        <v>0.71319444444444435</v>
      </c>
      <c r="N1496" s="6" t="str">
        <f t="shared" si="167"/>
        <v/>
      </c>
      <c r="O1496" s="21" t="str">
        <f t="shared" si="165"/>
        <v/>
      </c>
      <c r="P1496" s="33" t="str">
        <f t="shared" si="168"/>
        <v/>
      </c>
    </row>
    <row r="1497" spans="1:16">
      <c r="A1497" s="6" t="s">
        <v>1562</v>
      </c>
      <c r="B1497" s="8">
        <v>80049</v>
      </c>
      <c r="C1497" s="4">
        <v>2</v>
      </c>
      <c r="D1497" s="4">
        <v>2</v>
      </c>
      <c r="E1497" s="4">
        <v>2</v>
      </c>
      <c r="F1497" s="4">
        <v>2</v>
      </c>
      <c r="G1497" s="5">
        <v>39357</v>
      </c>
      <c r="H1497" s="7" t="s">
        <v>162</v>
      </c>
      <c r="I1497" s="4">
        <v>1</v>
      </c>
      <c r="J1497" s="6">
        <f t="shared" si="166"/>
        <v>1</v>
      </c>
      <c r="K1497" s="6">
        <f t="shared" si="162"/>
        <v>0</v>
      </c>
      <c r="L1497" s="6" t="str">
        <f t="shared" si="163"/>
        <v/>
      </c>
      <c r="M1497" s="21">
        <f t="shared" si="164"/>
        <v>4.5138888888888885E-3</v>
      </c>
      <c r="N1497" s="6" t="str">
        <f t="shared" si="167"/>
        <v/>
      </c>
      <c r="O1497" s="21" t="str">
        <f t="shared" si="165"/>
        <v/>
      </c>
      <c r="P1497" s="33" t="str">
        <f t="shared" si="168"/>
        <v/>
      </c>
    </row>
    <row r="1498" spans="1:16">
      <c r="A1498" s="6" t="s">
        <v>1581</v>
      </c>
      <c r="B1498" s="8">
        <v>80629</v>
      </c>
      <c r="C1498" s="4">
        <v>1</v>
      </c>
      <c r="D1498" s="4">
        <v>1</v>
      </c>
      <c r="E1498" s="4">
        <v>2</v>
      </c>
      <c r="F1498" s="4">
        <v>2</v>
      </c>
      <c r="G1498" s="5">
        <v>39276</v>
      </c>
      <c r="H1498" s="7" t="s">
        <v>162</v>
      </c>
      <c r="I1498" s="4">
        <v>27</v>
      </c>
      <c r="J1498" s="6">
        <f t="shared" si="166"/>
        <v>27</v>
      </c>
      <c r="K1498" s="6">
        <f t="shared" si="162"/>
        <v>0</v>
      </c>
      <c r="L1498" s="6" t="str">
        <f t="shared" si="163"/>
        <v/>
      </c>
      <c r="M1498" s="21">
        <f t="shared" si="164"/>
        <v>0.121875</v>
      </c>
      <c r="N1498" s="6" t="str">
        <f t="shared" si="167"/>
        <v/>
      </c>
      <c r="O1498" s="21" t="str">
        <f t="shared" si="165"/>
        <v/>
      </c>
      <c r="P1498" s="33" t="str">
        <f t="shared" si="168"/>
        <v/>
      </c>
    </row>
    <row r="1499" spans="1:16">
      <c r="A1499" s="6" t="s">
        <v>1590</v>
      </c>
      <c r="B1499" s="8">
        <v>80902</v>
      </c>
      <c r="C1499" s="4">
        <v>1</v>
      </c>
      <c r="D1499" s="4">
        <v>1</v>
      </c>
      <c r="E1499" s="4">
        <v>2</v>
      </c>
      <c r="F1499" s="4">
        <v>2</v>
      </c>
      <c r="G1499" s="5">
        <v>39771</v>
      </c>
      <c r="H1499" s="7" t="s">
        <v>162</v>
      </c>
      <c r="I1499" s="4">
        <v>88</v>
      </c>
      <c r="J1499" s="6">
        <f t="shared" si="166"/>
        <v>88</v>
      </c>
      <c r="K1499" s="6">
        <f t="shared" si="162"/>
        <v>0</v>
      </c>
      <c r="L1499" s="6" t="str">
        <f t="shared" si="163"/>
        <v/>
      </c>
      <c r="M1499" s="21">
        <f t="shared" si="164"/>
        <v>0.3972222222222222</v>
      </c>
      <c r="N1499" s="6" t="str">
        <f t="shared" si="167"/>
        <v/>
      </c>
      <c r="O1499" s="21" t="str">
        <f t="shared" si="165"/>
        <v/>
      </c>
      <c r="P1499" s="33" t="str">
        <f t="shared" si="168"/>
        <v/>
      </c>
    </row>
    <row r="1500" spans="1:16">
      <c r="A1500" s="6" t="s">
        <v>1623</v>
      </c>
      <c r="B1500" s="8">
        <v>81907</v>
      </c>
      <c r="C1500" s="4">
        <v>1</v>
      </c>
      <c r="D1500" s="4">
        <v>1</v>
      </c>
      <c r="E1500" s="4">
        <v>2</v>
      </c>
      <c r="F1500" s="4">
        <v>2</v>
      </c>
      <c r="G1500" s="5">
        <v>39227</v>
      </c>
      <c r="H1500" s="7" t="s">
        <v>162</v>
      </c>
      <c r="I1500" s="4">
        <v>17</v>
      </c>
      <c r="J1500" s="6">
        <f t="shared" si="166"/>
        <v>17</v>
      </c>
      <c r="K1500" s="6">
        <f t="shared" si="162"/>
        <v>0</v>
      </c>
      <c r="L1500" s="6" t="str">
        <f t="shared" si="163"/>
        <v/>
      </c>
      <c r="M1500" s="21">
        <f t="shared" si="164"/>
        <v>7.6736111111111116E-2</v>
      </c>
      <c r="N1500" s="6" t="str">
        <f t="shared" si="167"/>
        <v/>
      </c>
      <c r="O1500" s="21" t="str">
        <f t="shared" si="165"/>
        <v/>
      </c>
      <c r="P1500" s="33" t="str">
        <f t="shared" si="168"/>
        <v/>
      </c>
    </row>
    <row r="1501" spans="1:16">
      <c r="A1501" s="6" t="s">
        <v>1628</v>
      </c>
      <c r="B1501" s="8">
        <v>82060</v>
      </c>
      <c r="C1501" s="4">
        <v>1</v>
      </c>
      <c r="D1501" s="4">
        <v>1</v>
      </c>
      <c r="E1501" s="4">
        <v>2</v>
      </c>
      <c r="F1501" s="4">
        <v>2</v>
      </c>
      <c r="G1501" s="5">
        <v>39104</v>
      </c>
      <c r="H1501" s="7" t="s">
        <v>162</v>
      </c>
      <c r="I1501" s="4">
        <v>48</v>
      </c>
      <c r="J1501" s="6">
        <f t="shared" si="166"/>
        <v>48</v>
      </c>
      <c r="K1501" s="6">
        <f t="shared" si="162"/>
        <v>0</v>
      </c>
      <c r="L1501" s="6" t="str">
        <f t="shared" si="163"/>
        <v/>
      </c>
      <c r="M1501" s="21">
        <f t="shared" si="164"/>
        <v>0.21666666666666667</v>
      </c>
      <c r="N1501" s="6" t="str">
        <f t="shared" si="167"/>
        <v/>
      </c>
      <c r="O1501" s="21" t="str">
        <f t="shared" si="165"/>
        <v/>
      </c>
      <c r="P1501" s="33" t="str">
        <f t="shared" si="168"/>
        <v/>
      </c>
    </row>
    <row r="1502" spans="1:16">
      <c r="A1502" s="6" t="s">
        <v>1645</v>
      </c>
      <c r="B1502" s="8">
        <v>82578</v>
      </c>
      <c r="C1502" s="4">
        <v>1</v>
      </c>
      <c r="D1502" s="4">
        <v>1</v>
      </c>
      <c r="E1502" s="4">
        <v>2</v>
      </c>
      <c r="F1502" s="4">
        <v>2</v>
      </c>
      <c r="G1502" s="5">
        <v>39346</v>
      </c>
      <c r="H1502" s="7" t="s">
        <v>162</v>
      </c>
      <c r="I1502" s="4">
        <v>57</v>
      </c>
      <c r="J1502" s="6">
        <f t="shared" si="166"/>
        <v>57</v>
      </c>
      <c r="K1502" s="6">
        <f t="shared" si="162"/>
        <v>0</v>
      </c>
      <c r="L1502" s="6" t="str">
        <f t="shared" si="163"/>
        <v/>
      </c>
      <c r="M1502" s="21">
        <f t="shared" si="164"/>
        <v>0.25729166666666664</v>
      </c>
      <c r="N1502" s="6" t="str">
        <f t="shared" si="167"/>
        <v/>
      </c>
      <c r="O1502" s="21" t="str">
        <f t="shared" si="165"/>
        <v/>
      </c>
      <c r="P1502" s="33" t="str">
        <f t="shared" si="168"/>
        <v/>
      </c>
    </row>
    <row r="1503" spans="1:16">
      <c r="A1503" s="6" t="s">
        <v>1654</v>
      </c>
      <c r="B1503" s="8">
        <v>82851</v>
      </c>
      <c r="C1503" s="4">
        <v>1</v>
      </c>
      <c r="D1503" s="4">
        <v>1</v>
      </c>
      <c r="E1503" s="4">
        <v>2</v>
      </c>
      <c r="F1503" s="4">
        <v>2</v>
      </c>
      <c r="G1503" s="5">
        <v>38716</v>
      </c>
      <c r="H1503" s="7" t="s">
        <v>162</v>
      </c>
      <c r="I1503" s="4">
        <v>2</v>
      </c>
      <c r="J1503" s="6">
        <f t="shared" si="166"/>
        <v>2</v>
      </c>
      <c r="K1503" s="6">
        <f t="shared" si="162"/>
        <v>0</v>
      </c>
      <c r="L1503" s="6" t="str">
        <f t="shared" si="163"/>
        <v/>
      </c>
      <c r="M1503" s="21">
        <f t="shared" si="164"/>
        <v>9.0277777777777769E-3</v>
      </c>
      <c r="N1503" s="6" t="str">
        <f t="shared" si="167"/>
        <v/>
      </c>
      <c r="O1503" s="21" t="str">
        <f t="shared" si="165"/>
        <v/>
      </c>
      <c r="P1503" s="33" t="str">
        <f t="shared" si="168"/>
        <v/>
      </c>
    </row>
    <row r="1504" spans="1:16">
      <c r="A1504" s="6" t="s">
        <v>1655</v>
      </c>
      <c r="B1504" s="8">
        <v>82881</v>
      </c>
      <c r="C1504" s="4">
        <v>1</v>
      </c>
      <c r="D1504" s="4">
        <v>1</v>
      </c>
      <c r="E1504" s="4">
        <v>2</v>
      </c>
      <c r="F1504" s="4">
        <v>2</v>
      </c>
      <c r="G1504" s="5">
        <v>38716</v>
      </c>
      <c r="H1504" s="7" t="s">
        <v>162</v>
      </c>
      <c r="I1504" s="4">
        <v>106</v>
      </c>
      <c r="J1504" s="6">
        <f t="shared" si="166"/>
        <v>106</v>
      </c>
      <c r="K1504" s="6">
        <f t="shared" si="162"/>
        <v>0</v>
      </c>
      <c r="L1504" s="6" t="str">
        <f t="shared" si="163"/>
        <v/>
      </c>
      <c r="M1504" s="21">
        <f t="shared" si="164"/>
        <v>0.47847222222222219</v>
      </c>
      <c r="N1504" s="6" t="str">
        <f t="shared" si="167"/>
        <v/>
      </c>
      <c r="O1504" s="21" t="str">
        <f t="shared" si="165"/>
        <v/>
      </c>
      <c r="P1504" s="33" t="str">
        <f t="shared" si="168"/>
        <v/>
      </c>
    </row>
    <row r="1505" spans="1:16">
      <c r="A1505" s="6" t="s">
        <v>1658</v>
      </c>
      <c r="B1505" s="8">
        <v>82971</v>
      </c>
      <c r="C1505" s="4">
        <v>1</v>
      </c>
      <c r="D1505" s="4">
        <v>1</v>
      </c>
      <c r="E1505" s="4">
        <v>2</v>
      </c>
      <c r="F1505" s="4">
        <v>2</v>
      </c>
      <c r="G1505" s="5">
        <v>38716</v>
      </c>
      <c r="H1505" s="7" t="s">
        <v>162</v>
      </c>
      <c r="I1505" s="4">
        <v>8</v>
      </c>
      <c r="J1505" s="6">
        <f t="shared" si="166"/>
        <v>8</v>
      </c>
      <c r="K1505" s="6">
        <f t="shared" si="162"/>
        <v>0</v>
      </c>
      <c r="L1505" s="6" t="str">
        <f t="shared" si="163"/>
        <v/>
      </c>
      <c r="M1505" s="21">
        <f t="shared" si="164"/>
        <v>3.6111111111111108E-2</v>
      </c>
      <c r="N1505" s="6" t="str">
        <f t="shared" si="167"/>
        <v/>
      </c>
      <c r="O1505" s="21" t="str">
        <f t="shared" si="165"/>
        <v/>
      </c>
      <c r="P1505" s="33" t="str">
        <f t="shared" si="168"/>
        <v/>
      </c>
    </row>
    <row r="1506" spans="1:16">
      <c r="A1506" s="6" t="s">
        <v>1667</v>
      </c>
      <c r="B1506" s="8">
        <v>83246</v>
      </c>
      <c r="C1506" s="4">
        <v>1</v>
      </c>
      <c r="D1506" s="4">
        <v>1</v>
      </c>
      <c r="E1506" s="4">
        <v>2</v>
      </c>
      <c r="F1506" s="4">
        <v>2</v>
      </c>
      <c r="G1506" s="5">
        <v>38716</v>
      </c>
      <c r="H1506" s="7" t="s">
        <v>162</v>
      </c>
      <c r="I1506" s="4">
        <v>39</v>
      </c>
      <c r="J1506" s="6">
        <f t="shared" si="166"/>
        <v>39</v>
      </c>
      <c r="K1506" s="6">
        <f t="shared" si="162"/>
        <v>0</v>
      </c>
      <c r="L1506" s="6" t="str">
        <f t="shared" si="163"/>
        <v/>
      </c>
      <c r="M1506" s="21">
        <f t="shared" si="164"/>
        <v>0.17604166666666668</v>
      </c>
      <c r="N1506" s="6" t="str">
        <f t="shared" si="167"/>
        <v/>
      </c>
      <c r="O1506" s="21" t="str">
        <f t="shared" si="165"/>
        <v/>
      </c>
      <c r="P1506" s="33" t="str">
        <f t="shared" si="168"/>
        <v/>
      </c>
    </row>
    <row r="1507" spans="1:16">
      <c r="A1507" s="6" t="s">
        <v>1673</v>
      </c>
      <c r="B1507" s="8">
        <v>83429</v>
      </c>
      <c r="C1507" s="4">
        <v>1</v>
      </c>
      <c r="D1507" s="4">
        <v>1</v>
      </c>
      <c r="E1507" s="4">
        <v>2</v>
      </c>
      <c r="F1507" s="4">
        <v>2</v>
      </c>
      <c r="G1507" s="5">
        <v>38716</v>
      </c>
      <c r="H1507" s="7" t="s">
        <v>162</v>
      </c>
      <c r="I1507" s="4">
        <v>7</v>
      </c>
      <c r="J1507" s="6">
        <f t="shared" si="166"/>
        <v>7</v>
      </c>
      <c r="K1507" s="6">
        <f t="shared" si="162"/>
        <v>0</v>
      </c>
      <c r="L1507" s="6" t="str">
        <f t="shared" si="163"/>
        <v/>
      </c>
      <c r="M1507" s="21">
        <f t="shared" si="164"/>
        <v>3.1597222222222221E-2</v>
      </c>
      <c r="N1507" s="6" t="str">
        <f t="shared" si="167"/>
        <v/>
      </c>
      <c r="O1507" s="21" t="str">
        <f t="shared" si="165"/>
        <v/>
      </c>
      <c r="P1507" s="33" t="str">
        <f t="shared" si="168"/>
        <v/>
      </c>
    </row>
    <row r="1508" spans="1:16">
      <c r="A1508" s="6" t="s">
        <v>1676</v>
      </c>
      <c r="B1508" s="8">
        <v>83521</v>
      </c>
      <c r="C1508" s="4">
        <v>1</v>
      </c>
      <c r="D1508" s="4">
        <v>1</v>
      </c>
      <c r="E1508" s="4">
        <v>2</v>
      </c>
      <c r="F1508" s="4">
        <v>2</v>
      </c>
      <c r="G1508" s="5">
        <v>40029</v>
      </c>
      <c r="H1508" s="7" t="s">
        <v>162</v>
      </c>
      <c r="I1508" s="4">
        <v>20</v>
      </c>
      <c r="J1508" s="6">
        <f t="shared" si="166"/>
        <v>20</v>
      </c>
      <c r="K1508" s="6">
        <f t="shared" si="162"/>
        <v>0</v>
      </c>
      <c r="L1508" s="6" t="str">
        <f t="shared" si="163"/>
        <v/>
      </c>
      <c r="M1508" s="21">
        <f t="shared" si="164"/>
        <v>9.0277777777777776E-2</v>
      </c>
      <c r="N1508" s="6" t="str">
        <f t="shared" si="167"/>
        <v/>
      </c>
      <c r="O1508" s="21" t="str">
        <f t="shared" si="165"/>
        <v/>
      </c>
      <c r="P1508" s="33" t="str">
        <f t="shared" si="168"/>
        <v/>
      </c>
    </row>
    <row r="1509" spans="1:16">
      <c r="A1509" s="6" t="s">
        <v>1684</v>
      </c>
      <c r="B1509" s="8">
        <v>83763</v>
      </c>
      <c r="C1509" s="4">
        <v>1</v>
      </c>
      <c r="D1509" s="4">
        <v>1</v>
      </c>
      <c r="E1509" s="4">
        <v>2</v>
      </c>
      <c r="F1509" s="4">
        <v>2</v>
      </c>
      <c r="G1509" s="5">
        <v>38716</v>
      </c>
      <c r="H1509" s="7" t="s">
        <v>162</v>
      </c>
      <c r="I1509" s="4">
        <v>81</v>
      </c>
      <c r="J1509" s="6">
        <f t="shared" si="166"/>
        <v>81</v>
      </c>
      <c r="K1509" s="6">
        <f t="shared" si="162"/>
        <v>0</v>
      </c>
      <c r="L1509" s="6" t="str">
        <f t="shared" si="163"/>
        <v/>
      </c>
      <c r="M1509" s="21">
        <f t="shared" si="164"/>
        <v>0.36562499999999998</v>
      </c>
      <c r="N1509" s="6" t="str">
        <f t="shared" si="167"/>
        <v/>
      </c>
      <c r="O1509" s="21" t="str">
        <f t="shared" si="165"/>
        <v/>
      </c>
      <c r="P1509" s="33" t="str">
        <f t="shared" si="168"/>
        <v/>
      </c>
    </row>
    <row r="1510" spans="1:16">
      <c r="A1510" s="6" t="s">
        <v>1685</v>
      </c>
      <c r="B1510" s="8">
        <v>83794</v>
      </c>
      <c r="C1510" s="4">
        <v>1</v>
      </c>
      <c r="D1510" s="4">
        <v>1</v>
      </c>
      <c r="E1510" s="4">
        <v>2</v>
      </c>
      <c r="F1510" s="4">
        <v>2</v>
      </c>
      <c r="G1510" s="5">
        <v>38716</v>
      </c>
      <c r="H1510" s="7" t="s">
        <v>162</v>
      </c>
      <c r="I1510" s="4">
        <v>25</v>
      </c>
      <c r="J1510" s="6">
        <f t="shared" si="166"/>
        <v>25</v>
      </c>
      <c r="K1510" s="6">
        <f t="shared" si="162"/>
        <v>0</v>
      </c>
      <c r="L1510" s="6" t="str">
        <f t="shared" si="163"/>
        <v/>
      </c>
      <c r="M1510" s="21">
        <f t="shared" si="164"/>
        <v>0.11284722222222222</v>
      </c>
      <c r="N1510" s="6" t="str">
        <f t="shared" si="167"/>
        <v/>
      </c>
      <c r="O1510" s="21" t="str">
        <f t="shared" si="165"/>
        <v/>
      </c>
      <c r="P1510" s="33" t="str">
        <f t="shared" si="168"/>
        <v/>
      </c>
    </row>
    <row r="1511" spans="1:16">
      <c r="A1511" s="6" t="s">
        <v>1706</v>
      </c>
      <c r="B1511" s="8">
        <v>84432</v>
      </c>
      <c r="C1511" s="4">
        <v>1</v>
      </c>
      <c r="D1511" s="4">
        <v>1</v>
      </c>
      <c r="E1511" s="4">
        <v>2</v>
      </c>
      <c r="F1511" s="4">
        <v>2</v>
      </c>
      <c r="G1511" s="5">
        <v>38716</v>
      </c>
      <c r="H1511" s="7" t="s">
        <v>162</v>
      </c>
      <c r="I1511" s="4">
        <v>9</v>
      </c>
      <c r="J1511" s="6">
        <f t="shared" si="166"/>
        <v>9</v>
      </c>
      <c r="K1511" s="6">
        <f t="shared" si="162"/>
        <v>0</v>
      </c>
      <c r="L1511" s="6" t="str">
        <f t="shared" si="163"/>
        <v/>
      </c>
      <c r="M1511" s="21">
        <f t="shared" si="164"/>
        <v>4.0625000000000001E-2</v>
      </c>
      <c r="N1511" s="6" t="str">
        <f t="shared" si="167"/>
        <v/>
      </c>
      <c r="O1511" s="21" t="str">
        <f t="shared" si="165"/>
        <v/>
      </c>
      <c r="P1511" s="33" t="str">
        <f t="shared" si="168"/>
        <v/>
      </c>
    </row>
    <row r="1512" spans="1:16">
      <c r="A1512" s="6" t="s">
        <v>1717</v>
      </c>
      <c r="B1512" s="8">
        <v>84769</v>
      </c>
      <c r="C1512" s="4">
        <v>1</v>
      </c>
      <c r="D1512" s="4">
        <v>1</v>
      </c>
      <c r="E1512" s="4">
        <v>2</v>
      </c>
      <c r="F1512" s="4">
        <v>2</v>
      </c>
      <c r="G1512" s="5">
        <v>39771</v>
      </c>
      <c r="H1512" s="7" t="s">
        <v>162</v>
      </c>
      <c r="I1512" s="4">
        <v>5</v>
      </c>
      <c r="J1512" s="6">
        <f t="shared" si="166"/>
        <v>5</v>
      </c>
      <c r="K1512" s="6">
        <f t="shared" si="162"/>
        <v>0</v>
      </c>
      <c r="L1512" s="6" t="str">
        <f t="shared" si="163"/>
        <v/>
      </c>
      <c r="M1512" s="21">
        <f t="shared" si="164"/>
        <v>2.4305555555555556E-2</v>
      </c>
      <c r="N1512" s="6" t="str">
        <f t="shared" si="167"/>
        <v/>
      </c>
      <c r="O1512" s="21" t="str">
        <f t="shared" si="165"/>
        <v/>
      </c>
      <c r="P1512" s="33" t="str">
        <f t="shared" si="168"/>
        <v/>
      </c>
    </row>
    <row r="1513" spans="1:16">
      <c r="A1513" s="6" t="s">
        <v>1729</v>
      </c>
      <c r="B1513" s="8">
        <v>85135</v>
      </c>
      <c r="C1513" s="4">
        <v>1</v>
      </c>
      <c r="D1513" s="4">
        <v>1</v>
      </c>
      <c r="E1513" s="4">
        <v>2</v>
      </c>
      <c r="F1513" s="4">
        <v>2</v>
      </c>
      <c r="G1513" s="5">
        <v>39276</v>
      </c>
      <c r="H1513" s="7" t="s">
        <v>162</v>
      </c>
      <c r="I1513" s="4">
        <v>27</v>
      </c>
      <c r="J1513" s="6">
        <f t="shared" si="166"/>
        <v>27</v>
      </c>
      <c r="K1513" s="6">
        <f t="shared" si="162"/>
        <v>0</v>
      </c>
      <c r="L1513" s="6" t="str">
        <f t="shared" si="163"/>
        <v/>
      </c>
      <c r="M1513" s="21">
        <f t="shared" si="164"/>
        <v>0.13125000000000001</v>
      </c>
      <c r="N1513" s="6" t="str">
        <f t="shared" si="167"/>
        <v/>
      </c>
      <c r="O1513" s="21" t="str">
        <f t="shared" si="165"/>
        <v/>
      </c>
      <c r="P1513" s="33" t="str">
        <f t="shared" si="168"/>
        <v/>
      </c>
    </row>
    <row r="1514" spans="1:16">
      <c r="A1514" s="6" t="s">
        <v>1732</v>
      </c>
      <c r="B1514" s="8">
        <v>85224</v>
      </c>
      <c r="C1514" s="4">
        <v>1</v>
      </c>
      <c r="D1514" s="4">
        <v>1</v>
      </c>
      <c r="E1514" s="4">
        <v>2</v>
      </c>
      <c r="F1514" s="4">
        <v>2</v>
      </c>
      <c r="G1514" s="5">
        <v>38716</v>
      </c>
      <c r="H1514" s="7" t="s">
        <v>162</v>
      </c>
      <c r="I1514" s="4">
        <v>11</v>
      </c>
      <c r="J1514" s="6">
        <f t="shared" si="166"/>
        <v>11</v>
      </c>
      <c r="K1514" s="6">
        <f t="shared" si="162"/>
        <v>0</v>
      </c>
      <c r="L1514" s="6" t="str">
        <f t="shared" si="163"/>
        <v/>
      </c>
      <c r="M1514" s="21">
        <f t="shared" si="164"/>
        <v>5.3472222222222227E-2</v>
      </c>
      <c r="N1514" s="6" t="str">
        <f t="shared" si="167"/>
        <v/>
      </c>
      <c r="O1514" s="21" t="str">
        <f t="shared" si="165"/>
        <v/>
      </c>
      <c r="P1514" s="33" t="str">
        <f t="shared" si="168"/>
        <v/>
      </c>
    </row>
    <row r="1515" spans="1:16">
      <c r="A1515" s="6" t="s">
        <v>1735</v>
      </c>
      <c r="B1515" s="8">
        <v>85316</v>
      </c>
      <c r="C1515" s="4">
        <v>1</v>
      </c>
      <c r="D1515" s="4">
        <v>1</v>
      </c>
      <c r="E1515" s="4">
        <v>2</v>
      </c>
      <c r="F1515" s="4">
        <v>2</v>
      </c>
      <c r="G1515" s="5">
        <v>39723</v>
      </c>
      <c r="H1515" s="7" t="s">
        <v>162</v>
      </c>
      <c r="I1515" s="4">
        <v>100</v>
      </c>
      <c r="J1515" s="6">
        <f t="shared" si="166"/>
        <v>100</v>
      </c>
      <c r="K1515" s="6">
        <f t="shared" si="162"/>
        <v>0</v>
      </c>
      <c r="L1515" s="6" t="str">
        <f t="shared" si="163"/>
        <v/>
      </c>
      <c r="M1515" s="21">
        <f t="shared" si="164"/>
        <v>0.4861111111111111</v>
      </c>
      <c r="N1515" s="6" t="str">
        <f t="shared" si="167"/>
        <v/>
      </c>
      <c r="O1515" s="21" t="str">
        <f t="shared" si="165"/>
        <v/>
      </c>
      <c r="P1515" s="33" t="str">
        <f t="shared" si="168"/>
        <v/>
      </c>
    </row>
    <row r="1516" spans="1:16">
      <c r="A1516" s="6" t="s">
        <v>1736</v>
      </c>
      <c r="B1516" s="8">
        <v>85347</v>
      </c>
      <c r="C1516" s="4">
        <v>1</v>
      </c>
      <c r="D1516" s="4">
        <v>1</v>
      </c>
      <c r="E1516" s="4">
        <v>2</v>
      </c>
      <c r="F1516" s="4">
        <v>2</v>
      </c>
      <c r="G1516" s="5">
        <v>38716</v>
      </c>
      <c r="H1516" s="7" t="s">
        <v>162</v>
      </c>
      <c r="I1516" s="4">
        <v>35</v>
      </c>
      <c r="J1516" s="6">
        <f t="shared" si="166"/>
        <v>35</v>
      </c>
      <c r="K1516" s="6">
        <f t="shared" si="162"/>
        <v>0</v>
      </c>
      <c r="L1516" s="6" t="str">
        <f t="shared" si="163"/>
        <v/>
      </c>
      <c r="M1516" s="21">
        <f t="shared" si="164"/>
        <v>0.1701388888888889</v>
      </c>
      <c r="N1516" s="6" t="str">
        <f t="shared" si="167"/>
        <v/>
      </c>
      <c r="O1516" s="21" t="str">
        <f t="shared" si="165"/>
        <v/>
      </c>
      <c r="P1516" s="33" t="str">
        <f t="shared" si="168"/>
        <v/>
      </c>
    </row>
    <row r="1517" spans="1:16">
      <c r="A1517" s="6" t="s">
        <v>1737</v>
      </c>
      <c r="B1517" s="8">
        <v>85377</v>
      </c>
      <c r="C1517" s="4">
        <v>1</v>
      </c>
      <c r="D1517" s="4">
        <v>1</v>
      </c>
      <c r="E1517" s="4">
        <v>2</v>
      </c>
      <c r="F1517" s="4">
        <v>2</v>
      </c>
      <c r="G1517" s="5">
        <v>38716</v>
      </c>
      <c r="H1517" s="7" t="s">
        <v>162</v>
      </c>
      <c r="I1517" s="4">
        <v>3</v>
      </c>
      <c r="J1517" s="6">
        <f t="shared" si="166"/>
        <v>3</v>
      </c>
      <c r="K1517" s="6">
        <f t="shared" si="162"/>
        <v>0</v>
      </c>
      <c r="L1517" s="6" t="str">
        <f t="shared" si="163"/>
        <v/>
      </c>
      <c r="M1517" s="21">
        <f t="shared" si="164"/>
        <v>1.4583333333333334E-2</v>
      </c>
      <c r="N1517" s="6" t="str">
        <f t="shared" si="167"/>
        <v/>
      </c>
      <c r="O1517" s="21" t="str">
        <f t="shared" si="165"/>
        <v/>
      </c>
      <c r="P1517" s="33" t="str">
        <f t="shared" si="168"/>
        <v/>
      </c>
    </row>
    <row r="1518" spans="1:16">
      <c r="A1518" s="6" t="s">
        <v>1575</v>
      </c>
      <c r="B1518" s="8">
        <v>80446</v>
      </c>
      <c r="C1518" s="4">
        <v>1</v>
      </c>
      <c r="D1518" s="4">
        <v>1</v>
      </c>
      <c r="E1518" s="4">
        <v>1</v>
      </c>
      <c r="F1518" s="4">
        <v>1</v>
      </c>
      <c r="G1518" s="5">
        <v>40077</v>
      </c>
      <c r="H1518" s="7" t="s">
        <v>162</v>
      </c>
      <c r="I1518" s="4">
        <v>5</v>
      </c>
      <c r="J1518" s="6">
        <f t="shared" si="166"/>
        <v>5</v>
      </c>
      <c r="K1518" s="6">
        <f t="shared" si="162"/>
        <v>0</v>
      </c>
      <c r="L1518" s="6" t="str">
        <f t="shared" si="163"/>
        <v/>
      </c>
      <c r="M1518" s="21">
        <f t="shared" si="164"/>
        <v>2.4305555555555556E-2</v>
      </c>
      <c r="N1518" s="6" t="str">
        <f t="shared" si="167"/>
        <v/>
      </c>
      <c r="O1518" s="21" t="str">
        <f t="shared" si="165"/>
        <v/>
      </c>
      <c r="P1518" s="33" t="str">
        <f t="shared" si="168"/>
        <v/>
      </c>
    </row>
    <row r="1519" spans="1:16">
      <c r="A1519" s="6" t="s">
        <v>1580</v>
      </c>
      <c r="B1519" s="8">
        <v>80599</v>
      </c>
      <c r="C1519" s="4">
        <v>1</v>
      </c>
      <c r="D1519" s="4">
        <v>1</v>
      </c>
      <c r="E1519" s="4">
        <v>1</v>
      </c>
      <c r="F1519" s="4">
        <v>1</v>
      </c>
      <c r="G1519" s="5">
        <v>39160</v>
      </c>
      <c r="H1519" s="7" t="s">
        <v>162</v>
      </c>
      <c r="I1519" s="4">
        <v>3</v>
      </c>
      <c r="J1519" s="6">
        <f t="shared" si="166"/>
        <v>3</v>
      </c>
      <c r="K1519" s="6">
        <f t="shared" si="162"/>
        <v>0</v>
      </c>
      <c r="L1519" s="6" t="str">
        <f t="shared" si="163"/>
        <v/>
      </c>
      <c r="M1519" s="21">
        <f t="shared" si="164"/>
        <v>1.4583333333333334E-2</v>
      </c>
      <c r="N1519" s="6" t="str">
        <f t="shared" si="167"/>
        <v/>
      </c>
      <c r="O1519" s="21" t="str">
        <f t="shared" si="165"/>
        <v/>
      </c>
      <c r="P1519" s="33" t="str">
        <f t="shared" si="168"/>
        <v/>
      </c>
    </row>
    <row r="1520" spans="1:16">
      <c r="A1520" s="6" t="s">
        <v>1586</v>
      </c>
      <c r="B1520" s="8">
        <v>80780</v>
      </c>
      <c r="C1520" s="4">
        <v>1</v>
      </c>
      <c r="D1520" s="4">
        <v>1</v>
      </c>
      <c r="E1520" s="4">
        <v>1</v>
      </c>
      <c r="F1520" s="4">
        <v>1</v>
      </c>
      <c r="G1520" s="5">
        <v>38716</v>
      </c>
      <c r="H1520" s="7" t="s">
        <v>162</v>
      </c>
      <c r="I1520" s="4">
        <v>39</v>
      </c>
      <c r="J1520" s="6">
        <f t="shared" si="166"/>
        <v>39</v>
      </c>
      <c r="K1520" s="6">
        <f t="shared" si="162"/>
        <v>0</v>
      </c>
      <c r="L1520" s="6" t="str">
        <f t="shared" si="163"/>
        <v/>
      </c>
      <c r="M1520" s="21">
        <f t="shared" si="164"/>
        <v>0.18958333333333333</v>
      </c>
      <c r="N1520" s="6" t="str">
        <f t="shared" si="167"/>
        <v/>
      </c>
      <c r="O1520" s="21" t="str">
        <f t="shared" si="165"/>
        <v/>
      </c>
      <c r="P1520" s="33" t="str">
        <f t="shared" si="168"/>
        <v/>
      </c>
    </row>
    <row r="1521" spans="1:16">
      <c r="A1521" s="6" t="s">
        <v>1592</v>
      </c>
      <c r="B1521" s="8">
        <v>80964</v>
      </c>
      <c r="C1521" s="4">
        <v>1</v>
      </c>
      <c r="D1521" s="4">
        <v>1</v>
      </c>
      <c r="E1521" s="4">
        <v>1</v>
      </c>
      <c r="F1521" s="4">
        <v>1</v>
      </c>
      <c r="G1521" s="5">
        <v>38716</v>
      </c>
      <c r="H1521" s="7" t="s">
        <v>162</v>
      </c>
      <c r="I1521" s="4">
        <v>1</v>
      </c>
      <c r="J1521" s="6">
        <f t="shared" si="166"/>
        <v>1</v>
      </c>
      <c r="K1521" s="6">
        <f t="shared" si="162"/>
        <v>0</v>
      </c>
      <c r="L1521" s="6" t="str">
        <f t="shared" si="163"/>
        <v/>
      </c>
      <c r="M1521" s="21">
        <f t="shared" si="164"/>
        <v>4.8611111111111112E-3</v>
      </c>
      <c r="N1521" s="6" t="str">
        <f t="shared" si="167"/>
        <v/>
      </c>
      <c r="O1521" s="21" t="str">
        <f t="shared" si="165"/>
        <v/>
      </c>
      <c r="P1521" s="33" t="str">
        <f t="shared" si="168"/>
        <v/>
      </c>
    </row>
    <row r="1522" spans="1:16">
      <c r="A1522" s="6" t="s">
        <v>1598</v>
      </c>
      <c r="B1522" s="8">
        <v>81145</v>
      </c>
      <c r="C1522" s="4">
        <v>1</v>
      </c>
      <c r="D1522" s="4">
        <v>1</v>
      </c>
      <c r="E1522" s="4">
        <v>1</v>
      </c>
      <c r="F1522" s="4">
        <v>1</v>
      </c>
      <c r="G1522" s="5">
        <v>39526</v>
      </c>
      <c r="H1522" s="7" t="s">
        <v>162</v>
      </c>
      <c r="I1522" s="4">
        <v>124</v>
      </c>
      <c r="J1522" s="6">
        <f t="shared" si="166"/>
        <v>124</v>
      </c>
      <c r="K1522" s="6">
        <f t="shared" si="162"/>
        <v>0</v>
      </c>
      <c r="L1522" s="6" t="str">
        <f t="shared" si="163"/>
        <v/>
      </c>
      <c r="M1522" s="21">
        <f t="shared" si="164"/>
        <v>0.60277777777777775</v>
      </c>
      <c r="N1522" s="6" t="str">
        <f t="shared" si="167"/>
        <v/>
      </c>
      <c r="O1522" s="21" t="str">
        <f t="shared" si="165"/>
        <v/>
      </c>
      <c r="P1522" s="33" t="str">
        <f t="shared" si="168"/>
        <v/>
      </c>
    </row>
    <row r="1523" spans="1:16">
      <c r="A1523" s="6" t="s">
        <v>1603</v>
      </c>
      <c r="B1523" s="8">
        <v>81298</v>
      </c>
      <c r="C1523" s="4">
        <v>1</v>
      </c>
      <c r="D1523" s="4">
        <v>1</v>
      </c>
      <c r="E1523" s="4">
        <v>1</v>
      </c>
      <c r="F1523" s="4">
        <v>1</v>
      </c>
      <c r="G1523" s="5">
        <v>38716</v>
      </c>
      <c r="H1523" s="7" t="s">
        <v>162</v>
      </c>
      <c r="I1523" s="4">
        <v>5</v>
      </c>
      <c r="J1523" s="6">
        <f t="shared" si="166"/>
        <v>5</v>
      </c>
      <c r="K1523" s="6">
        <f t="shared" si="162"/>
        <v>0</v>
      </c>
      <c r="L1523" s="6" t="str">
        <f t="shared" si="163"/>
        <v/>
      </c>
      <c r="M1523" s="21">
        <f t="shared" si="164"/>
        <v>2.4305555555555556E-2</v>
      </c>
      <c r="N1523" s="6" t="str">
        <f t="shared" si="167"/>
        <v/>
      </c>
      <c r="O1523" s="21" t="str">
        <f t="shared" si="165"/>
        <v/>
      </c>
      <c r="P1523" s="33" t="str">
        <f t="shared" si="168"/>
        <v/>
      </c>
    </row>
    <row r="1524" spans="1:16">
      <c r="A1524" s="6" t="s">
        <v>1607</v>
      </c>
      <c r="B1524" s="8">
        <v>81420</v>
      </c>
      <c r="C1524" s="4">
        <v>1</v>
      </c>
      <c r="D1524" s="4">
        <v>1</v>
      </c>
      <c r="E1524" s="4">
        <v>1</v>
      </c>
      <c r="F1524" s="4">
        <v>1</v>
      </c>
      <c r="G1524" s="5">
        <v>38716</v>
      </c>
      <c r="H1524" s="7" t="s">
        <v>162</v>
      </c>
      <c r="I1524" s="4">
        <v>56</v>
      </c>
      <c r="J1524" s="6">
        <f t="shared" si="166"/>
        <v>56</v>
      </c>
      <c r="K1524" s="6">
        <f t="shared" si="162"/>
        <v>0</v>
      </c>
      <c r="L1524" s="6" t="str">
        <f t="shared" si="163"/>
        <v/>
      </c>
      <c r="M1524" s="21">
        <f t="shared" si="164"/>
        <v>0.2722222222222222</v>
      </c>
      <c r="N1524" s="6" t="str">
        <f t="shared" si="167"/>
        <v/>
      </c>
      <c r="O1524" s="21" t="str">
        <f t="shared" si="165"/>
        <v/>
      </c>
      <c r="P1524" s="33" t="str">
        <f t="shared" si="168"/>
        <v/>
      </c>
    </row>
    <row r="1525" spans="1:16">
      <c r="A1525" s="6" t="s">
        <v>1615</v>
      </c>
      <c r="B1525" s="8">
        <v>81663</v>
      </c>
      <c r="C1525" s="4">
        <v>1</v>
      </c>
      <c r="D1525" s="4">
        <v>1</v>
      </c>
      <c r="E1525" s="4">
        <v>1</v>
      </c>
      <c r="F1525" s="4">
        <v>1</v>
      </c>
      <c r="G1525" s="5">
        <v>39962</v>
      </c>
      <c r="H1525" s="7" t="s">
        <v>162</v>
      </c>
      <c r="I1525" s="4">
        <v>9</v>
      </c>
      <c r="J1525" s="6">
        <f t="shared" si="166"/>
        <v>9</v>
      </c>
      <c r="K1525" s="6">
        <f t="shared" si="162"/>
        <v>0</v>
      </c>
      <c r="L1525" s="6" t="str">
        <f t="shared" si="163"/>
        <v/>
      </c>
      <c r="M1525" s="21">
        <f t="shared" si="164"/>
        <v>4.3749999999999997E-2</v>
      </c>
      <c r="N1525" s="6" t="str">
        <f t="shared" si="167"/>
        <v/>
      </c>
      <c r="O1525" s="21" t="str">
        <f t="shared" si="165"/>
        <v/>
      </c>
      <c r="P1525" s="33" t="str">
        <f t="shared" si="168"/>
        <v/>
      </c>
    </row>
    <row r="1526" spans="1:16">
      <c r="A1526" s="6" t="s">
        <v>1616</v>
      </c>
      <c r="B1526" s="8">
        <v>81694</v>
      </c>
      <c r="C1526" s="4">
        <v>1</v>
      </c>
      <c r="D1526" s="4">
        <v>1</v>
      </c>
      <c r="E1526" s="4">
        <v>1</v>
      </c>
      <c r="F1526" s="4">
        <v>1</v>
      </c>
      <c r="G1526" s="5">
        <v>39762</v>
      </c>
      <c r="H1526" s="7" t="s">
        <v>162</v>
      </c>
      <c r="I1526" s="4">
        <v>33</v>
      </c>
      <c r="J1526" s="6">
        <f t="shared" si="166"/>
        <v>33</v>
      </c>
      <c r="K1526" s="6">
        <f t="shared" si="162"/>
        <v>0</v>
      </c>
      <c r="L1526" s="6" t="str">
        <f t="shared" si="163"/>
        <v/>
      </c>
      <c r="M1526" s="21">
        <f t="shared" si="164"/>
        <v>0.16041666666666668</v>
      </c>
      <c r="N1526" s="6" t="str">
        <f t="shared" si="167"/>
        <v/>
      </c>
      <c r="O1526" s="21" t="str">
        <f t="shared" si="165"/>
        <v/>
      </c>
      <c r="P1526" s="33" t="str">
        <f t="shared" si="168"/>
        <v/>
      </c>
    </row>
    <row r="1527" spans="1:16">
      <c r="A1527" s="6" t="s">
        <v>1619</v>
      </c>
      <c r="B1527" s="8">
        <v>81785</v>
      </c>
      <c r="C1527" s="4">
        <v>1</v>
      </c>
      <c r="D1527" s="4">
        <v>1</v>
      </c>
      <c r="E1527" s="4">
        <v>1</v>
      </c>
      <c r="F1527" s="4">
        <v>1</v>
      </c>
      <c r="G1527" s="5">
        <v>38716</v>
      </c>
      <c r="H1527" s="7" t="s">
        <v>162</v>
      </c>
      <c r="I1527" s="4">
        <v>42</v>
      </c>
      <c r="J1527" s="6">
        <f t="shared" si="166"/>
        <v>42</v>
      </c>
      <c r="K1527" s="6">
        <f t="shared" si="162"/>
        <v>0</v>
      </c>
      <c r="L1527" s="6" t="str">
        <f t="shared" si="163"/>
        <v/>
      </c>
      <c r="M1527" s="21">
        <f t="shared" si="164"/>
        <v>0.20416666666666666</v>
      </c>
      <c r="N1527" s="6" t="str">
        <f t="shared" si="167"/>
        <v/>
      </c>
      <c r="O1527" s="21" t="str">
        <f t="shared" si="165"/>
        <v/>
      </c>
      <c r="P1527" s="33" t="str">
        <f t="shared" si="168"/>
        <v/>
      </c>
    </row>
    <row r="1528" spans="1:16">
      <c r="A1528" s="6" t="s">
        <v>1632</v>
      </c>
      <c r="B1528" s="8">
        <v>82182</v>
      </c>
      <c r="C1528" s="4">
        <v>1</v>
      </c>
      <c r="D1528" s="4">
        <v>1</v>
      </c>
      <c r="E1528" s="4">
        <v>1</v>
      </c>
      <c r="F1528" s="4">
        <v>1</v>
      </c>
      <c r="G1528" s="5">
        <v>38716</v>
      </c>
      <c r="H1528" s="7" t="s">
        <v>162</v>
      </c>
      <c r="I1528" s="4">
        <v>1</v>
      </c>
      <c r="J1528" s="6">
        <f t="shared" si="166"/>
        <v>1</v>
      </c>
      <c r="K1528" s="6">
        <f t="shared" si="162"/>
        <v>0</v>
      </c>
      <c r="L1528" s="6" t="str">
        <f t="shared" si="163"/>
        <v/>
      </c>
      <c r="M1528" s="21">
        <f t="shared" si="164"/>
        <v>4.8611111111111112E-3</v>
      </c>
      <c r="N1528" s="6" t="str">
        <f t="shared" si="167"/>
        <v/>
      </c>
      <c r="O1528" s="21" t="str">
        <f t="shared" si="165"/>
        <v/>
      </c>
      <c r="P1528" s="33" t="str">
        <f t="shared" si="168"/>
        <v/>
      </c>
    </row>
    <row r="1529" spans="1:16">
      <c r="A1529" s="6" t="s">
        <v>1633</v>
      </c>
      <c r="B1529" s="8">
        <v>82213</v>
      </c>
      <c r="C1529" s="4">
        <v>1</v>
      </c>
      <c r="D1529" s="4">
        <v>1</v>
      </c>
      <c r="E1529" s="4">
        <v>1</v>
      </c>
      <c r="F1529" s="4">
        <v>1</v>
      </c>
      <c r="G1529" s="5">
        <v>38716</v>
      </c>
      <c r="H1529" s="7" t="s">
        <v>162</v>
      </c>
      <c r="I1529" s="4">
        <v>46</v>
      </c>
      <c r="J1529" s="6">
        <f t="shared" si="166"/>
        <v>46</v>
      </c>
      <c r="K1529" s="6">
        <f t="shared" si="162"/>
        <v>0</v>
      </c>
      <c r="L1529" s="6" t="str">
        <f t="shared" si="163"/>
        <v/>
      </c>
      <c r="M1529" s="21">
        <f t="shared" si="164"/>
        <v>0.22361111111111109</v>
      </c>
      <c r="N1529" s="6" t="str">
        <f t="shared" si="167"/>
        <v/>
      </c>
      <c r="O1529" s="21" t="str">
        <f t="shared" si="165"/>
        <v/>
      </c>
      <c r="P1529" s="33" t="str">
        <f t="shared" si="168"/>
        <v/>
      </c>
    </row>
    <row r="1530" spans="1:16">
      <c r="A1530" s="6" t="s">
        <v>1634</v>
      </c>
      <c r="B1530" s="8">
        <v>82241</v>
      </c>
      <c r="C1530" s="4">
        <v>1</v>
      </c>
      <c r="D1530" s="4">
        <v>1</v>
      </c>
      <c r="E1530" s="4">
        <v>1</v>
      </c>
      <c r="F1530" s="4">
        <v>1</v>
      </c>
      <c r="G1530" s="5">
        <v>38831</v>
      </c>
      <c r="H1530" s="7" t="s">
        <v>162</v>
      </c>
      <c r="I1530" s="4">
        <v>0</v>
      </c>
      <c r="J1530" s="6">
        <f t="shared" si="166"/>
        <v>0</v>
      </c>
      <c r="K1530" s="6">
        <f t="shared" si="162"/>
        <v>0</v>
      </c>
      <c r="L1530" s="6" t="str">
        <f t="shared" si="163"/>
        <v/>
      </c>
      <c r="M1530" s="21">
        <f t="shared" si="164"/>
        <v>0</v>
      </c>
      <c r="N1530" s="6" t="str">
        <f t="shared" si="167"/>
        <v/>
      </c>
      <c r="O1530" s="21" t="str">
        <f t="shared" si="165"/>
        <v/>
      </c>
      <c r="P1530" s="33" t="str">
        <f t="shared" si="168"/>
        <v/>
      </c>
    </row>
    <row r="1531" spans="1:16">
      <c r="A1531" s="6" t="s">
        <v>1637</v>
      </c>
      <c r="B1531" s="8">
        <v>82333</v>
      </c>
      <c r="C1531" s="4">
        <v>1</v>
      </c>
      <c r="D1531" s="4">
        <v>1</v>
      </c>
      <c r="E1531" s="4">
        <v>1</v>
      </c>
      <c r="F1531" s="4">
        <v>1</v>
      </c>
      <c r="G1531" s="5">
        <v>39217</v>
      </c>
      <c r="H1531" s="7" t="s">
        <v>162</v>
      </c>
      <c r="I1531" s="4">
        <v>125</v>
      </c>
      <c r="J1531" s="6">
        <f t="shared" si="166"/>
        <v>125</v>
      </c>
      <c r="K1531" s="6">
        <f t="shared" si="162"/>
        <v>0</v>
      </c>
      <c r="L1531" s="6" t="str">
        <f t="shared" si="163"/>
        <v/>
      </c>
      <c r="M1531" s="21">
        <f t="shared" si="164"/>
        <v>0.60763888888888895</v>
      </c>
      <c r="N1531" s="6" t="str">
        <f t="shared" si="167"/>
        <v/>
      </c>
      <c r="O1531" s="21" t="str">
        <f t="shared" si="165"/>
        <v/>
      </c>
      <c r="P1531" s="33" t="str">
        <f t="shared" si="168"/>
        <v/>
      </c>
    </row>
    <row r="1532" spans="1:16">
      <c r="A1532" s="6" t="s">
        <v>1639</v>
      </c>
      <c r="B1532" s="8">
        <v>82394</v>
      </c>
      <c r="C1532" s="4">
        <v>1</v>
      </c>
      <c r="D1532" s="4">
        <v>1</v>
      </c>
      <c r="E1532" s="4">
        <v>1</v>
      </c>
      <c r="F1532" s="4">
        <v>1</v>
      </c>
      <c r="G1532" s="5">
        <v>40158</v>
      </c>
      <c r="H1532" s="7" t="s">
        <v>162</v>
      </c>
      <c r="I1532" s="4">
        <v>0</v>
      </c>
      <c r="J1532" s="6">
        <f t="shared" si="166"/>
        <v>0</v>
      </c>
      <c r="K1532" s="6">
        <f t="shared" si="162"/>
        <v>0</v>
      </c>
      <c r="L1532" s="6" t="str">
        <f t="shared" si="163"/>
        <v/>
      </c>
      <c r="M1532" s="21">
        <f t="shared" si="164"/>
        <v>0</v>
      </c>
      <c r="N1532" s="6" t="str">
        <f t="shared" si="167"/>
        <v/>
      </c>
      <c r="O1532" s="21" t="str">
        <f t="shared" si="165"/>
        <v/>
      </c>
      <c r="P1532" s="33" t="str">
        <f t="shared" si="168"/>
        <v/>
      </c>
    </row>
    <row r="1533" spans="1:16">
      <c r="A1533" s="6" t="s">
        <v>1640</v>
      </c>
      <c r="B1533" s="8">
        <v>82425</v>
      </c>
      <c r="C1533" s="4">
        <v>1</v>
      </c>
      <c r="D1533" s="4">
        <v>1</v>
      </c>
      <c r="E1533" s="4">
        <v>1</v>
      </c>
      <c r="F1533" s="4">
        <v>1</v>
      </c>
      <c r="G1533" s="5">
        <v>38716</v>
      </c>
      <c r="H1533" s="7" t="s">
        <v>162</v>
      </c>
      <c r="I1533" s="4">
        <v>4</v>
      </c>
      <c r="J1533" s="6">
        <f t="shared" si="166"/>
        <v>4</v>
      </c>
      <c r="K1533" s="6">
        <f t="shared" si="162"/>
        <v>0</v>
      </c>
      <c r="L1533" s="6" t="str">
        <f t="shared" si="163"/>
        <v/>
      </c>
      <c r="M1533" s="21">
        <f t="shared" si="164"/>
        <v>1.9444444444444445E-2</v>
      </c>
      <c r="N1533" s="6" t="str">
        <f t="shared" si="167"/>
        <v/>
      </c>
      <c r="O1533" s="21" t="str">
        <f t="shared" si="165"/>
        <v/>
      </c>
      <c r="P1533" s="33" t="str">
        <f t="shared" si="168"/>
        <v/>
      </c>
    </row>
    <row r="1534" spans="1:16">
      <c r="A1534" s="6" t="s">
        <v>1643</v>
      </c>
      <c r="B1534" s="8">
        <v>82516</v>
      </c>
      <c r="C1534" s="4">
        <v>1</v>
      </c>
      <c r="D1534" s="4">
        <v>1</v>
      </c>
      <c r="E1534" s="4">
        <v>1</v>
      </c>
      <c r="F1534" s="4">
        <v>1</v>
      </c>
      <c r="G1534" s="5">
        <v>38716</v>
      </c>
      <c r="H1534" s="7" t="s">
        <v>162</v>
      </c>
      <c r="I1534" s="4">
        <v>18</v>
      </c>
      <c r="J1534" s="6">
        <f t="shared" si="166"/>
        <v>18</v>
      </c>
      <c r="K1534" s="6">
        <f t="shared" si="162"/>
        <v>0</v>
      </c>
      <c r="L1534" s="6" t="str">
        <f t="shared" si="163"/>
        <v/>
      </c>
      <c r="M1534" s="21">
        <f t="shared" si="164"/>
        <v>8.7499999999999994E-2</v>
      </c>
      <c r="N1534" s="6" t="str">
        <f t="shared" si="167"/>
        <v/>
      </c>
      <c r="O1534" s="21" t="str">
        <f t="shared" si="165"/>
        <v/>
      </c>
      <c r="P1534" s="33" t="str">
        <f t="shared" si="168"/>
        <v/>
      </c>
    </row>
    <row r="1535" spans="1:16">
      <c r="A1535" s="6" t="s">
        <v>1656</v>
      </c>
      <c r="B1535" s="8">
        <v>82912</v>
      </c>
      <c r="C1535" s="4">
        <v>1</v>
      </c>
      <c r="D1535" s="4">
        <v>1</v>
      </c>
      <c r="E1535" s="4">
        <v>1</v>
      </c>
      <c r="F1535" s="4">
        <v>1</v>
      </c>
      <c r="G1535" s="5">
        <v>38716</v>
      </c>
      <c r="H1535" s="7" t="s">
        <v>162</v>
      </c>
      <c r="I1535" s="4">
        <v>9</v>
      </c>
      <c r="J1535" s="6">
        <f t="shared" si="166"/>
        <v>9</v>
      </c>
      <c r="K1535" s="6">
        <f t="shared" si="162"/>
        <v>0</v>
      </c>
      <c r="L1535" s="6" t="str">
        <f t="shared" si="163"/>
        <v/>
      </c>
      <c r="M1535" s="21">
        <f t="shared" si="164"/>
        <v>4.3749999999999997E-2</v>
      </c>
      <c r="N1535" s="6" t="str">
        <f t="shared" si="167"/>
        <v/>
      </c>
      <c r="O1535" s="21" t="str">
        <f t="shared" si="165"/>
        <v/>
      </c>
      <c r="P1535" s="33" t="str">
        <f t="shared" si="168"/>
        <v/>
      </c>
    </row>
    <row r="1536" spans="1:16">
      <c r="A1536" s="6" t="s">
        <v>1659</v>
      </c>
      <c r="B1536" s="8">
        <v>83002</v>
      </c>
      <c r="C1536" s="4">
        <v>1</v>
      </c>
      <c r="D1536" s="4">
        <v>1</v>
      </c>
      <c r="E1536" s="4">
        <v>1</v>
      </c>
      <c r="F1536" s="4">
        <v>1</v>
      </c>
      <c r="G1536" s="5">
        <v>39694</v>
      </c>
      <c r="H1536" s="7" t="s">
        <v>162</v>
      </c>
      <c r="I1536" s="4">
        <v>20</v>
      </c>
      <c r="J1536" s="6">
        <f t="shared" si="166"/>
        <v>20</v>
      </c>
      <c r="K1536" s="6">
        <f t="shared" si="162"/>
        <v>0</v>
      </c>
      <c r="L1536" s="6" t="str">
        <f t="shared" si="163"/>
        <v/>
      </c>
      <c r="M1536" s="21">
        <f t="shared" si="164"/>
        <v>9.7222222222222224E-2</v>
      </c>
      <c r="N1536" s="6" t="str">
        <f t="shared" si="167"/>
        <v/>
      </c>
      <c r="O1536" s="21" t="str">
        <f t="shared" si="165"/>
        <v/>
      </c>
      <c r="P1536" s="33" t="str">
        <f t="shared" si="168"/>
        <v/>
      </c>
    </row>
    <row r="1537" spans="1:16">
      <c r="A1537" s="6" t="s">
        <v>1665</v>
      </c>
      <c r="B1537" s="8">
        <v>83185</v>
      </c>
      <c r="C1537" s="4">
        <v>1</v>
      </c>
      <c r="D1537" s="4">
        <v>1</v>
      </c>
      <c r="E1537" s="4">
        <v>1</v>
      </c>
      <c r="F1537" s="4">
        <v>1</v>
      </c>
      <c r="G1537" s="5">
        <v>38757</v>
      </c>
      <c r="H1537" s="7" t="s">
        <v>162</v>
      </c>
      <c r="I1537" s="4">
        <v>31</v>
      </c>
      <c r="J1537" s="6">
        <f t="shared" si="166"/>
        <v>31</v>
      </c>
      <c r="K1537" s="6">
        <f t="shared" si="162"/>
        <v>0</v>
      </c>
      <c r="L1537" s="6" t="str">
        <f t="shared" si="163"/>
        <v/>
      </c>
      <c r="M1537" s="21">
        <f t="shared" si="164"/>
        <v>0.15069444444444444</v>
      </c>
      <c r="N1537" s="6" t="str">
        <f t="shared" si="167"/>
        <v/>
      </c>
      <c r="O1537" s="21" t="str">
        <f t="shared" si="165"/>
        <v/>
      </c>
      <c r="P1537" s="33" t="str">
        <f t="shared" si="168"/>
        <v/>
      </c>
    </row>
    <row r="1538" spans="1:16">
      <c r="A1538" s="6" t="s">
        <v>1677</v>
      </c>
      <c r="B1538" s="8">
        <v>83551</v>
      </c>
      <c r="C1538" s="4">
        <v>1</v>
      </c>
      <c r="D1538" s="4">
        <v>1</v>
      </c>
      <c r="E1538" s="4">
        <v>1</v>
      </c>
      <c r="F1538" s="4">
        <v>1</v>
      </c>
      <c r="G1538" s="5">
        <v>39170</v>
      </c>
      <c r="H1538" s="7" t="s">
        <v>162</v>
      </c>
      <c r="I1538" s="4">
        <v>159</v>
      </c>
      <c r="J1538" s="6">
        <f t="shared" si="166"/>
        <v>159</v>
      </c>
      <c r="K1538" s="6">
        <f t="shared" si="162"/>
        <v>0</v>
      </c>
      <c r="L1538" s="6" t="str">
        <f t="shared" si="163"/>
        <v/>
      </c>
      <c r="M1538" s="21">
        <f t="shared" si="164"/>
        <v>0.7729166666666667</v>
      </c>
      <c r="N1538" s="6" t="str">
        <f t="shared" si="167"/>
        <v/>
      </c>
      <c r="O1538" s="21" t="str">
        <f t="shared" si="165"/>
        <v/>
      </c>
      <c r="P1538" s="33" t="str">
        <f t="shared" si="168"/>
        <v/>
      </c>
    </row>
    <row r="1539" spans="1:16">
      <c r="A1539" s="6" t="s">
        <v>1681</v>
      </c>
      <c r="B1539" s="8">
        <v>83674</v>
      </c>
      <c r="C1539" s="4">
        <v>1</v>
      </c>
      <c r="D1539" s="4">
        <v>1</v>
      </c>
      <c r="E1539" s="4">
        <v>1</v>
      </c>
      <c r="F1539" s="4">
        <v>1</v>
      </c>
      <c r="G1539" s="5">
        <v>38716</v>
      </c>
      <c r="H1539" s="7" t="s">
        <v>162</v>
      </c>
      <c r="I1539" s="4">
        <v>10</v>
      </c>
      <c r="J1539" s="6">
        <f t="shared" si="166"/>
        <v>10</v>
      </c>
      <c r="K1539" s="6">
        <f t="shared" si="162"/>
        <v>0</v>
      </c>
      <c r="L1539" s="6" t="str">
        <f t="shared" si="163"/>
        <v/>
      </c>
      <c r="M1539" s="21">
        <f t="shared" si="164"/>
        <v>4.8611111111111112E-2</v>
      </c>
      <c r="N1539" s="6" t="str">
        <f t="shared" si="167"/>
        <v/>
      </c>
      <c r="O1539" s="21" t="str">
        <f t="shared" si="165"/>
        <v/>
      </c>
      <c r="P1539" s="33" t="str">
        <f t="shared" si="168"/>
        <v/>
      </c>
    </row>
    <row r="1540" spans="1:16">
      <c r="A1540" s="6" t="s">
        <v>1691</v>
      </c>
      <c r="B1540" s="8">
        <v>83977</v>
      </c>
      <c r="C1540" s="4">
        <v>1</v>
      </c>
      <c r="D1540" s="4">
        <v>1</v>
      </c>
      <c r="E1540" s="4">
        <v>1</v>
      </c>
      <c r="F1540" s="4">
        <v>1</v>
      </c>
      <c r="G1540" s="5">
        <v>38716</v>
      </c>
      <c r="H1540" s="7" t="s">
        <v>162</v>
      </c>
      <c r="I1540" s="4">
        <v>20</v>
      </c>
      <c r="J1540" s="6">
        <f t="shared" si="166"/>
        <v>20</v>
      </c>
      <c r="K1540" s="6">
        <f t="shared" si="162"/>
        <v>0</v>
      </c>
      <c r="L1540" s="6" t="str">
        <f t="shared" si="163"/>
        <v/>
      </c>
      <c r="M1540" s="21">
        <f t="shared" si="164"/>
        <v>9.7222222222222224E-2</v>
      </c>
      <c r="N1540" s="6" t="str">
        <f t="shared" si="167"/>
        <v/>
      </c>
      <c r="O1540" s="21" t="str">
        <f t="shared" si="165"/>
        <v/>
      </c>
      <c r="P1540" s="33" t="str">
        <f t="shared" si="168"/>
        <v/>
      </c>
    </row>
    <row r="1541" spans="1:16">
      <c r="A1541" s="6" t="s">
        <v>1700</v>
      </c>
      <c r="B1541" s="8">
        <v>84251</v>
      </c>
      <c r="C1541" s="4">
        <v>1</v>
      </c>
      <c r="D1541" s="4">
        <v>1</v>
      </c>
      <c r="E1541" s="4">
        <v>1</v>
      </c>
      <c r="F1541" s="4">
        <v>1</v>
      </c>
      <c r="G1541" s="5">
        <v>39160</v>
      </c>
      <c r="H1541" s="7" t="s">
        <v>162</v>
      </c>
      <c r="I1541" s="4">
        <v>11</v>
      </c>
      <c r="J1541" s="6">
        <f t="shared" si="166"/>
        <v>11</v>
      </c>
      <c r="K1541" s="6">
        <f t="shared" si="162"/>
        <v>0</v>
      </c>
      <c r="L1541" s="6" t="str">
        <f t="shared" si="163"/>
        <v/>
      </c>
      <c r="M1541" s="21">
        <f t="shared" si="164"/>
        <v>5.3472222222222227E-2</v>
      </c>
      <c r="N1541" s="6" t="str">
        <f t="shared" si="167"/>
        <v/>
      </c>
      <c r="O1541" s="21" t="str">
        <f t="shared" si="165"/>
        <v/>
      </c>
      <c r="P1541" s="33" t="str">
        <f t="shared" si="168"/>
        <v/>
      </c>
    </row>
    <row r="1542" spans="1:16">
      <c r="A1542" s="6" t="s">
        <v>1704</v>
      </c>
      <c r="B1542" s="8">
        <v>84373</v>
      </c>
      <c r="C1542" s="4">
        <v>1</v>
      </c>
      <c r="D1542" s="4">
        <v>1</v>
      </c>
      <c r="E1542" s="4">
        <v>1</v>
      </c>
      <c r="F1542" s="4">
        <v>1</v>
      </c>
      <c r="G1542" s="5">
        <v>39087</v>
      </c>
      <c r="H1542" s="7" t="s">
        <v>162</v>
      </c>
      <c r="I1542" s="4">
        <v>1</v>
      </c>
      <c r="J1542" s="6">
        <f t="shared" si="166"/>
        <v>1</v>
      </c>
      <c r="K1542" s="6">
        <f t="shared" si="162"/>
        <v>0</v>
      </c>
      <c r="L1542" s="6" t="str">
        <f t="shared" si="163"/>
        <v/>
      </c>
      <c r="M1542" s="21">
        <f t="shared" si="164"/>
        <v>4.8611111111111112E-3</v>
      </c>
      <c r="N1542" s="6" t="str">
        <f t="shared" si="167"/>
        <v/>
      </c>
      <c r="O1542" s="21" t="str">
        <f t="shared" si="165"/>
        <v/>
      </c>
      <c r="P1542" s="33" t="str">
        <f t="shared" si="168"/>
        <v/>
      </c>
    </row>
    <row r="1543" spans="1:16">
      <c r="A1543" s="6" t="s">
        <v>1705</v>
      </c>
      <c r="B1543" s="8">
        <v>84404</v>
      </c>
      <c r="C1543" s="4">
        <v>1</v>
      </c>
      <c r="D1543" s="4">
        <v>1</v>
      </c>
      <c r="E1543" s="4">
        <v>1</v>
      </c>
      <c r="F1543" s="4">
        <v>1</v>
      </c>
      <c r="G1543" s="5">
        <v>38716</v>
      </c>
      <c r="H1543" s="7" t="s">
        <v>162</v>
      </c>
      <c r="I1543" s="4">
        <v>6</v>
      </c>
      <c r="J1543" s="6">
        <f t="shared" si="166"/>
        <v>6</v>
      </c>
      <c r="K1543" s="6">
        <f t="shared" ref="K1543:K1565" si="169">IF(C1543&gt;D1543,C1543-D1543,0)</f>
        <v>0</v>
      </c>
      <c r="L1543" s="6" t="str">
        <f t="shared" ref="L1543:L1565" si="170">IF(E1543-F1543&gt;I1543,H1543,"")</f>
        <v/>
      </c>
      <c r="M1543" s="21">
        <f t="shared" ref="M1543:M1565" si="171">IF((VLOOKUP(A1543,TemposRef,5,0)*J1543)/60/60/8&lt;0,(VLOOKUP(A1543,TemposRef,5,0)*J1543)/60/60/8*-1,(VLOOKUP(A1543,TemposRef,5,0)*J1543)/60/60/8)</f>
        <v>2.9166666666666667E-2</v>
      </c>
      <c r="N1543" s="6" t="str">
        <f t="shared" si="167"/>
        <v/>
      </c>
      <c r="O1543" s="21" t="str">
        <f t="shared" ref="O1543:O1565" si="172">IF(AND(K1543&gt;0,I1543&gt;E1543-F1543),(VLOOKUP(A1543,TemposRef,5,0)*J1543)/60/60/8,"")</f>
        <v/>
      </c>
      <c r="P1543" s="33" t="str">
        <f t="shared" si="168"/>
        <v/>
      </c>
    </row>
    <row r="1544" spans="1:16">
      <c r="A1544" s="6" t="s">
        <v>1707</v>
      </c>
      <c r="B1544" s="8">
        <v>84463</v>
      </c>
      <c r="C1544" s="4">
        <v>1</v>
      </c>
      <c r="D1544" s="4">
        <v>1</v>
      </c>
      <c r="E1544" s="4">
        <v>1</v>
      </c>
      <c r="F1544" s="4">
        <v>1</v>
      </c>
      <c r="G1544" s="5">
        <v>38716</v>
      </c>
      <c r="H1544" s="7" t="s">
        <v>162</v>
      </c>
      <c r="I1544" s="4">
        <v>4</v>
      </c>
      <c r="J1544" s="6">
        <f t="shared" ref="J1544:J1565" si="173">F1544-E1544+I1544</f>
        <v>4</v>
      </c>
      <c r="K1544" s="6">
        <f t="shared" si="169"/>
        <v>0</v>
      </c>
      <c r="L1544" s="6" t="str">
        <f t="shared" si="170"/>
        <v/>
      </c>
      <c r="M1544" s="21">
        <f t="shared" si="171"/>
        <v>1.9444444444444445E-2</v>
      </c>
      <c r="N1544" s="6" t="str">
        <f t="shared" ref="N1544:N1565" si="174">IF(AND(K1544&gt;0,I1544&gt;E1544-F1544),E1544-F1544,"")</f>
        <v/>
      </c>
      <c r="O1544" s="21" t="str">
        <f t="shared" si="172"/>
        <v/>
      </c>
      <c r="P1544" s="33" t="str">
        <f t="shared" ref="P1544:P1565" si="175">IF(AND(VALUE(K1544)&lt;=0,VALUE(J1544)&lt;0),"analisar fact","")</f>
        <v/>
      </c>
    </row>
    <row r="1545" spans="1:16">
      <c r="A1545" s="6" t="s">
        <v>1708</v>
      </c>
      <c r="B1545" s="8">
        <v>84493</v>
      </c>
      <c r="C1545" s="4">
        <v>1</v>
      </c>
      <c r="D1545" s="4">
        <v>1</v>
      </c>
      <c r="E1545" s="4">
        <v>1</v>
      </c>
      <c r="F1545" s="4">
        <v>1</v>
      </c>
      <c r="G1545" s="5">
        <v>38716</v>
      </c>
      <c r="H1545" s="7" t="s">
        <v>162</v>
      </c>
      <c r="I1545" s="4">
        <v>2</v>
      </c>
      <c r="J1545" s="6">
        <f t="shared" si="173"/>
        <v>2</v>
      </c>
      <c r="K1545" s="6">
        <f t="shared" si="169"/>
        <v>0</v>
      </c>
      <c r="L1545" s="6" t="str">
        <f t="shared" si="170"/>
        <v/>
      </c>
      <c r="M1545" s="21">
        <f t="shared" si="171"/>
        <v>9.7222222222222224E-3</v>
      </c>
      <c r="N1545" s="6" t="str">
        <f t="shared" si="174"/>
        <v/>
      </c>
      <c r="O1545" s="21" t="str">
        <f t="shared" si="172"/>
        <v/>
      </c>
      <c r="P1545" s="33" t="str">
        <f t="shared" si="175"/>
        <v/>
      </c>
    </row>
    <row r="1546" spans="1:16">
      <c r="A1546" s="6" t="s">
        <v>1716</v>
      </c>
      <c r="B1546" s="8">
        <v>84738</v>
      </c>
      <c r="C1546" s="4">
        <v>1</v>
      </c>
      <c r="D1546" s="4">
        <v>1</v>
      </c>
      <c r="E1546" s="4">
        <v>1</v>
      </c>
      <c r="F1546" s="4">
        <v>1</v>
      </c>
      <c r="G1546" s="5">
        <v>38716</v>
      </c>
      <c r="H1546" s="7" t="s">
        <v>162</v>
      </c>
      <c r="I1546" s="4">
        <v>56</v>
      </c>
      <c r="J1546" s="6">
        <f t="shared" si="173"/>
        <v>56</v>
      </c>
      <c r="K1546" s="6">
        <f t="shared" si="169"/>
        <v>0</v>
      </c>
      <c r="L1546" s="6" t="str">
        <f t="shared" si="170"/>
        <v/>
      </c>
      <c r="M1546" s="21">
        <f t="shared" si="171"/>
        <v>0.2722222222222222</v>
      </c>
      <c r="N1546" s="6" t="str">
        <f t="shared" si="174"/>
        <v/>
      </c>
      <c r="O1546" s="21" t="str">
        <f t="shared" si="172"/>
        <v/>
      </c>
      <c r="P1546" s="33" t="str">
        <f t="shared" si="175"/>
        <v/>
      </c>
    </row>
    <row r="1547" spans="1:16">
      <c r="A1547" s="6" t="s">
        <v>1724</v>
      </c>
      <c r="B1547" s="8">
        <v>84982</v>
      </c>
      <c r="C1547" s="4">
        <v>1</v>
      </c>
      <c r="D1547" s="4">
        <v>1</v>
      </c>
      <c r="E1547" s="4">
        <v>1</v>
      </c>
      <c r="F1547" s="4">
        <v>1</v>
      </c>
      <c r="G1547" s="5">
        <v>39892</v>
      </c>
      <c r="H1547" s="7" t="s">
        <v>162</v>
      </c>
      <c r="I1547" s="4">
        <v>13</v>
      </c>
      <c r="J1547" s="6">
        <f t="shared" si="173"/>
        <v>13</v>
      </c>
      <c r="K1547" s="6">
        <f t="shared" si="169"/>
        <v>0</v>
      </c>
      <c r="L1547" s="6" t="str">
        <f t="shared" si="170"/>
        <v/>
      </c>
      <c r="M1547" s="21">
        <f t="shared" si="171"/>
        <v>6.3194444444444442E-2</v>
      </c>
      <c r="N1547" s="6" t="str">
        <f t="shared" si="174"/>
        <v/>
      </c>
      <c r="O1547" s="21" t="str">
        <f t="shared" si="172"/>
        <v/>
      </c>
      <c r="P1547" s="33" t="str">
        <f t="shared" si="175"/>
        <v/>
      </c>
    </row>
    <row r="1548" spans="1:16">
      <c r="A1548" s="6" t="s">
        <v>1733</v>
      </c>
      <c r="B1548" s="8">
        <v>85255</v>
      </c>
      <c r="C1548" s="4">
        <v>1</v>
      </c>
      <c r="D1548" s="4">
        <v>1</v>
      </c>
      <c r="E1548" s="4">
        <v>1</v>
      </c>
      <c r="F1548" s="4">
        <v>1</v>
      </c>
      <c r="G1548" s="5">
        <v>38716</v>
      </c>
      <c r="H1548" s="7" t="s">
        <v>162</v>
      </c>
      <c r="I1548" s="4">
        <v>8</v>
      </c>
      <c r="J1548" s="6">
        <f t="shared" si="173"/>
        <v>8</v>
      </c>
      <c r="K1548" s="6">
        <f t="shared" si="169"/>
        <v>0</v>
      </c>
      <c r="L1548" s="6" t="str">
        <f t="shared" si="170"/>
        <v/>
      </c>
      <c r="M1548" s="21">
        <f t="shared" si="171"/>
        <v>3.888888888888889E-2</v>
      </c>
      <c r="N1548" s="6" t="str">
        <f t="shared" si="174"/>
        <v/>
      </c>
      <c r="O1548" s="21" t="str">
        <f t="shared" si="172"/>
        <v/>
      </c>
      <c r="P1548" s="33" t="str">
        <f t="shared" si="175"/>
        <v/>
      </c>
    </row>
    <row r="1549" spans="1:16">
      <c r="A1549" s="6" t="s">
        <v>1740</v>
      </c>
      <c r="B1549" s="8">
        <v>85469</v>
      </c>
      <c r="C1549" s="4">
        <v>1</v>
      </c>
      <c r="D1549" s="4">
        <v>1</v>
      </c>
      <c r="E1549" s="4">
        <v>1</v>
      </c>
      <c r="F1549" s="4">
        <v>1</v>
      </c>
      <c r="G1549" s="5">
        <v>38974</v>
      </c>
      <c r="H1549" s="7" t="s">
        <v>162</v>
      </c>
      <c r="I1549" s="4">
        <v>11</v>
      </c>
      <c r="J1549" s="6">
        <f t="shared" si="173"/>
        <v>11</v>
      </c>
      <c r="K1549" s="6">
        <f t="shared" si="169"/>
        <v>0</v>
      </c>
      <c r="L1549" s="6" t="str">
        <f t="shared" si="170"/>
        <v/>
      </c>
      <c r="M1549" s="21">
        <f t="shared" si="171"/>
        <v>5.3472222222222227E-2</v>
      </c>
      <c r="N1549" s="6" t="str">
        <f t="shared" si="174"/>
        <v/>
      </c>
      <c r="O1549" s="21" t="str">
        <f t="shared" si="172"/>
        <v/>
      </c>
      <c r="P1549" s="33" t="str">
        <f t="shared" si="175"/>
        <v/>
      </c>
    </row>
    <row r="1550" spans="1:16">
      <c r="A1550" s="6" t="s">
        <v>1742</v>
      </c>
      <c r="B1550" s="8">
        <v>85528</v>
      </c>
      <c r="C1550" s="4">
        <v>1</v>
      </c>
      <c r="D1550" s="4">
        <v>1</v>
      </c>
      <c r="E1550" s="4">
        <v>1</v>
      </c>
      <c r="F1550" s="4">
        <v>1</v>
      </c>
      <c r="G1550" s="5">
        <v>39892</v>
      </c>
      <c r="H1550" s="7" t="s">
        <v>162</v>
      </c>
      <c r="I1550" s="4">
        <v>13</v>
      </c>
      <c r="J1550" s="6">
        <f t="shared" si="173"/>
        <v>13</v>
      </c>
      <c r="K1550" s="6">
        <f t="shared" si="169"/>
        <v>0</v>
      </c>
      <c r="L1550" s="6" t="str">
        <f t="shared" si="170"/>
        <v/>
      </c>
      <c r="M1550" s="21">
        <f t="shared" si="171"/>
        <v>6.3194444444444442E-2</v>
      </c>
      <c r="N1550" s="6" t="str">
        <f t="shared" si="174"/>
        <v/>
      </c>
      <c r="O1550" s="21" t="str">
        <f t="shared" si="172"/>
        <v/>
      </c>
      <c r="P1550" s="33" t="str">
        <f t="shared" si="175"/>
        <v/>
      </c>
    </row>
    <row r="1551" spans="1:16">
      <c r="A1551" s="6" t="s">
        <v>426</v>
      </c>
      <c r="B1551" s="8">
        <v>45748</v>
      </c>
      <c r="C1551" s="4">
        <v>81</v>
      </c>
      <c r="D1551" s="4">
        <v>81</v>
      </c>
      <c r="E1551" s="4">
        <v>766</v>
      </c>
      <c r="F1551" s="4">
        <v>767</v>
      </c>
      <c r="G1551" s="5">
        <v>39752</v>
      </c>
      <c r="H1551" s="7" t="s">
        <v>159</v>
      </c>
      <c r="I1551" s="4">
        <v>31</v>
      </c>
      <c r="J1551" s="6">
        <f t="shared" si="173"/>
        <v>32</v>
      </c>
      <c r="K1551" s="6">
        <f t="shared" si="169"/>
        <v>0</v>
      </c>
      <c r="L1551" s="6" t="str">
        <f t="shared" si="170"/>
        <v/>
      </c>
      <c r="M1551" s="21">
        <f t="shared" si="171"/>
        <v>5.5555555555555559E-2</v>
      </c>
      <c r="N1551" s="6" t="str">
        <f t="shared" si="174"/>
        <v/>
      </c>
      <c r="O1551" s="21" t="str">
        <f t="shared" si="172"/>
        <v/>
      </c>
      <c r="P1551" s="33" t="str">
        <f t="shared" si="175"/>
        <v/>
      </c>
    </row>
    <row r="1552" spans="1:16">
      <c r="A1552" s="6" t="s">
        <v>344</v>
      </c>
      <c r="B1552" s="8">
        <v>43252</v>
      </c>
      <c r="C1552" s="4">
        <v>127</v>
      </c>
      <c r="D1552" s="4">
        <v>126</v>
      </c>
      <c r="E1552" s="4">
        <v>484</v>
      </c>
      <c r="F1552" s="4">
        <v>485</v>
      </c>
      <c r="G1552" s="5">
        <v>38716</v>
      </c>
      <c r="H1552" s="7" t="s">
        <v>159</v>
      </c>
      <c r="I1552" s="4">
        <v>154</v>
      </c>
      <c r="J1552" s="6">
        <f t="shared" si="173"/>
        <v>155</v>
      </c>
      <c r="K1552" s="6">
        <f t="shared" si="169"/>
        <v>1</v>
      </c>
      <c r="L1552" s="6" t="str">
        <f t="shared" si="170"/>
        <v/>
      </c>
      <c r="M1552" s="21">
        <f t="shared" si="171"/>
        <v>0.32291666666666669</v>
      </c>
      <c r="N1552" s="6">
        <f t="shared" si="174"/>
        <v>-1</v>
      </c>
      <c r="O1552" s="21">
        <f t="shared" si="172"/>
        <v>0.32291666666666669</v>
      </c>
      <c r="P1552" s="33" t="str">
        <f t="shared" si="175"/>
        <v/>
      </c>
    </row>
    <row r="1553" spans="1:16">
      <c r="A1553" s="6" t="s">
        <v>825</v>
      </c>
      <c r="B1553" s="8">
        <v>57619</v>
      </c>
      <c r="C1553" s="4">
        <v>22</v>
      </c>
      <c r="D1553" s="4">
        <v>22</v>
      </c>
      <c r="E1553" s="4">
        <v>154</v>
      </c>
      <c r="F1553" s="4">
        <v>155</v>
      </c>
      <c r="G1553" s="5">
        <v>39723</v>
      </c>
      <c r="H1553" s="7" t="s">
        <v>160</v>
      </c>
      <c r="I1553" s="4">
        <v>176</v>
      </c>
      <c r="J1553" s="6">
        <f t="shared" si="173"/>
        <v>177</v>
      </c>
      <c r="K1553" s="6">
        <f t="shared" si="169"/>
        <v>0</v>
      </c>
      <c r="L1553" s="6" t="str">
        <f t="shared" si="170"/>
        <v/>
      </c>
      <c r="M1553" s="21">
        <f t="shared" si="171"/>
        <v>0.43020833333333336</v>
      </c>
      <c r="N1553" s="6" t="str">
        <f t="shared" si="174"/>
        <v/>
      </c>
      <c r="O1553" s="21" t="str">
        <f t="shared" si="172"/>
        <v/>
      </c>
      <c r="P1553" s="33" t="str">
        <f t="shared" si="175"/>
        <v/>
      </c>
    </row>
    <row r="1554" spans="1:16">
      <c r="A1554" s="6" t="s">
        <v>606</v>
      </c>
      <c r="B1554" s="8">
        <v>50952</v>
      </c>
      <c r="C1554" s="4">
        <v>43</v>
      </c>
      <c r="D1554" s="4">
        <v>43</v>
      </c>
      <c r="E1554" s="4">
        <v>118</v>
      </c>
      <c r="F1554" s="4">
        <v>119</v>
      </c>
      <c r="G1554" s="5">
        <v>38716</v>
      </c>
      <c r="H1554" s="7" t="s">
        <v>159</v>
      </c>
      <c r="I1554" s="4">
        <v>6</v>
      </c>
      <c r="J1554" s="6">
        <f t="shared" si="173"/>
        <v>7</v>
      </c>
      <c r="K1554" s="6">
        <f t="shared" si="169"/>
        <v>0</v>
      </c>
      <c r="L1554" s="6" t="str">
        <f t="shared" si="170"/>
        <v/>
      </c>
      <c r="M1554" s="21">
        <f t="shared" si="171"/>
        <v>1.7013888888888887E-2</v>
      </c>
      <c r="N1554" s="6" t="str">
        <f t="shared" si="174"/>
        <v/>
      </c>
      <c r="O1554" s="21" t="str">
        <f t="shared" si="172"/>
        <v/>
      </c>
      <c r="P1554" s="33" t="str">
        <f t="shared" si="175"/>
        <v/>
      </c>
    </row>
    <row r="1555" spans="1:16">
      <c r="A1555" s="6" t="s">
        <v>750</v>
      </c>
      <c r="B1555" s="8">
        <v>55335</v>
      </c>
      <c r="C1555" s="4">
        <v>28</v>
      </c>
      <c r="D1555" s="4">
        <v>28</v>
      </c>
      <c r="E1555" s="4">
        <v>69</v>
      </c>
      <c r="F1555" s="4">
        <v>70</v>
      </c>
      <c r="G1555" s="5">
        <v>38716</v>
      </c>
      <c r="H1555" s="7" t="s">
        <v>160</v>
      </c>
      <c r="I1555" s="4">
        <v>0</v>
      </c>
      <c r="J1555" s="6">
        <f t="shared" si="173"/>
        <v>1</v>
      </c>
      <c r="K1555" s="6">
        <f t="shared" si="169"/>
        <v>0</v>
      </c>
      <c r="L1555" s="6" t="str">
        <f t="shared" si="170"/>
        <v/>
      </c>
      <c r="M1555" s="21">
        <f t="shared" si="171"/>
        <v>2.7777777777777775E-3</v>
      </c>
      <c r="N1555" s="6" t="str">
        <f t="shared" si="174"/>
        <v/>
      </c>
      <c r="O1555" s="21" t="str">
        <f t="shared" si="172"/>
        <v/>
      </c>
      <c r="P1555" s="33" t="str">
        <f t="shared" si="175"/>
        <v/>
      </c>
    </row>
    <row r="1556" spans="1:16">
      <c r="A1556" s="6" t="s">
        <v>1088</v>
      </c>
      <c r="B1556" s="8">
        <v>65624</v>
      </c>
      <c r="C1556" s="4">
        <v>10</v>
      </c>
      <c r="D1556" s="4">
        <v>10</v>
      </c>
      <c r="E1556" s="4">
        <v>10</v>
      </c>
      <c r="F1556" s="4">
        <v>11</v>
      </c>
      <c r="G1556" s="5">
        <v>39923</v>
      </c>
      <c r="H1556" s="7" t="s">
        <v>159</v>
      </c>
      <c r="I1556" s="4">
        <v>1</v>
      </c>
      <c r="J1556" s="6">
        <f t="shared" si="173"/>
        <v>2</v>
      </c>
      <c r="K1556" s="6">
        <f t="shared" si="169"/>
        <v>0</v>
      </c>
      <c r="L1556" s="6" t="str">
        <f t="shared" si="170"/>
        <v/>
      </c>
      <c r="M1556" s="21">
        <f t="shared" si="171"/>
        <v>6.2500000000000003E-3</v>
      </c>
      <c r="N1556" s="6" t="str">
        <f t="shared" si="174"/>
        <v/>
      </c>
      <c r="O1556" s="21" t="str">
        <f t="shared" si="172"/>
        <v/>
      </c>
      <c r="P1556" s="33" t="str">
        <f t="shared" si="175"/>
        <v/>
      </c>
    </row>
    <row r="1557" spans="1:16">
      <c r="A1557" s="6" t="s">
        <v>1171</v>
      </c>
      <c r="B1557" s="8">
        <v>68150</v>
      </c>
      <c r="C1557" s="4">
        <v>7</v>
      </c>
      <c r="D1557" s="4">
        <v>7</v>
      </c>
      <c r="E1557" s="4">
        <v>8</v>
      </c>
      <c r="F1557" s="4">
        <v>9</v>
      </c>
      <c r="G1557" s="5">
        <v>38716</v>
      </c>
      <c r="H1557" s="7" t="s">
        <v>161</v>
      </c>
      <c r="I1557" s="4">
        <v>26</v>
      </c>
      <c r="J1557" s="6">
        <f t="shared" si="173"/>
        <v>27</v>
      </c>
      <c r="K1557" s="6">
        <f t="shared" si="169"/>
        <v>0</v>
      </c>
      <c r="L1557" s="6" t="str">
        <f t="shared" si="170"/>
        <v/>
      </c>
      <c r="M1557" s="21">
        <f t="shared" si="171"/>
        <v>9.375E-2</v>
      </c>
      <c r="N1557" s="6" t="str">
        <f t="shared" si="174"/>
        <v/>
      </c>
      <c r="O1557" s="21" t="str">
        <f t="shared" si="172"/>
        <v/>
      </c>
      <c r="P1557" s="33" t="str">
        <f t="shared" si="175"/>
        <v/>
      </c>
    </row>
    <row r="1558" spans="1:16">
      <c r="A1558" s="6" t="s">
        <v>657</v>
      </c>
      <c r="B1558" s="8">
        <v>52505</v>
      </c>
      <c r="C1558" s="4">
        <v>36</v>
      </c>
      <c r="D1558" s="4">
        <v>36</v>
      </c>
      <c r="E1558" s="4">
        <v>43</v>
      </c>
      <c r="F1558" s="4">
        <v>46</v>
      </c>
      <c r="G1558" s="5">
        <v>39749</v>
      </c>
      <c r="H1558" s="7" t="s">
        <v>159</v>
      </c>
      <c r="I1558" s="4">
        <v>3</v>
      </c>
      <c r="J1558" s="6">
        <f t="shared" si="173"/>
        <v>6</v>
      </c>
      <c r="K1558" s="6">
        <f t="shared" si="169"/>
        <v>0</v>
      </c>
      <c r="L1558" s="6" t="str">
        <f t="shared" si="170"/>
        <v/>
      </c>
      <c r="M1558" s="21">
        <f t="shared" si="171"/>
        <v>1.6666666666666666E-2</v>
      </c>
      <c r="N1558" s="6" t="str">
        <f t="shared" si="174"/>
        <v/>
      </c>
      <c r="O1558" s="21" t="str">
        <f t="shared" si="172"/>
        <v/>
      </c>
      <c r="P1558" s="33" t="str">
        <f t="shared" si="175"/>
        <v/>
      </c>
    </row>
    <row r="1559" spans="1:16">
      <c r="A1559" s="6" t="s">
        <v>1132</v>
      </c>
      <c r="B1559" s="8">
        <v>66962</v>
      </c>
      <c r="C1559" s="4">
        <v>8</v>
      </c>
      <c r="D1559" s="4">
        <v>8</v>
      </c>
      <c r="E1559" s="4">
        <v>120</v>
      </c>
      <c r="F1559" s="4">
        <v>124</v>
      </c>
      <c r="G1559" s="5">
        <v>38716</v>
      </c>
      <c r="H1559" s="7" t="s">
        <v>160</v>
      </c>
      <c r="I1559" s="4">
        <v>10</v>
      </c>
      <c r="J1559" s="6">
        <f t="shared" si="173"/>
        <v>14</v>
      </c>
      <c r="K1559" s="6">
        <f t="shared" si="169"/>
        <v>0</v>
      </c>
      <c r="L1559" s="6" t="str">
        <f t="shared" si="170"/>
        <v/>
      </c>
      <c r="M1559" s="21">
        <f t="shared" si="171"/>
        <v>3.4027777777777775E-2</v>
      </c>
      <c r="N1559" s="6" t="str">
        <f t="shared" si="174"/>
        <v/>
      </c>
      <c r="O1559" s="21" t="str">
        <f t="shared" si="172"/>
        <v/>
      </c>
      <c r="P1559" s="33" t="str">
        <f t="shared" si="175"/>
        <v/>
      </c>
    </row>
    <row r="1560" spans="1:16">
      <c r="A1560" s="6" t="s">
        <v>1278</v>
      </c>
      <c r="B1560" s="8">
        <v>71406</v>
      </c>
      <c r="C1560" s="4">
        <v>5</v>
      </c>
      <c r="D1560" s="4">
        <v>5</v>
      </c>
      <c r="E1560" s="4">
        <v>17</v>
      </c>
      <c r="F1560" s="4">
        <v>21</v>
      </c>
      <c r="G1560" s="5">
        <v>38891</v>
      </c>
      <c r="H1560" s="7" t="s">
        <v>162</v>
      </c>
      <c r="I1560" s="4">
        <v>56</v>
      </c>
      <c r="J1560" s="6">
        <f t="shared" si="173"/>
        <v>60</v>
      </c>
      <c r="K1560" s="6">
        <f t="shared" si="169"/>
        <v>0</v>
      </c>
      <c r="L1560" s="6" t="str">
        <f t="shared" si="170"/>
        <v/>
      </c>
      <c r="M1560" s="21">
        <f t="shared" si="171"/>
        <v>0.22916666666666666</v>
      </c>
      <c r="N1560" s="6" t="str">
        <f t="shared" si="174"/>
        <v/>
      </c>
      <c r="O1560" s="21" t="str">
        <f t="shared" si="172"/>
        <v/>
      </c>
      <c r="P1560" s="33" t="str">
        <f t="shared" si="175"/>
        <v/>
      </c>
    </row>
    <row r="1561" spans="1:16">
      <c r="A1561" s="6" t="s">
        <v>476</v>
      </c>
      <c r="B1561" s="8">
        <v>47270</v>
      </c>
      <c r="C1561" s="4">
        <v>66</v>
      </c>
      <c r="D1561" s="4">
        <v>66</v>
      </c>
      <c r="E1561" s="4">
        <v>752</v>
      </c>
      <c r="F1561" s="4">
        <v>760</v>
      </c>
      <c r="G1561" s="5">
        <v>38716</v>
      </c>
      <c r="H1561" s="7" t="s">
        <v>159</v>
      </c>
      <c r="I1561" s="4">
        <v>75</v>
      </c>
      <c r="J1561" s="6">
        <f t="shared" si="173"/>
        <v>83</v>
      </c>
      <c r="K1561" s="6">
        <f t="shared" si="169"/>
        <v>0</v>
      </c>
      <c r="L1561" s="6" t="str">
        <f t="shared" si="170"/>
        <v/>
      </c>
      <c r="M1561" s="21">
        <f t="shared" si="171"/>
        <v>0.14409722222222224</v>
      </c>
      <c r="N1561" s="6" t="str">
        <f t="shared" si="174"/>
        <v/>
      </c>
      <c r="O1561" s="21" t="str">
        <f t="shared" si="172"/>
        <v/>
      </c>
      <c r="P1561" s="33" t="str">
        <f t="shared" si="175"/>
        <v/>
      </c>
    </row>
    <row r="1562" spans="1:16">
      <c r="A1562" s="6" t="s">
        <v>348</v>
      </c>
      <c r="B1562" s="8">
        <v>43374</v>
      </c>
      <c r="C1562" s="4">
        <v>123</v>
      </c>
      <c r="D1562" s="4">
        <v>123</v>
      </c>
      <c r="E1562" s="4">
        <v>1075</v>
      </c>
      <c r="F1562" s="4">
        <v>1085</v>
      </c>
      <c r="G1562" s="5">
        <v>38716</v>
      </c>
      <c r="H1562" s="7" t="s">
        <v>159</v>
      </c>
      <c r="I1562" s="4">
        <v>61</v>
      </c>
      <c r="J1562" s="6">
        <f t="shared" si="173"/>
        <v>71</v>
      </c>
      <c r="K1562" s="6">
        <f t="shared" si="169"/>
        <v>0</v>
      </c>
      <c r="L1562" s="6" t="str">
        <f t="shared" si="170"/>
        <v/>
      </c>
      <c r="M1562" s="21">
        <f t="shared" si="171"/>
        <v>0.12326388888888888</v>
      </c>
      <c r="N1562" s="6" t="str">
        <f t="shared" si="174"/>
        <v/>
      </c>
      <c r="O1562" s="21" t="str">
        <f t="shared" si="172"/>
        <v/>
      </c>
      <c r="P1562" s="33" t="str">
        <f t="shared" si="175"/>
        <v/>
      </c>
    </row>
    <row r="1563" spans="1:16">
      <c r="A1563" s="6" t="s">
        <v>498</v>
      </c>
      <c r="B1563" s="8">
        <v>47665</v>
      </c>
      <c r="C1563" s="4">
        <v>63</v>
      </c>
      <c r="D1563" s="4">
        <v>63</v>
      </c>
      <c r="E1563" s="4">
        <v>372</v>
      </c>
      <c r="F1563" s="4">
        <v>382</v>
      </c>
      <c r="G1563" s="5">
        <v>38716</v>
      </c>
      <c r="H1563" s="7" t="s">
        <v>159</v>
      </c>
      <c r="I1563" s="4">
        <v>50</v>
      </c>
      <c r="J1563" s="6">
        <f t="shared" si="173"/>
        <v>60</v>
      </c>
      <c r="K1563" s="6">
        <f t="shared" si="169"/>
        <v>0</v>
      </c>
      <c r="L1563" s="6" t="str">
        <f t="shared" si="170"/>
        <v/>
      </c>
      <c r="M1563" s="21">
        <f t="shared" si="171"/>
        <v>0.125</v>
      </c>
      <c r="N1563" s="6" t="str">
        <f t="shared" si="174"/>
        <v/>
      </c>
      <c r="O1563" s="21" t="str">
        <f t="shared" si="172"/>
        <v/>
      </c>
      <c r="P1563" s="33" t="str">
        <f t="shared" si="175"/>
        <v/>
      </c>
    </row>
    <row r="1564" spans="1:16">
      <c r="A1564" s="6" t="s">
        <v>878</v>
      </c>
      <c r="B1564" s="8">
        <v>59231</v>
      </c>
      <c r="C1564" s="4">
        <v>19</v>
      </c>
      <c r="D1564" s="4">
        <v>19</v>
      </c>
      <c r="E1564" s="4">
        <v>119</v>
      </c>
      <c r="F1564" s="4">
        <v>129</v>
      </c>
      <c r="G1564" s="5">
        <v>39119</v>
      </c>
      <c r="H1564" s="7" t="s">
        <v>160</v>
      </c>
      <c r="I1564" s="4">
        <v>0</v>
      </c>
      <c r="J1564" s="6">
        <f t="shared" si="173"/>
        <v>10</v>
      </c>
      <c r="K1564" s="6">
        <f t="shared" si="169"/>
        <v>0</v>
      </c>
      <c r="L1564" s="6" t="str">
        <f t="shared" si="170"/>
        <v/>
      </c>
      <c r="M1564" s="21">
        <f t="shared" si="171"/>
        <v>2.4305555555555556E-2</v>
      </c>
      <c r="N1564" s="6" t="str">
        <f t="shared" si="174"/>
        <v/>
      </c>
      <c r="O1564" s="21" t="str">
        <f t="shared" si="172"/>
        <v/>
      </c>
      <c r="P1564" s="33" t="str">
        <f t="shared" si="175"/>
        <v/>
      </c>
    </row>
    <row r="1565" spans="1:16">
      <c r="A1565" s="6" t="s">
        <v>770</v>
      </c>
      <c r="B1565" s="8">
        <v>55944</v>
      </c>
      <c r="C1565" s="4">
        <v>26</v>
      </c>
      <c r="D1565" s="4">
        <v>26</v>
      </c>
      <c r="E1565" s="4">
        <v>136</v>
      </c>
      <c r="F1565" s="4">
        <v>154</v>
      </c>
      <c r="G1565" s="5">
        <v>38716</v>
      </c>
      <c r="H1565" s="7" t="s">
        <v>160</v>
      </c>
      <c r="I1565" s="4">
        <v>40</v>
      </c>
      <c r="J1565" s="6">
        <f t="shared" si="173"/>
        <v>58</v>
      </c>
      <c r="K1565" s="6">
        <f t="shared" si="169"/>
        <v>0</v>
      </c>
      <c r="L1565" s="6" t="str">
        <f t="shared" si="170"/>
        <v/>
      </c>
      <c r="M1565" s="21">
        <f t="shared" si="171"/>
        <v>0.14097222222222222</v>
      </c>
      <c r="N1565" s="6" t="str">
        <f t="shared" si="174"/>
        <v/>
      </c>
      <c r="O1565" s="21" t="str">
        <f t="shared" si="172"/>
        <v/>
      </c>
      <c r="P1565" s="33" t="str">
        <f t="shared" si="175"/>
        <v/>
      </c>
    </row>
  </sheetData>
  <autoFilter ref="A6:I1128"/>
  <mergeCells count="4">
    <mergeCell ref="E5:F5"/>
    <mergeCell ref="C5:D5"/>
    <mergeCell ref="A1:D2"/>
    <mergeCell ref="J1:M2"/>
  </mergeCells>
  <phoneticPr fontId="19" type="noConversion"/>
  <conditionalFormatting sqref="K7:K1565">
    <cfRule type="cellIs" dxfId="2" priority="1" stopIfTrue="1" operator="greaterThan">
      <formula>0</formula>
    </cfRule>
  </conditionalFormatting>
  <conditionalFormatting sqref="J7:J1565">
    <cfRule type="cellIs" dxfId="1" priority="2" stopIfTrue="1" operator="lessThan">
      <formula>0</formula>
    </cfRule>
  </conditionalFormatting>
  <conditionalFormatting sqref="N7:N1565">
    <cfRule type="expression" dxfId="0" priority="3" stopIfTrue="1">
      <formula>VALUE(N7)&gt;0</formula>
    </cfRule>
  </conditionalFormatting>
  <pageMargins left="0.75" right="0.75" top="0.31" bottom="0.3" header="0" footer="0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lha2"/>
  <dimension ref="A1:AA585"/>
  <sheetViews>
    <sheetView topLeftCell="A274" workbookViewId="0">
      <selection activeCell="A35" sqref="A35"/>
    </sheetView>
  </sheetViews>
  <sheetFormatPr defaultColWidth="11.42578125" defaultRowHeight="15"/>
  <cols>
    <col min="1" max="1" width="15.85546875" style="9" bestFit="1" customWidth="1"/>
    <col min="2" max="2" width="10.7109375" style="9" bestFit="1" customWidth="1"/>
    <col min="3" max="3" width="8" style="9" customWidth="1"/>
    <col min="4" max="4" width="12.7109375" customWidth="1"/>
    <col min="5" max="25" width="12.7109375" bestFit="1" customWidth="1"/>
    <col min="26" max="26" width="10.7109375" customWidth="1"/>
    <col min="27" max="27" width="10.7109375" bestFit="1" customWidth="1"/>
  </cols>
  <sheetData>
    <row r="1" spans="1:27">
      <c r="A1" s="10" t="s">
        <v>167</v>
      </c>
      <c r="B1" s="10" t="s">
        <v>194</v>
      </c>
      <c r="C1" s="10" t="s">
        <v>485</v>
      </c>
      <c r="D1" s="1">
        <v>40360</v>
      </c>
      <c r="E1" s="1">
        <v>40361</v>
      </c>
      <c r="F1" s="1">
        <v>40364</v>
      </c>
      <c r="G1" s="1">
        <v>40365</v>
      </c>
      <c r="H1" s="1">
        <v>40366</v>
      </c>
      <c r="I1" s="1">
        <v>40367</v>
      </c>
      <c r="J1" s="1">
        <v>40368</v>
      </c>
      <c r="K1" s="1">
        <v>40371</v>
      </c>
      <c r="L1" s="1">
        <v>40372</v>
      </c>
      <c r="M1" s="1">
        <v>40373</v>
      </c>
      <c r="N1" s="1">
        <v>40374</v>
      </c>
      <c r="O1" s="1">
        <v>40375</v>
      </c>
      <c r="P1" s="1">
        <v>40378</v>
      </c>
      <c r="Q1" s="1">
        <v>40379</v>
      </c>
      <c r="R1" s="1">
        <v>40380</v>
      </c>
      <c r="S1" s="1">
        <v>40381</v>
      </c>
      <c r="T1" s="1">
        <v>40382</v>
      </c>
      <c r="U1" s="1">
        <v>40385</v>
      </c>
      <c r="V1" s="1">
        <v>40386</v>
      </c>
      <c r="W1" s="1">
        <v>40387</v>
      </c>
      <c r="X1" s="1">
        <v>40388</v>
      </c>
      <c r="Y1" s="1">
        <v>40389</v>
      </c>
      <c r="Z1" s="1" t="s">
        <v>170</v>
      </c>
      <c r="AA1" t="s">
        <v>492</v>
      </c>
    </row>
    <row r="2" spans="1:27">
      <c r="A2" t="s">
        <v>197</v>
      </c>
      <c r="B2" s="12">
        <f t="shared" ref="B2:B65" si="0">VLOOKUP(A2,TemposRef,3,0)</f>
        <v>30</v>
      </c>
      <c r="C2" s="17">
        <f t="shared" ref="C2:C65" si="1">VLOOKUP(A2,TemposRef,6,0)</f>
        <v>1.1839323620935609</v>
      </c>
      <c r="D2" s="2">
        <v>74</v>
      </c>
      <c r="E2" s="2">
        <v>35</v>
      </c>
      <c r="F2" s="2">
        <v>56</v>
      </c>
      <c r="G2" s="2">
        <v>70</v>
      </c>
      <c r="H2" s="2">
        <v>73</v>
      </c>
      <c r="I2" s="2">
        <v>81</v>
      </c>
      <c r="J2" s="2">
        <v>7</v>
      </c>
      <c r="K2" s="2">
        <v>34</v>
      </c>
      <c r="L2" s="2">
        <v>105</v>
      </c>
      <c r="M2" s="2">
        <v>29</v>
      </c>
      <c r="N2" s="2">
        <v>54</v>
      </c>
      <c r="O2" s="2">
        <v>9</v>
      </c>
      <c r="P2" s="2">
        <v>53</v>
      </c>
      <c r="Q2" s="2">
        <v>61</v>
      </c>
      <c r="R2" s="2">
        <v>37</v>
      </c>
      <c r="S2" s="2">
        <v>84</v>
      </c>
      <c r="T2" s="2">
        <v>13</v>
      </c>
      <c r="U2" s="2">
        <v>68</v>
      </c>
      <c r="V2" s="2">
        <v>89</v>
      </c>
      <c r="W2" s="2">
        <v>45</v>
      </c>
      <c r="X2" s="2">
        <v>59</v>
      </c>
      <c r="Y2" s="2">
        <v>33</v>
      </c>
      <c r="Z2" s="2">
        <v>1169</v>
      </c>
      <c r="AA2">
        <f t="shared" ref="AA2:AA65" si="2">COUNTA(D2:Y2)</f>
        <v>22</v>
      </c>
    </row>
    <row r="3" spans="1:27">
      <c r="A3" t="s">
        <v>246</v>
      </c>
      <c r="B3" s="12">
        <f t="shared" si="0"/>
        <v>30</v>
      </c>
      <c r="C3" s="17">
        <f t="shared" si="1"/>
        <v>1.3836689814897669</v>
      </c>
      <c r="D3" s="2">
        <v>13</v>
      </c>
      <c r="E3" s="2"/>
      <c r="F3" s="2">
        <v>3</v>
      </c>
      <c r="G3" s="2">
        <v>10</v>
      </c>
      <c r="H3" s="2">
        <v>7</v>
      </c>
      <c r="I3" s="2">
        <v>4</v>
      </c>
      <c r="J3" s="2">
        <v>4</v>
      </c>
      <c r="K3" s="2">
        <v>9</v>
      </c>
      <c r="L3" s="2">
        <v>3</v>
      </c>
      <c r="M3" s="2">
        <v>8</v>
      </c>
      <c r="N3" s="2">
        <v>6</v>
      </c>
      <c r="O3" s="2">
        <v>2</v>
      </c>
      <c r="P3" s="2">
        <v>10</v>
      </c>
      <c r="Q3" s="2"/>
      <c r="R3" s="2"/>
      <c r="S3" s="2">
        <v>6</v>
      </c>
      <c r="T3" s="2">
        <v>2</v>
      </c>
      <c r="U3" s="2">
        <v>2</v>
      </c>
      <c r="V3" s="2">
        <v>4</v>
      </c>
      <c r="W3" s="2"/>
      <c r="X3" s="2">
        <v>3</v>
      </c>
      <c r="Y3" s="2">
        <v>3</v>
      </c>
      <c r="Z3" s="2">
        <v>99</v>
      </c>
      <c r="AA3">
        <f t="shared" si="2"/>
        <v>18</v>
      </c>
    </row>
    <row r="4" spans="1:27">
      <c r="A4" t="s">
        <v>308</v>
      </c>
      <c r="B4" s="12">
        <f t="shared" si="0"/>
        <v>10</v>
      </c>
      <c r="C4" s="17">
        <f t="shared" si="1"/>
        <v>1.9013129609632089</v>
      </c>
      <c r="D4" s="2">
        <v>10</v>
      </c>
      <c r="E4" s="2"/>
      <c r="F4" s="2"/>
      <c r="G4" s="2">
        <v>18</v>
      </c>
      <c r="H4" s="2">
        <v>1</v>
      </c>
      <c r="I4" s="2">
        <v>3</v>
      </c>
      <c r="J4" s="2">
        <v>11</v>
      </c>
      <c r="K4" s="2"/>
      <c r="L4" s="2">
        <v>2</v>
      </c>
      <c r="M4" s="2">
        <v>5</v>
      </c>
      <c r="N4" s="2">
        <v>8</v>
      </c>
      <c r="O4" s="2">
        <v>4</v>
      </c>
      <c r="P4" s="2"/>
      <c r="Q4" s="2">
        <v>13</v>
      </c>
      <c r="R4" s="2">
        <v>3</v>
      </c>
      <c r="S4" s="2">
        <v>5</v>
      </c>
      <c r="T4" s="2">
        <v>2</v>
      </c>
      <c r="U4" s="2">
        <v>2</v>
      </c>
      <c r="V4" s="2">
        <v>4</v>
      </c>
      <c r="W4" s="2">
        <v>2</v>
      </c>
      <c r="X4" s="2">
        <v>3</v>
      </c>
      <c r="Y4" s="2">
        <v>15</v>
      </c>
      <c r="Z4" s="2">
        <v>111</v>
      </c>
      <c r="AA4">
        <f t="shared" si="2"/>
        <v>18</v>
      </c>
    </row>
    <row r="5" spans="1:27">
      <c r="A5" t="s">
        <v>427</v>
      </c>
      <c r="B5" s="12">
        <f t="shared" si="0"/>
        <v>10</v>
      </c>
      <c r="C5" s="17">
        <f t="shared" si="1"/>
        <v>1.8470273583634453</v>
      </c>
      <c r="D5" s="2">
        <v>6</v>
      </c>
      <c r="E5" s="2">
        <v>17</v>
      </c>
      <c r="F5" s="2">
        <v>1</v>
      </c>
      <c r="G5" s="2">
        <v>4</v>
      </c>
      <c r="H5" s="2">
        <v>7</v>
      </c>
      <c r="I5" s="2">
        <v>1</v>
      </c>
      <c r="J5" s="2"/>
      <c r="K5" s="2">
        <v>12</v>
      </c>
      <c r="L5" s="2">
        <v>4</v>
      </c>
      <c r="M5" s="2"/>
      <c r="N5" s="2">
        <v>2</v>
      </c>
      <c r="O5" s="2">
        <v>3</v>
      </c>
      <c r="P5" s="2">
        <v>5</v>
      </c>
      <c r="Q5" s="2">
        <v>11</v>
      </c>
      <c r="R5" s="2">
        <v>5</v>
      </c>
      <c r="S5" s="2">
        <v>10</v>
      </c>
      <c r="T5" s="2"/>
      <c r="U5" s="2">
        <v>7</v>
      </c>
      <c r="V5" s="2">
        <v>6</v>
      </c>
      <c r="W5" s="2">
        <v>10</v>
      </c>
      <c r="X5" s="2">
        <v>5</v>
      </c>
      <c r="Y5" s="2"/>
      <c r="Z5" s="2">
        <v>116</v>
      </c>
      <c r="AA5">
        <f t="shared" si="2"/>
        <v>18</v>
      </c>
    </row>
    <row r="6" spans="1:27">
      <c r="A6" t="s">
        <v>251</v>
      </c>
      <c r="B6" s="12">
        <f t="shared" si="0"/>
        <v>20</v>
      </c>
      <c r="C6" s="17">
        <f t="shared" si="1"/>
        <v>1.7620068994557974</v>
      </c>
      <c r="D6" s="2">
        <v>6</v>
      </c>
      <c r="E6" s="2">
        <v>10</v>
      </c>
      <c r="F6" s="2"/>
      <c r="G6" s="2"/>
      <c r="H6" s="2">
        <v>8</v>
      </c>
      <c r="I6" s="2"/>
      <c r="J6" s="2">
        <v>10</v>
      </c>
      <c r="K6" s="2"/>
      <c r="L6" s="2">
        <v>6</v>
      </c>
      <c r="M6" s="2">
        <v>7</v>
      </c>
      <c r="N6" s="2">
        <v>6</v>
      </c>
      <c r="O6" s="2">
        <v>9</v>
      </c>
      <c r="P6" s="2"/>
      <c r="Q6" s="2">
        <v>10</v>
      </c>
      <c r="R6" s="2"/>
      <c r="S6" s="2">
        <v>6</v>
      </c>
      <c r="T6" s="2">
        <v>12</v>
      </c>
      <c r="U6" s="2">
        <v>1</v>
      </c>
      <c r="V6" s="2">
        <v>9</v>
      </c>
      <c r="W6" s="2">
        <v>6</v>
      </c>
      <c r="X6" s="2"/>
      <c r="Y6" s="2">
        <v>11</v>
      </c>
      <c r="Z6" s="2">
        <v>117</v>
      </c>
      <c r="AA6">
        <f t="shared" si="2"/>
        <v>15</v>
      </c>
    </row>
    <row r="7" spans="1:27">
      <c r="A7" t="s">
        <v>266</v>
      </c>
      <c r="B7" s="12">
        <f t="shared" si="0"/>
        <v>30</v>
      </c>
      <c r="C7" s="17">
        <f t="shared" si="1"/>
        <v>1.4520940608702704</v>
      </c>
      <c r="D7" s="2">
        <v>7</v>
      </c>
      <c r="E7" s="2">
        <v>7</v>
      </c>
      <c r="F7" s="2"/>
      <c r="G7" s="2">
        <v>5</v>
      </c>
      <c r="H7" s="2"/>
      <c r="I7" s="2">
        <v>3</v>
      </c>
      <c r="J7" s="2">
        <v>5</v>
      </c>
      <c r="K7" s="2"/>
      <c r="L7" s="2">
        <v>6</v>
      </c>
      <c r="M7" s="2">
        <v>5</v>
      </c>
      <c r="N7" s="2">
        <v>4</v>
      </c>
      <c r="O7" s="2"/>
      <c r="P7" s="2"/>
      <c r="Q7" s="2">
        <v>4</v>
      </c>
      <c r="R7" s="2"/>
      <c r="S7" s="2">
        <v>2</v>
      </c>
      <c r="T7" s="2">
        <v>6</v>
      </c>
      <c r="U7" s="2">
        <v>3</v>
      </c>
      <c r="V7" s="2">
        <v>1</v>
      </c>
      <c r="W7" s="2"/>
      <c r="X7" s="2">
        <v>7</v>
      </c>
      <c r="Y7" s="2"/>
      <c r="Z7" s="2">
        <v>65</v>
      </c>
      <c r="AA7">
        <f t="shared" si="2"/>
        <v>14</v>
      </c>
    </row>
    <row r="8" spans="1:27">
      <c r="A8" t="s">
        <v>196</v>
      </c>
      <c r="B8" s="12">
        <f t="shared" si="0"/>
        <v>20</v>
      </c>
      <c r="C8" s="17">
        <f t="shared" si="1"/>
        <v>1.8436011317426351</v>
      </c>
      <c r="D8" s="2">
        <v>1</v>
      </c>
      <c r="E8" s="2"/>
      <c r="F8" s="2"/>
      <c r="G8" s="2">
        <v>5</v>
      </c>
      <c r="H8" s="2"/>
      <c r="I8" s="2"/>
      <c r="J8" s="2">
        <v>12</v>
      </c>
      <c r="K8" s="2"/>
      <c r="L8" s="2">
        <v>8</v>
      </c>
      <c r="M8" s="2"/>
      <c r="N8" s="2"/>
      <c r="O8" s="2">
        <v>15</v>
      </c>
      <c r="P8" s="2"/>
      <c r="Q8" s="2">
        <v>7</v>
      </c>
      <c r="R8" s="2">
        <v>2</v>
      </c>
      <c r="S8" s="2"/>
      <c r="T8" s="2">
        <v>1</v>
      </c>
      <c r="U8" s="2"/>
      <c r="V8" s="2">
        <v>1</v>
      </c>
      <c r="W8" s="2">
        <v>5</v>
      </c>
      <c r="X8" s="2">
        <v>1</v>
      </c>
      <c r="Y8" s="2">
        <v>20</v>
      </c>
      <c r="Z8" s="2">
        <v>78</v>
      </c>
      <c r="AA8">
        <f t="shared" si="2"/>
        <v>12</v>
      </c>
    </row>
    <row r="9" spans="1:27">
      <c r="A9" t="s">
        <v>204</v>
      </c>
      <c r="B9" s="12">
        <f t="shared" si="0"/>
        <v>10</v>
      </c>
      <c r="C9" s="17">
        <f t="shared" si="1"/>
        <v>1.8470273583634453</v>
      </c>
      <c r="D9" s="2">
        <v>5</v>
      </c>
      <c r="E9" s="2"/>
      <c r="F9" s="2">
        <v>1</v>
      </c>
      <c r="G9" s="2"/>
      <c r="H9" s="2">
        <v>1</v>
      </c>
      <c r="I9" s="2">
        <v>1</v>
      </c>
      <c r="J9" s="2"/>
      <c r="K9" s="2">
        <v>2</v>
      </c>
      <c r="L9" s="2">
        <v>1</v>
      </c>
      <c r="M9" s="2">
        <v>2</v>
      </c>
      <c r="N9" s="2"/>
      <c r="O9" s="2"/>
      <c r="P9" s="2">
        <v>1</v>
      </c>
      <c r="Q9" s="2">
        <v>4</v>
      </c>
      <c r="R9" s="2"/>
      <c r="S9" s="2"/>
      <c r="T9" s="2"/>
      <c r="U9" s="2">
        <v>1</v>
      </c>
      <c r="V9" s="2"/>
      <c r="W9" s="2">
        <v>2</v>
      </c>
      <c r="X9" s="2"/>
      <c r="Y9" s="2">
        <v>3</v>
      </c>
      <c r="Z9" s="2">
        <v>24</v>
      </c>
      <c r="AA9">
        <f t="shared" si="2"/>
        <v>12</v>
      </c>
    </row>
    <row r="10" spans="1:27">
      <c r="A10" t="s">
        <v>212</v>
      </c>
      <c r="B10" s="12">
        <f t="shared" si="0"/>
        <v>10</v>
      </c>
      <c r="C10" s="17">
        <f t="shared" si="1"/>
        <v>1.8822588090561747</v>
      </c>
      <c r="D10" s="2"/>
      <c r="E10" s="2"/>
      <c r="F10" s="2">
        <v>1</v>
      </c>
      <c r="G10" s="2"/>
      <c r="H10" s="2"/>
      <c r="I10" s="2"/>
      <c r="J10" s="2"/>
      <c r="K10" s="2">
        <v>1</v>
      </c>
      <c r="L10" s="2">
        <v>3</v>
      </c>
      <c r="M10" s="2"/>
      <c r="N10" s="2"/>
      <c r="O10" s="2">
        <v>1</v>
      </c>
      <c r="P10" s="2"/>
      <c r="Q10" s="2">
        <v>2</v>
      </c>
      <c r="R10" s="2">
        <v>2</v>
      </c>
      <c r="S10" s="2">
        <v>1</v>
      </c>
      <c r="T10" s="2">
        <v>1</v>
      </c>
      <c r="U10" s="2"/>
      <c r="V10" s="2">
        <v>2</v>
      </c>
      <c r="W10" s="2">
        <v>2</v>
      </c>
      <c r="X10" s="2">
        <v>1</v>
      </c>
      <c r="Y10" s="2"/>
      <c r="Z10" s="2">
        <v>17</v>
      </c>
      <c r="AA10">
        <f t="shared" si="2"/>
        <v>11</v>
      </c>
    </row>
    <row r="11" spans="1:27">
      <c r="A11" t="s">
        <v>462</v>
      </c>
      <c r="B11" s="12">
        <f t="shared" si="0"/>
        <v>20</v>
      </c>
      <c r="C11" s="17">
        <f t="shared" si="1"/>
        <v>1.3821365959133942</v>
      </c>
      <c r="D11" s="2">
        <v>16</v>
      </c>
      <c r="E11" s="2">
        <v>1</v>
      </c>
      <c r="F11" s="2"/>
      <c r="G11" s="2">
        <v>10</v>
      </c>
      <c r="H11" s="2"/>
      <c r="I11" s="2">
        <v>16</v>
      </c>
      <c r="J11" s="2"/>
      <c r="K11" s="2">
        <v>8</v>
      </c>
      <c r="L11" s="2"/>
      <c r="M11" s="2"/>
      <c r="N11" s="2">
        <v>15</v>
      </c>
      <c r="O11" s="2"/>
      <c r="P11" s="2"/>
      <c r="Q11" s="2">
        <v>19</v>
      </c>
      <c r="R11" s="2"/>
      <c r="S11" s="2">
        <v>15</v>
      </c>
      <c r="T11" s="2">
        <v>7</v>
      </c>
      <c r="U11" s="2"/>
      <c r="V11" s="2">
        <v>6</v>
      </c>
      <c r="W11" s="2"/>
      <c r="X11" s="2">
        <v>12</v>
      </c>
      <c r="Y11" s="2"/>
      <c r="Z11" s="2">
        <v>125</v>
      </c>
      <c r="AA11">
        <f t="shared" si="2"/>
        <v>11</v>
      </c>
    </row>
    <row r="12" spans="1:27">
      <c r="A12" t="s">
        <v>195</v>
      </c>
      <c r="B12" s="12">
        <f t="shared" si="0"/>
        <v>30</v>
      </c>
      <c r="C12" s="17">
        <f t="shared" si="1"/>
        <v>1.5273394493894905</v>
      </c>
      <c r="D12" s="2"/>
      <c r="E12" s="2">
        <v>2</v>
      </c>
      <c r="F12" s="2">
        <v>5</v>
      </c>
      <c r="G12" s="2">
        <v>5</v>
      </c>
      <c r="H12" s="2"/>
      <c r="I12" s="2">
        <v>4</v>
      </c>
      <c r="J12" s="2"/>
      <c r="K12" s="2"/>
      <c r="L12" s="2">
        <v>4</v>
      </c>
      <c r="M12" s="2"/>
      <c r="N12" s="2"/>
      <c r="O12" s="2">
        <v>9</v>
      </c>
      <c r="P12" s="2"/>
      <c r="Q12" s="2"/>
      <c r="R12" s="2">
        <v>2</v>
      </c>
      <c r="S12" s="2">
        <v>5</v>
      </c>
      <c r="T12" s="2"/>
      <c r="U12" s="2"/>
      <c r="V12" s="2">
        <v>7</v>
      </c>
      <c r="W12" s="2"/>
      <c r="X12" s="2">
        <v>4</v>
      </c>
      <c r="Y12" s="2"/>
      <c r="Z12" s="2">
        <v>47</v>
      </c>
      <c r="AA12">
        <f t="shared" si="2"/>
        <v>10</v>
      </c>
    </row>
    <row r="13" spans="1:27">
      <c r="A13" t="s">
        <v>317</v>
      </c>
      <c r="B13" s="12">
        <f t="shared" si="0"/>
        <v>10</v>
      </c>
      <c r="C13" s="17">
        <f t="shared" si="1"/>
        <v>1.3522346464432464</v>
      </c>
      <c r="D13" s="2">
        <v>22</v>
      </c>
      <c r="E13" s="2"/>
      <c r="F13" s="2"/>
      <c r="G13" s="2"/>
      <c r="H13" s="2">
        <v>3</v>
      </c>
      <c r="I13" s="2"/>
      <c r="J13" s="2">
        <v>1</v>
      </c>
      <c r="K13" s="2">
        <v>1</v>
      </c>
      <c r="L13" s="2"/>
      <c r="M13" s="2"/>
      <c r="N13" s="2">
        <v>5</v>
      </c>
      <c r="O13" s="2"/>
      <c r="P13" s="2"/>
      <c r="Q13" s="2">
        <v>5</v>
      </c>
      <c r="R13" s="2"/>
      <c r="S13" s="2"/>
      <c r="T13" s="2">
        <v>3</v>
      </c>
      <c r="U13" s="2">
        <v>7</v>
      </c>
      <c r="V13" s="2"/>
      <c r="W13" s="2">
        <v>3</v>
      </c>
      <c r="X13" s="2"/>
      <c r="Y13" s="2">
        <v>4</v>
      </c>
      <c r="Z13" s="2">
        <v>54</v>
      </c>
      <c r="AA13">
        <f t="shared" si="2"/>
        <v>10</v>
      </c>
    </row>
    <row r="14" spans="1:27">
      <c r="A14" t="s">
        <v>398</v>
      </c>
      <c r="B14" s="12">
        <f t="shared" si="0"/>
        <v>30</v>
      </c>
      <c r="C14" s="17">
        <f t="shared" si="1"/>
        <v>1.3109846918965884</v>
      </c>
      <c r="D14" s="2">
        <v>10</v>
      </c>
      <c r="E14" s="2">
        <v>16</v>
      </c>
      <c r="F14" s="2"/>
      <c r="G14" s="2"/>
      <c r="H14" s="2">
        <v>13</v>
      </c>
      <c r="I14" s="2"/>
      <c r="J14" s="2">
        <v>10</v>
      </c>
      <c r="K14" s="2"/>
      <c r="L14" s="2">
        <v>13</v>
      </c>
      <c r="M14" s="2"/>
      <c r="N14" s="2"/>
      <c r="O14" s="2">
        <v>7</v>
      </c>
      <c r="P14" s="2"/>
      <c r="Q14" s="2">
        <v>11</v>
      </c>
      <c r="R14" s="2"/>
      <c r="S14" s="2">
        <v>12</v>
      </c>
      <c r="T14" s="2"/>
      <c r="U14" s="2"/>
      <c r="V14" s="2"/>
      <c r="W14" s="2">
        <v>21</v>
      </c>
      <c r="X14" s="2"/>
      <c r="Y14" s="2">
        <v>19</v>
      </c>
      <c r="Z14" s="2">
        <v>132</v>
      </c>
      <c r="AA14">
        <f t="shared" si="2"/>
        <v>10</v>
      </c>
    </row>
    <row r="15" spans="1:27">
      <c r="A15" t="s">
        <v>422</v>
      </c>
      <c r="B15" s="12">
        <f t="shared" si="0"/>
        <v>10</v>
      </c>
      <c r="C15" s="17">
        <f t="shared" si="1"/>
        <v>1.1075224511127919</v>
      </c>
      <c r="D15" s="2">
        <v>5</v>
      </c>
      <c r="E15" s="2">
        <v>1</v>
      </c>
      <c r="F15" s="2"/>
      <c r="G15" s="2"/>
      <c r="H15" s="2">
        <v>4</v>
      </c>
      <c r="I15" s="2">
        <v>5</v>
      </c>
      <c r="J15" s="2"/>
      <c r="K15" s="2"/>
      <c r="L15" s="2"/>
      <c r="M15" s="2"/>
      <c r="N15" s="2">
        <v>2</v>
      </c>
      <c r="O15" s="2">
        <v>3</v>
      </c>
      <c r="P15" s="2"/>
      <c r="Q15" s="2"/>
      <c r="R15" s="2"/>
      <c r="S15" s="2">
        <v>7</v>
      </c>
      <c r="T15" s="2"/>
      <c r="U15" s="2"/>
      <c r="V15" s="2">
        <v>2</v>
      </c>
      <c r="W15" s="2">
        <v>6</v>
      </c>
      <c r="X15" s="2"/>
      <c r="Y15" s="2">
        <v>2</v>
      </c>
      <c r="Z15" s="2">
        <v>37</v>
      </c>
      <c r="AA15">
        <f t="shared" si="2"/>
        <v>10</v>
      </c>
    </row>
    <row r="16" spans="1:27">
      <c r="A16" t="s">
        <v>419</v>
      </c>
      <c r="B16" s="12">
        <f t="shared" si="0"/>
        <v>30</v>
      </c>
      <c r="C16" s="17">
        <f t="shared" si="1"/>
        <v>1.7357149905219567</v>
      </c>
      <c r="D16" s="2">
        <v>1</v>
      </c>
      <c r="E16" s="2"/>
      <c r="F16" s="2"/>
      <c r="G16" s="2"/>
      <c r="H16" s="2"/>
      <c r="I16" s="2">
        <v>3</v>
      </c>
      <c r="J16" s="2"/>
      <c r="K16" s="2"/>
      <c r="L16" s="2">
        <v>5</v>
      </c>
      <c r="M16" s="2"/>
      <c r="N16" s="2"/>
      <c r="O16" s="2"/>
      <c r="P16" s="2">
        <v>1</v>
      </c>
      <c r="Q16" s="2"/>
      <c r="R16" s="2"/>
      <c r="S16" s="2"/>
      <c r="T16" s="2"/>
      <c r="U16" s="2">
        <v>3</v>
      </c>
      <c r="V16" s="2">
        <v>1</v>
      </c>
      <c r="W16" s="2">
        <v>4</v>
      </c>
      <c r="X16" s="2">
        <v>2</v>
      </c>
      <c r="Y16" s="2">
        <v>1</v>
      </c>
      <c r="Z16" s="2">
        <v>21</v>
      </c>
      <c r="AA16">
        <f t="shared" si="2"/>
        <v>9</v>
      </c>
    </row>
    <row r="17" spans="1:27">
      <c r="A17" t="s">
        <v>199</v>
      </c>
      <c r="B17" s="12">
        <f t="shared" si="0"/>
        <v>10</v>
      </c>
      <c r="C17" s="17">
        <f t="shared" si="1"/>
        <v>1.3707146275290167</v>
      </c>
      <c r="D17" s="2"/>
      <c r="E17" s="2"/>
      <c r="F17" s="2">
        <v>1</v>
      </c>
      <c r="G17" s="2"/>
      <c r="H17" s="2"/>
      <c r="I17" s="2">
        <v>4</v>
      </c>
      <c r="J17" s="2"/>
      <c r="K17" s="2">
        <v>3</v>
      </c>
      <c r="L17" s="2"/>
      <c r="M17" s="2"/>
      <c r="N17" s="2">
        <v>6</v>
      </c>
      <c r="O17" s="2"/>
      <c r="P17" s="2">
        <v>8</v>
      </c>
      <c r="Q17" s="2">
        <v>1</v>
      </c>
      <c r="R17" s="2"/>
      <c r="S17" s="2">
        <v>11</v>
      </c>
      <c r="T17" s="2"/>
      <c r="U17" s="2"/>
      <c r="V17" s="2">
        <v>4</v>
      </c>
      <c r="W17" s="2"/>
      <c r="X17" s="2"/>
      <c r="Y17" s="2"/>
      <c r="Z17" s="2">
        <v>38</v>
      </c>
      <c r="AA17">
        <f t="shared" si="2"/>
        <v>8</v>
      </c>
    </row>
    <row r="18" spans="1:27">
      <c r="A18" t="s">
        <v>223</v>
      </c>
      <c r="B18" s="12">
        <f t="shared" si="0"/>
        <v>30</v>
      </c>
      <c r="C18" s="17">
        <f t="shared" si="1"/>
        <v>1.4312916404090084</v>
      </c>
      <c r="D18" s="2">
        <v>1</v>
      </c>
      <c r="E18" s="2"/>
      <c r="F18" s="2"/>
      <c r="G18" s="2"/>
      <c r="H18" s="2">
        <v>1</v>
      </c>
      <c r="I18" s="2">
        <v>1</v>
      </c>
      <c r="J18" s="2"/>
      <c r="K18" s="2"/>
      <c r="L18" s="2">
        <v>1</v>
      </c>
      <c r="M18" s="2">
        <v>2</v>
      </c>
      <c r="N18" s="2"/>
      <c r="O18" s="2"/>
      <c r="P18" s="2">
        <v>3</v>
      </c>
      <c r="Q18" s="2"/>
      <c r="R18" s="2"/>
      <c r="S18" s="2">
        <v>10</v>
      </c>
      <c r="T18" s="2"/>
      <c r="U18" s="2"/>
      <c r="V18" s="2"/>
      <c r="W18" s="2"/>
      <c r="X18" s="2">
        <v>1</v>
      </c>
      <c r="Y18" s="2"/>
      <c r="Z18" s="2">
        <v>20</v>
      </c>
      <c r="AA18">
        <f t="shared" si="2"/>
        <v>8</v>
      </c>
    </row>
    <row r="19" spans="1:27">
      <c r="A19" t="s">
        <v>267</v>
      </c>
      <c r="B19" s="12">
        <f t="shared" si="0"/>
        <v>30</v>
      </c>
      <c r="C19" s="17">
        <f t="shared" si="1"/>
        <v>1.500281039086091</v>
      </c>
      <c r="D19" s="2"/>
      <c r="E19" s="2"/>
      <c r="F19" s="2">
        <v>41</v>
      </c>
      <c r="G19" s="2"/>
      <c r="H19" s="2">
        <v>3</v>
      </c>
      <c r="I19" s="2"/>
      <c r="J19" s="2"/>
      <c r="K19" s="2">
        <v>36</v>
      </c>
      <c r="L19" s="2"/>
      <c r="M19" s="2">
        <v>5</v>
      </c>
      <c r="N19" s="2"/>
      <c r="O19" s="2"/>
      <c r="P19" s="2">
        <v>48</v>
      </c>
      <c r="Q19" s="2"/>
      <c r="R19" s="2">
        <v>13</v>
      </c>
      <c r="S19" s="2"/>
      <c r="T19" s="2"/>
      <c r="U19" s="2">
        <v>27</v>
      </c>
      <c r="V19" s="2"/>
      <c r="W19" s="2">
        <v>15</v>
      </c>
      <c r="X19" s="2"/>
      <c r="Y19" s="2"/>
      <c r="Z19" s="2">
        <v>188</v>
      </c>
      <c r="AA19">
        <f t="shared" si="2"/>
        <v>8</v>
      </c>
    </row>
    <row r="20" spans="1:27">
      <c r="A20" t="s">
        <v>370</v>
      </c>
      <c r="B20" s="12">
        <f t="shared" si="0"/>
        <v>30</v>
      </c>
      <c r="C20" s="17">
        <f t="shared" si="1"/>
        <v>1.0472482394000657</v>
      </c>
      <c r="D20" s="2">
        <v>3</v>
      </c>
      <c r="E20" s="2"/>
      <c r="F20" s="2">
        <v>4</v>
      </c>
      <c r="G20" s="2"/>
      <c r="H20" s="2"/>
      <c r="I20" s="2"/>
      <c r="J20" s="2">
        <v>3</v>
      </c>
      <c r="K20" s="2"/>
      <c r="L20" s="2">
        <v>2</v>
      </c>
      <c r="M20" s="2"/>
      <c r="N20" s="2"/>
      <c r="O20" s="2"/>
      <c r="P20" s="2"/>
      <c r="Q20" s="2"/>
      <c r="R20" s="2"/>
      <c r="S20" s="2">
        <v>2</v>
      </c>
      <c r="T20" s="2"/>
      <c r="U20" s="2">
        <v>1</v>
      </c>
      <c r="V20" s="2"/>
      <c r="W20" s="2">
        <v>8</v>
      </c>
      <c r="X20" s="2"/>
      <c r="Y20" s="2">
        <v>9</v>
      </c>
      <c r="Z20" s="2">
        <v>32</v>
      </c>
      <c r="AA20">
        <f t="shared" si="2"/>
        <v>8</v>
      </c>
    </row>
    <row r="21" spans="1:27">
      <c r="A21" t="s">
        <v>428</v>
      </c>
      <c r="B21" s="12">
        <f t="shared" si="0"/>
        <v>30</v>
      </c>
      <c r="C21" s="17">
        <f t="shared" si="1"/>
        <v>1.3689847994767095</v>
      </c>
      <c r="D21" s="2"/>
      <c r="E21" s="2"/>
      <c r="F21" s="2"/>
      <c r="G21" s="2">
        <v>5</v>
      </c>
      <c r="H21" s="2"/>
      <c r="I21" s="2">
        <v>65</v>
      </c>
      <c r="J21" s="2">
        <v>40</v>
      </c>
      <c r="K21" s="2"/>
      <c r="L21" s="2">
        <v>23</v>
      </c>
      <c r="M21" s="2"/>
      <c r="N21" s="2"/>
      <c r="O21" s="2"/>
      <c r="P21" s="2">
        <v>10</v>
      </c>
      <c r="Q21" s="2">
        <v>6</v>
      </c>
      <c r="R21" s="2">
        <v>8</v>
      </c>
      <c r="S21" s="2"/>
      <c r="T21" s="2"/>
      <c r="U21" s="2"/>
      <c r="V21" s="2">
        <v>5</v>
      </c>
      <c r="W21" s="2"/>
      <c r="X21" s="2"/>
      <c r="Y21" s="2"/>
      <c r="Z21" s="2">
        <v>162</v>
      </c>
      <c r="AA21">
        <f t="shared" si="2"/>
        <v>8</v>
      </c>
    </row>
    <row r="22" spans="1:27">
      <c r="A22" t="s">
        <v>451</v>
      </c>
      <c r="B22" s="12">
        <f t="shared" si="0"/>
        <v>10</v>
      </c>
      <c r="C22" s="17">
        <f t="shared" si="1"/>
        <v>1.3340197015390221</v>
      </c>
      <c r="D22" s="2">
        <v>1</v>
      </c>
      <c r="E22" s="2">
        <v>14</v>
      </c>
      <c r="F22" s="2">
        <v>1</v>
      </c>
      <c r="G22" s="2"/>
      <c r="H22" s="2"/>
      <c r="I22" s="2"/>
      <c r="J22" s="2">
        <v>14</v>
      </c>
      <c r="K22" s="2">
        <v>1</v>
      </c>
      <c r="L22" s="2"/>
      <c r="M22" s="2"/>
      <c r="N22" s="2"/>
      <c r="O22" s="2"/>
      <c r="P22" s="2"/>
      <c r="Q22" s="2"/>
      <c r="R22" s="2"/>
      <c r="S22" s="2"/>
      <c r="T22" s="2"/>
      <c r="U22" s="2">
        <v>7</v>
      </c>
      <c r="V22" s="2"/>
      <c r="W22" s="2">
        <v>1</v>
      </c>
      <c r="X22" s="2">
        <v>5</v>
      </c>
      <c r="Y22" s="2"/>
      <c r="Z22" s="2">
        <v>44</v>
      </c>
      <c r="AA22">
        <f t="shared" si="2"/>
        <v>8</v>
      </c>
    </row>
    <row r="23" spans="1:27">
      <c r="A23" t="s">
        <v>461</v>
      </c>
      <c r="B23" s="12">
        <f t="shared" si="0"/>
        <v>40</v>
      </c>
      <c r="C23" s="17">
        <f t="shared" si="1"/>
        <v>1.1826307995376659</v>
      </c>
      <c r="D23" s="2"/>
      <c r="E23" s="2"/>
      <c r="F23" s="2">
        <v>1</v>
      </c>
      <c r="G23" s="2"/>
      <c r="H23" s="2"/>
      <c r="I23" s="2"/>
      <c r="J23" s="2"/>
      <c r="K23" s="2">
        <v>5</v>
      </c>
      <c r="L23" s="2"/>
      <c r="M23" s="2">
        <v>1</v>
      </c>
      <c r="N23" s="2">
        <v>5</v>
      </c>
      <c r="O23" s="2">
        <v>4</v>
      </c>
      <c r="P23" s="2"/>
      <c r="Q23" s="2"/>
      <c r="R23" s="2">
        <v>3</v>
      </c>
      <c r="S23" s="2"/>
      <c r="T23" s="2"/>
      <c r="U23" s="2"/>
      <c r="V23" s="2"/>
      <c r="W23" s="2"/>
      <c r="X23" s="2">
        <v>4</v>
      </c>
      <c r="Y23" s="2">
        <v>3</v>
      </c>
      <c r="Z23" s="2">
        <v>26</v>
      </c>
      <c r="AA23">
        <f t="shared" si="2"/>
        <v>8</v>
      </c>
    </row>
    <row r="24" spans="1:27">
      <c r="A24" t="s">
        <v>480</v>
      </c>
      <c r="B24" s="12">
        <f t="shared" si="0"/>
        <v>30</v>
      </c>
      <c r="C24" s="17">
        <f t="shared" si="1"/>
        <v>1.8858217975810794</v>
      </c>
      <c r="D24" s="2">
        <v>13</v>
      </c>
      <c r="E24" s="2"/>
      <c r="F24" s="2"/>
      <c r="G24" s="2"/>
      <c r="H24" s="2"/>
      <c r="I24" s="2"/>
      <c r="J24" s="2">
        <v>17</v>
      </c>
      <c r="K24" s="2"/>
      <c r="L24" s="2"/>
      <c r="M24" s="2"/>
      <c r="N24" s="2"/>
      <c r="O24" s="2">
        <v>17</v>
      </c>
      <c r="P24" s="2"/>
      <c r="Q24" s="2"/>
      <c r="R24" s="2">
        <v>2</v>
      </c>
      <c r="S24" s="2">
        <v>15</v>
      </c>
      <c r="T24" s="2"/>
      <c r="U24" s="2">
        <v>4</v>
      </c>
      <c r="V24" s="2">
        <v>2</v>
      </c>
      <c r="W24" s="2"/>
      <c r="X24" s="2">
        <v>14</v>
      </c>
      <c r="Y24" s="2"/>
      <c r="Z24" s="2">
        <v>84</v>
      </c>
      <c r="AA24">
        <f t="shared" si="2"/>
        <v>8</v>
      </c>
    </row>
    <row r="25" spans="1:27">
      <c r="A25" t="s">
        <v>207</v>
      </c>
      <c r="B25" s="12">
        <f t="shared" si="0"/>
        <v>10</v>
      </c>
      <c r="C25" s="17">
        <f t="shared" si="1"/>
        <v>1.2746495272868044</v>
      </c>
      <c r="D25" s="2">
        <v>5</v>
      </c>
      <c r="E25" s="2"/>
      <c r="F25" s="2">
        <v>2</v>
      </c>
      <c r="G25" s="2"/>
      <c r="H25" s="2">
        <v>3</v>
      </c>
      <c r="I25" s="2"/>
      <c r="J25" s="2"/>
      <c r="K25" s="2"/>
      <c r="L25" s="2">
        <v>1</v>
      </c>
      <c r="M25" s="2"/>
      <c r="N25" s="2">
        <v>6</v>
      </c>
      <c r="O25" s="2"/>
      <c r="P25" s="2"/>
      <c r="Q25" s="2"/>
      <c r="R25" s="2"/>
      <c r="S25" s="2">
        <v>14</v>
      </c>
      <c r="T25" s="2"/>
      <c r="U25" s="2"/>
      <c r="V25" s="2"/>
      <c r="W25" s="2"/>
      <c r="X25" s="2">
        <v>11</v>
      </c>
      <c r="Y25" s="2"/>
      <c r="Z25" s="2">
        <v>42</v>
      </c>
      <c r="AA25">
        <f t="shared" si="2"/>
        <v>7</v>
      </c>
    </row>
    <row r="26" spans="1:27">
      <c r="A26" t="s">
        <v>275</v>
      </c>
      <c r="B26" s="12">
        <f t="shared" si="0"/>
        <v>30</v>
      </c>
      <c r="C26" s="17">
        <f t="shared" si="1"/>
        <v>1.8858217975810794</v>
      </c>
      <c r="D26" s="2"/>
      <c r="E26" s="2"/>
      <c r="F26" s="2"/>
      <c r="G26" s="2"/>
      <c r="H26" s="2">
        <v>1</v>
      </c>
      <c r="I26" s="2"/>
      <c r="J26" s="2"/>
      <c r="K26" s="2"/>
      <c r="L26" s="2">
        <v>5</v>
      </c>
      <c r="M26" s="2"/>
      <c r="N26" s="2">
        <v>1</v>
      </c>
      <c r="O26" s="2"/>
      <c r="P26" s="2"/>
      <c r="Q26" s="2"/>
      <c r="R26" s="2"/>
      <c r="S26" s="2"/>
      <c r="T26" s="2">
        <v>3</v>
      </c>
      <c r="U26" s="2"/>
      <c r="V26" s="2">
        <v>1</v>
      </c>
      <c r="W26" s="2"/>
      <c r="X26" s="2">
        <v>1</v>
      </c>
      <c r="Y26" s="2">
        <v>4</v>
      </c>
      <c r="Z26" s="2">
        <v>16</v>
      </c>
      <c r="AA26">
        <f t="shared" si="2"/>
        <v>7</v>
      </c>
    </row>
    <row r="27" spans="1:27">
      <c r="A27" t="s">
        <v>217</v>
      </c>
      <c r="B27" s="12">
        <f t="shared" si="0"/>
        <v>30</v>
      </c>
      <c r="C27" s="17">
        <f t="shared" si="1"/>
        <v>1.214350779954021</v>
      </c>
      <c r="D27" s="2"/>
      <c r="E27" s="2"/>
      <c r="F27" s="2">
        <v>9</v>
      </c>
      <c r="G27" s="2"/>
      <c r="H27" s="2"/>
      <c r="I27" s="2"/>
      <c r="J27" s="2"/>
      <c r="K27" s="2"/>
      <c r="L27" s="2"/>
      <c r="M27" s="2">
        <v>5</v>
      </c>
      <c r="N27" s="2">
        <v>1</v>
      </c>
      <c r="O27" s="2"/>
      <c r="P27" s="2"/>
      <c r="Q27" s="2">
        <v>3</v>
      </c>
      <c r="R27" s="2"/>
      <c r="S27" s="2">
        <v>4</v>
      </c>
      <c r="T27" s="2"/>
      <c r="U27" s="2"/>
      <c r="V27" s="2"/>
      <c r="W27" s="2"/>
      <c r="X27" s="2"/>
      <c r="Y27" s="2">
        <v>6</v>
      </c>
      <c r="Z27" s="2">
        <v>28</v>
      </c>
      <c r="AA27">
        <f t="shared" si="2"/>
        <v>6</v>
      </c>
    </row>
    <row r="28" spans="1:27">
      <c r="A28" t="s">
        <v>243</v>
      </c>
      <c r="B28" s="12">
        <f t="shared" si="0"/>
        <v>10</v>
      </c>
      <c r="C28" s="17">
        <f t="shared" si="1"/>
        <v>1.1616111303112895</v>
      </c>
      <c r="D28" s="2">
        <v>4</v>
      </c>
      <c r="E28" s="2"/>
      <c r="F28" s="2"/>
      <c r="G28" s="2"/>
      <c r="H28" s="2"/>
      <c r="I28" s="2"/>
      <c r="J28" s="2">
        <v>2</v>
      </c>
      <c r="K28" s="2"/>
      <c r="L28" s="2"/>
      <c r="M28" s="2"/>
      <c r="N28" s="2"/>
      <c r="O28" s="2"/>
      <c r="P28" s="2">
        <v>6</v>
      </c>
      <c r="Q28" s="2">
        <v>5</v>
      </c>
      <c r="R28" s="2">
        <v>7</v>
      </c>
      <c r="S28" s="2"/>
      <c r="T28" s="2"/>
      <c r="U28" s="2"/>
      <c r="V28" s="2"/>
      <c r="W28" s="2">
        <v>3</v>
      </c>
      <c r="X28" s="2"/>
      <c r="Y28" s="2"/>
      <c r="Z28" s="2">
        <v>27</v>
      </c>
      <c r="AA28">
        <f t="shared" si="2"/>
        <v>6</v>
      </c>
    </row>
    <row r="29" spans="1:27">
      <c r="A29" t="s">
        <v>268</v>
      </c>
      <c r="B29" s="12">
        <f t="shared" si="0"/>
        <v>40</v>
      </c>
      <c r="C29" s="17">
        <f t="shared" si="1"/>
        <v>1.1551093261967067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>
        <v>1</v>
      </c>
      <c r="P29" s="2">
        <v>1</v>
      </c>
      <c r="Q29" s="2"/>
      <c r="R29" s="2">
        <v>1</v>
      </c>
      <c r="S29" s="2"/>
      <c r="T29" s="2">
        <v>6</v>
      </c>
      <c r="U29" s="2">
        <v>1</v>
      </c>
      <c r="V29" s="2"/>
      <c r="W29" s="2"/>
      <c r="X29" s="2">
        <v>7</v>
      </c>
      <c r="Y29" s="2"/>
      <c r="Z29" s="2">
        <v>17</v>
      </c>
      <c r="AA29">
        <f t="shared" si="2"/>
        <v>6</v>
      </c>
    </row>
    <row r="30" spans="1:27">
      <c r="A30" t="s">
        <v>271</v>
      </c>
      <c r="B30" s="12">
        <f t="shared" si="0"/>
        <v>40</v>
      </c>
      <c r="C30" s="17">
        <f t="shared" si="1"/>
        <v>1.5480277393743935</v>
      </c>
      <c r="D30" s="2"/>
      <c r="E30" s="2"/>
      <c r="F30" s="2">
        <v>1</v>
      </c>
      <c r="G30" s="2"/>
      <c r="H30" s="2"/>
      <c r="I30" s="2">
        <v>1</v>
      </c>
      <c r="J30" s="2"/>
      <c r="K30" s="2">
        <v>2</v>
      </c>
      <c r="L30" s="2"/>
      <c r="M30" s="2"/>
      <c r="N30" s="2"/>
      <c r="O30" s="2">
        <v>2</v>
      </c>
      <c r="P30" s="2">
        <v>1</v>
      </c>
      <c r="Q30" s="2">
        <v>1</v>
      </c>
      <c r="R30" s="2"/>
      <c r="S30" s="2"/>
      <c r="T30" s="2"/>
      <c r="U30" s="2"/>
      <c r="V30" s="2"/>
      <c r="W30" s="2"/>
      <c r="X30" s="2"/>
      <c r="Y30" s="2"/>
      <c r="Z30" s="2">
        <v>8</v>
      </c>
      <c r="AA30">
        <f t="shared" si="2"/>
        <v>6</v>
      </c>
    </row>
    <row r="31" spans="1:27">
      <c r="A31" t="s">
        <v>283</v>
      </c>
      <c r="B31" s="12">
        <f t="shared" si="0"/>
        <v>30</v>
      </c>
      <c r="C31" s="17">
        <f t="shared" si="1"/>
        <v>1.034041807500782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>
        <v>1</v>
      </c>
      <c r="P31" s="2"/>
      <c r="Q31" s="2">
        <v>2</v>
      </c>
      <c r="R31" s="2">
        <v>2</v>
      </c>
      <c r="S31" s="2"/>
      <c r="T31" s="2">
        <v>6</v>
      </c>
      <c r="U31" s="2"/>
      <c r="V31" s="2"/>
      <c r="W31" s="2">
        <v>1</v>
      </c>
      <c r="X31" s="2">
        <v>1</v>
      </c>
      <c r="Y31" s="2"/>
      <c r="Z31" s="2">
        <v>13</v>
      </c>
      <c r="AA31">
        <f t="shared" si="2"/>
        <v>6</v>
      </c>
    </row>
    <row r="32" spans="1:27">
      <c r="A32" t="s">
        <v>295</v>
      </c>
      <c r="B32" s="12">
        <f t="shared" si="0"/>
        <v>30</v>
      </c>
      <c r="C32" s="17">
        <f t="shared" si="1"/>
        <v>1.566804364035054</v>
      </c>
      <c r="D32" s="2">
        <v>1</v>
      </c>
      <c r="E32" s="2"/>
      <c r="F32" s="2"/>
      <c r="G32" s="2"/>
      <c r="H32" s="2"/>
      <c r="I32" s="2"/>
      <c r="J32" s="2"/>
      <c r="K32" s="2">
        <v>4</v>
      </c>
      <c r="L32" s="2">
        <v>1</v>
      </c>
      <c r="M32" s="2">
        <v>1</v>
      </c>
      <c r="N32" s="2"/>
      <c r="O32" s="2"/>
      <c r="P32" s="2"/>
      <c r="Q32" s="2"/>
      <c r="R32" s="2"/>
      <c r="S32" s="2"/>
      <c r="T32" s="2"/>
      <c r="U32" s="2">
        <v>2</v>
      </c>
      <c r="V32" s="2"/>
      <c r="W32" s="2"/>
      <c r="X32" s="2">
        <v>1</v>
      </c>
      <c r="Y32" s="2"/>
      <c r="Z32" s="2">
        <v>10</v>
      </c>
      <c r="AA32">
        <f t="shared" si="2"/>
        <v>6</v>
      </c>
    </row>
    <row r="33" spans="1:27">
      <c r="A33" t="s">
        <v>366</v>
      </c>
      <c r="B33" s="12">
        <f t="shared" si="0"/>
        <v>30</v>
      </c>
      <c r="C33" s="17">
        <f t="shared" si="1"/>
        <v>1.1028484039684034</v>
      </c>
      <c r="D33" s="2"/>
      <c r="E33" s="2">
        <v>21</v>
      </c>
      <c r="F33" s="2"/>
      <c r="G33" s="2">
        <v>3</v>
      </c>
      <c r="H33" s="2"/>
      <c r="I33" s="2"/>
      <c r="J33" s="2"/>
      <c r="K33" s="2"/>
      <c r="L33" s="2">
        <v>13</v>
      </c>
      <c r="M33" s="2"/>
      <c r="N33" s="2"/>
      <c r="O33" s="2"/>
      <c r="P33" s="2">
        <v>24</v>
      </c>
      <c r="Q33" s="2">
        <v>20</v>
      </c>
      <c r="R33" s="2"/>
      <c r="S33" s="2"/>
      <c r="T33" s="2"/>
      <c r="U33" s="2"/>
      <c r="V33" s="2"/>
      <c r="W33" s="2"/>
      <c r="X33" s="2">
        <v>30</v>
      </c>
      <c r="Y33" s="2"/>
      <c r="Z33" s="2">
        <v>111</v>
      </c>
      <c r="AA33">
        <f t="shared" si="2"/>
        <v>6</v>
      </c>
    </row>
    <row r="34" spans="1:27">
      <c r="A34" t="s">
        <v>369</v>
      </c>
      <c r="B34" s="12">
        <f t="shared" si="0"/>
        <v>30</v>
      </c>
      <c r="C34" s="17">
        <f t="shared" si="1"/>
        <v>1.5371770754336676</v>
      </c>
      <c r="D34" s="2"/>
      <c r="E34" s="2"/>
      <c r="F34" s="2">
        <v>5</v>
      </c>
      <c r="G34" s="2"/>
      <c r="H34" s="2">
        <v>2</v>
      </c>
      <c r="I34" s="2"/>
      <c r="J34" s="2"/>
      <c r="K34" s="2"/>
      <c r="L34" s="2"/>
      <c r="M34" s="2"/>
      <c r="N34" s="2">
        <v>4</v>
      </c>
      <c r="O34" s="2"/>
      <c r="P34" s="2"/>
      <c r="Q34" s="2"/>
      <c r="R34" s="2"/>
      <c r="S34" s="2">
        <v>5</v>
      </c>
      <c r="T34" s="2"/>
      <c r="U34" s="2"/>
      <c r="V34" s="2"/>
      <c r="W34" s="2">
        <v>6</v>
      </c>
      <c r="X34" s="2">
        <v>1</v>
      </c>
      <c r="Y34" s="2"/>
      <c r="Z34" s="2">
        <v>23</v>
      </c>
      <c r="AA34">
        <f t="shared" si="2"/>
        <v>6</v>
      </c>
    </row>
    <row r="35" spans="1:27">
      <c r="A35" t="s">
        <v>400</v>
      </c>
      <c r="B35" s="12">
        <f t="shared" si="0"/>
        <v>10</v>
      </c>
      <c r="C35" s="17">
        <f t="shared" si="1"/>
        <v>1.5788318424840435</v>
      </c>
      <c r="D35" s="2">
        <v>1</v>
      </c>
      <c r="E35" s="2"/>
      <c r="F35" s="2">
        <v>2</v>
      </c>
      <c r="G35" s="2">
        <v>1</v>
      </c>
      <c r="H35" s="2"/>
      <c r="I35" s="2"/>
      <c r="J35" s="2"/>
      <c r="K35" s="2">
        <v>1</v>
      </c>
      <c r="L35" s="2"/>
      <c r="M35" s="2"/>
      <c r="N35" s="2"/>
      <c r="O35" s="2"/>
      <c r="P35" s="2"/>
      <c r="Q35" s="2"/>
      <c r="R35" s="2"/>
      <c r="S35" s="2">
        <v>1</v>
      </c>
      <c r="T35" s="2"/>
      <c r="U35" s="2">
        <v>2</v>
      </c>
      <c r="V35" s="2"/>
      <c r="W35" s="2"/>
      <c r="X35" s="2"/>
      <c r="Y35" s="2"/>
      <c r="Z35" s="2">
        <v>8</v>
      </c>
      <c r="AA35">
        <f t="shared" si="2"/>
        <v>6</v>
      </c>
    </row>
    <row r="36" spans="1:27">
      <c r="A36" t="s">
        <v>201</v>
      </c>
      <c r="B36" s="12">
        <f t="shared" si="0"/>
        <v>30</v>
      </c>
      <c r="C36" s="17">
        <f t="shared" si="1"/>
        <v>1.214350779954021</v>
      </c>
      <c r="D36" s="2"/>
      <c r="E36" s="2">
        <v>5</v>
      </c>
      <c r="F36" s="2"/>
      <c r="G36" s="2"/>
      <c r="H36" s="2"/>
      <c r="I36" s="2">
        <v>4</v>
      </c>
      <c r="J36" s="2"/>
      <c r="K36" s="2"/>
      <c r="L36" s="2"/>
      <c r="M36" s="2"/>
      <c r="N36" s="2">
        <v>1</v>
      </c>
      <c r="O36" s="2"/>
      <c r="P36" s="2"/>
      <c r="Q36" s="2">
        <v>3</v>
      </c>
      <c r="R36" s="2"/>
      <c r="S36" s="2"/>
      <c r="T36" s="2"/>
      <c r="U36" s="2"/>
      <c r="V36" s="2"/>
      <c r="W36" s="2"/>
      <c r="X36" s="2">
        <v>1</v>
      </c>
      <c r="Y36" s="2"/>
      <c r="Z36" s="2">
        <v>14</v>
      </c>
      <c r="AA36">
        <f t="shared" si="2"/>
        <v>5</v>
      </c>
    </row>
    <row r="37" spans="1:27">
      <c r="A37" t="s">
        <v>202</v>
      </c>
      <c r="B37" s="12">
        <f t="shared" si="0"/>
        <v>30</v>
      </c>
      <c r="C37" s="17">
        <f t="shared" si="1"/>
        <v>1.0301390118465714</v>
      </c>
      <c r="D37" s="2"/>
      <c r="E37" s="2"/>
      <c r="F37" s="2"/>
      <c r="G37" s="2"/>
      <c r="H37" s="2"/>
      <c r="I37" s="2"/>
      <c r="J37" s="2"/>
      <c r="K37" s="2">
        <v>3</v>
      </c>
      <c r="L37" s="2"/>
      <c r="M37" s="2"/>
      <c r="N37" s="2"/>
      <c r="O37" s="2"/>
      <c r="P37" s="2"/>
      <c r="Q37" s="2">
        <v>14</v>
      </c>
      <c r="R37" s="2">
        <v>2</v>
      </c>
      <c r="S37" s="2"/>
      <c r="T37" s="2"/>
      <c r="U37" s="2"/>
      <c r="V37" s="2">
        <v>2</v>
      </c>
      <c r="W37" s="2"/>
      <c r="X37" s="2"/>
      <c r="Y37" s="2">
        <v>1</v>
      </c>
      <c r="Z37" s="2">
        <v>22</v>
      </c>
      <c r="AA37">
        <f t="shared" si="2"/>
        <v>5</v>
      </c>
    </row>
    <row r="38" spans="1:27">
      <c r="A38" t="s">
        <v>205</v>
      </c>
      <c r="B38" s="12">
        <f t="shared" si="0"/>
        <v>10</v>
      </c>
      <c r="C38" s="17">
        <f t="shared" si="1"/>
        <v>1.5113622385056589</v>
      </c>
      <c r="D38" s="2"/>
      <c r="E38" s="2"/>
      <c r="F38" s="2"/>
      <c r="G38" s="2">
        <v>1</v>
      </c>
      <c r="H38" s="2"/>
      <c r="I38" s="2">
        <v>7</v>
      </c>
      <c r="J38" s="2"/>
      <c r="K38" s="2"/>
      <c r="L38" s="2"/>
      <c r="M38" s="2"/>
      <c r="N38" s="2"/>
      <c r="O38" s="2"/>
      <c r="P38" s="2">
        <v>1</v>
      </c>
      <c r="Q38" s="2"/>
      <c r="R38" s="2">
        <v>4</v>
      </c>
      <c r="S38" s="2"/>
      <c r="T38" s="2"/>
      <c r="U38" s="2">
        <v>1</v>
      </c>
      <c r="V38" s="2"/>
      <c r="W38" s="2"/>
      <c r="X38" s="2"/>
      <c r="Y38" s="2"/>
      <c r="Z38" s="2">
        <v>14</v>
      </c>
      <c r="AA38">
        <f t="shared" si="2"/>
        <v>5</v>
      </c>
    </row>
    <row r="39" spans="1:27">
      <c r="A39" t="s">
        <v>304</v>
      </c>
      <c r="B39" s="12">
        <f t="shared" si="0"/>
        <v>20</v>
      </c>
      <c r="C39" s="17">
        <f t="shared" si="1"/>
        <v>1.92063483625894</v>
      </c>
      <c r="D39" s="2">
        <v>5</v>
      </c>
      <c r="E39" s="2">
        <v>3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>
        <v>4</v>
      </c>
      <c r="Q39" s="2">
        <v>3</v>
      </c>
      <c r="R39" s="2"/>
      <c r="S39" s="2"/>
      <c r="T39" s="2"/>
      <c r="U39" s="2"/>
      <c r="V39" s="2"/>
      <c r="W39" s="2">
        <v>3</v>
      </c>
      <c r="X39" s="2"/>
      <c r="Y39" s="2"/>
      <c r="Z39" s="2">
        <v>18</v>
      </c>
      <c r="AA39">
        <f t="shared" si="2"/>
        <v>5</v>
      </c>
    </row>
    <row r="40" spans="1:27">
      <c r="A40" t="s">
        <v>305</v>
      </c>
      <c r="B40" s="12">
        <f t="shared" si="0"/>
        <v>30</v>
      </c>
      <c r="C40" s="17">
        <f t="shared" si="1"/>
        <v>1.9824816741182048</v>
      </c>
      <c r="D40" s="2">
        <v>4</v>
      </c>
      <c r="E40" s="2"/>
      <c r="F40" s="2"/>
      <c r="G40" s="2"/>
      <c r="H40" s="2"/>
      <c r="I40" s="2"/>
      <c r="J40" s="2">
        <v>2</v>
      </c>
      <c r="K40" s="2"/>
      <c r="L40" s="2"/>
      <c r="M40" s="2"/>
      <c r="N40" s="2"/>
      <c r="O40" s="2"/>
      <c r="P40" s="2"/>
      <c r="Q40" s="2"/>
      <c r="R40" s="2"/>
      <c r="S40" s="2"/>
      <c r="T40" s="2">
        <v>1</v>
      </c>
      <c r="U40" s="2">
        <v>1</v>
      </c>
      <c r="V40" s="2"/>
      <c r="W40" s="2">
        <v>1</v>
      </c>
      <c r="X40" s="2"/>
      <c r="Y40" s="2"/>
      <c r="Z40" s="2">
        <v>9</v>
      </c>
      <c r="AA40">
        <f t="shared" si="2"/>
        <v>5</v>
      </c>
    </row>
    <row r="41" spans="1:27">
      <c r="A41" t="s">
        <v>339</v>
      </c>
      <c r="B41" s="12">
        <f t="shared" si="0"/>
        <v>20</v>
      </c>
      <c r="C41" s="17">
        <f t="shared" si="1"/>
        <v>1.2069025919026517</v>
      </c>
      <c r="D41" s="2"/>
      <c r="E41" s="2">
        <v>1</v>
      </c>
      <c r="F41" s="2"/>
      <c r="G41" s="2"/>
      <c r="H41" s="2"/>
      <c r="I41" s="2"/>
      <c r="J41" s="2"/>
      <c r="K41" s="2">
        <v>1</v>
      </c>
      <c r="L41" s="2">
        <v>2</v>
      </c>
      <c r="M41" s="2"/>
      <c r="N41" s="2"/>
      <c r="O41" s="2"/>
      <c r="P41" s="2"/>
      <c r="Q41" s="2"/>
      <c r="R41" s="2"/>
      <c r="S41" s="2">
        <v>1</v>
      </c>
      <c r="T41" s="2"/>
      <c r="U41" s="2"/>
      <c r="V41" s="2"/>
      <c r="W41" s="2"/>
      <c r="X41" s="2">
        <v>2</v>
      </c>
      <c r="Y41" s="2"/>
      <c r="Z41" s="2">
        <v>7</v>
      </c>
      <c r="AA41">
        <f t="shared" si="2"/>
        <v>5</v>
      </c>
    </row>
    <row r="42" spans="1:27">
      <c r="A42" t="s">
        <v>341</v>
      </c>
      <c r="B42" s="12">
        <f t="shared" si="0"/>
        <v>30</v>
      </c>
      <c r="C42" s="17">
        <f t="shared" si="1"/>
        <v>1.8307804152086309</v>
      </c>
      <c r="D42" s="2"/>
      <c r="E42" s="2">
        <v>3</v>
      </c>
      <c r="F42" s="2"/>
      <c r="G42" s="2"/>
      <c r="H42" s="2"/>
      <c r="I42" s="2"/>
      <c r="J42" s="2">
        <v>3</v>
      </c>
      <c r="K42" s="2"/>
      <c r="L42" s="2"/>
      <c r="M42" s="2"/>
      <c r="N42" s="2"/>
      <c r="O42" s="2"/>
      <c r="P42" s="2"/>
      <c r="Q42" s="2"/>
      <c r="R42" s="2"/>
      <c r="S42" s="2"/>
      <c r="T42" s="2"/>
      <c r="U42" s="2">
        <v>4</v>
      </c>
      <c r="V42" s="2"/>
      <c r="W42" s="2">
        <v>1</v>
      </c>
      <c r="X42" s="2"/>
      <c r="Y42" s="2">
        <v>1</v>
      </c>
      <c r="Z42" s="2">
        <v>12</v>
      </c>
      <c r="AA42">
        <f t="shared" si="2"/>
        <v>5</v>
      </c>
    </row>
    <row r="43" spans="1:27">
      <c r="A43" t="s">
        <v>362</v>
      </c>
      <c r="B43" s="12">
        <f t="shared" si="0"/>
        <v>40</v>
      </c>
      <c r="C43" s="17">
        <f t="shared" si="1"/>
        <v>1.0244857141270449</v>
      </c>
      <c r="D43" s="2"/>
      <c r="E43" s="2"/>
      <c r="F43" s="2"/>
      <c r="G43" s="2">
        <v>6</v>
      </c>
      <c r="H43" s="2"/>
      <c r="I43" s="2">
        <v>2</v>
      </c>
      <c r="J43" s="2"/>
      <c r="K43" s="2"/>
      <c r="L43" s="2">
        <v>8</v>
      </c>
      <c r="M43" s="2"/>
      <c r="N43" s="2"/>
      <c r="O43" s="2"/>
      <c r="P43" s="2"/>
      <c r="Q43" s="2">
        <v>4</v>
      </c>
      <c r="R43" s="2"/>
      <c r="S43" s="2"/>
      <c r="T43" s="2"/>
      <c r="U43" s="2"/>
      <c r="V43" s="2">
        <v>5</v>
      </c>
      <c r="W43" s="2"/>
      <c r="X43" s="2"/>
      <c r="Y43" s="2"/>
      <c r="Z43" s="2">
        <v>25</v>
      </c>
      <c r="AA43">
        <f t="shared" si="2"/>
        <v>5</v>
      </c>
    </row>
    <row r="44" spans="1:27">
      <c r="A44" t="s">
        <v>415</v>
      </c>
      <c r="B44" s="12">
        <f t="shared" si="0"/>
        <v>40</v>
      </c>
      <c r="C44" s="17">
        <f t="shared" si="1"/>
        <v>1.9092617854816609</v>
      </c>
      <c r="D44" s="2"/>
      <c r="E44" s="2">
        <v>8</v>
      </c>
      <c r="F44" s="2"/>
      <c r="G44" s="2"/>
      <c r="H44" s="2"/>
      <c r="I44" s="2"/>
      <c r="J44" s="2">
        <v>4</v>
      </c>
      <c r="K44" s="2"/>
      <c r="L44" s="2"/>
      <c r="M44" s="2"/>
      <c r="N44" s="2"/>
      <c r="O44" s="2">
        <v>5</v>
      </c>
      <c r="P44" s="2"/>
      <c r="Q44" s="2"/>
      <c r="R44" s="2"/>
      <c r="S44" s="2"/>
      <c r="T44" s="2"/>
      <c r="U44" s="2"/>
      <c r="V44" s="2"/>
      <c r="W44" s="2">
        <v>3</v>
      </c>
      <c r="X44" s="2">
        <v>2</v>
      </c>
      <c r="Y44" s="2"/>
      <c r="Z44" s="2">
        <v>22</v>
      </c>
      <c r="AA44">
        <f t="shared" si="2"/>
        <v>5</v>
      </c>
    </row>
    <row r="45" spans="1:27">
      <c r="A45" t="s">
        <v>468</v>
      </c>
      <c r="B45" s="12">
        <f t="shared" si="0"/>
        <v>30</v>
      </c>
      <c r="C45" s="17">
        <f t="shared" si="1"/>
        <v>1.3464352472480252</v>
      </c>
      <c r="D45" s="2"/>
      <c r="E45" s="2"/>
      <c r="F45" s="2">
        <v>1</v>
      </c>
      <c r="G45" s="2"/>
      <c r="H45" s="2"/>
      <c r="I45" s="2"/>
      <c r="J45" s="2">
        <v>1</v>
      </c>
      <c r="K45" s="2"/>
      <c r="L45" s="2"/>
      <c r="M45" s="2"/>
      <c r="N45" s="2"/>
      <c r="O45" s="2"/>
      <c r="P45" s="2">
        <v>4</v>
      </c>
      <c r="Q45" s="2"/>
      <c r="R45" s="2">
        <v>1</v>
      </c>
      <c r="S45" s="2"/>
      <c r="T45" s="2"/>
      <c r="U45" s="2"/>
      <c r="V45" s="2"/>
      <c r="W45" s="2"/>
      <c r="X45" s="2">
        <v>1</v>
      </c>
      <c r="Y45" s="2"/>
      <c r="Z45" s="2">
        <v>8</v>
      </c>
      <c r="AA45">
        <f t="shared" si="2"/>
        <v>5</v>
      </c>
    </row>
    <row r="46" spans="1:27">
      <c r="A46" t="s">
        <v>472</v>
      </c>
      <c r="B46" s="12">
        <f t="shared" si="0"/>
        <v>30</v>
      </c>
      <c r="C46" s="17">
        <f t="shared" si="1"/>
        <v>1.838138737803976</v>
      </c>
      <c r="D46" s="2"/>
      <c r="E46" s="2"/>
      <c r="F46" s="2"/>
      <c r="G46" s="2">
        <v>3</v>
      </c>
      <c r="H46" s="2"/>
      <c r="I46" s="2"/>
      <c r="J46" s="2"/>
      <c r="K46" s="2"/>
      <c r="L46" s="2"/>
      <c r="M46" s="2">
        <v>6</v>
      </c>
      <c r="N46" s="2">
        <v>1</v>
      </c>
      <c r="O46" s="2"/>
      <c r="P46" s="2"/>
      <c r="Q46" s="2"/>
      <c r="R46" s="2">
        <v>3</v>
      </c>
      <c r="S46" s="2"/>
      <c r="T46" s="2">
        <v>4</v>
      </c>
      <c r="U46" s="2"/>
      <c r="V46" s="2"/>
      <c r="W46" s="2"/>
      <c r="X46" s="2"/>
      <c r="Y46" s="2"/>
      <c r="Z46" s="2">
        <v>17</v>
      </c>
      <c r="AA46">
        <f t="shared" si="2"/>
        <v>5</v>
      </c>
    </row>
    <row r="47" spans="1:27">
      <c r="A47" t="s">
        <v>474</v>
      </c>
      <c r="B47" s="12">
        <f t="shared" si="0"/>
        <v>30</v>
      </c>
      <c r="C47" s="17">
        <f t="shared" si="1"/>
        <v>1.500281039086091</v>
      </c>
      <c r="D47" s="2"/>
      <c r="E47" s="2">
        <v>7</v>
      </c>
      <c r="F47" s="2"/>
      <c r="G47" s="2">
        <v>13</v>
      </c>
      <c r="H47" s="2"/>
      <c r="I47" s="2"/>
      <c r="J47" s="2"/>
      <c r="K47" s="2"/>
      <c r="L47" s="2">
        <v>8</v>
      </c>
      <c r="M47" s="2"/>
      <c r="N47" s="2"/>
      <c r="O47" s="2"/>
      <c r="P47" s="2"/>
      <c r="Q47" s="2"/>
      <c r="R47" s="2"/>
      <c r="S47" s="2"/>
      <c r="T47" s="2">
        <v>3</v>
      </c>
      <c r="U47" s="2"/>
      <c r="V47" s="2"/>
      <c r="W47" s="2"/>
      <c r="X47" s="2">
        <v>8</v>
      </c>
      <c r="Y47" s="2"/>
      <c r="Z47" s="2">
        <v>39</v>
      </c>
      <c r="AA47">
        <f t="shared" si="2"/>
        <v>5</v>
      </c>
    </row>
    <row r="48" spans="1:27">
      <c r="A48" t="s">
        <v>215</v>
      </c>
      <c r="B48" s="12">
        <f t="shared" si="0"/>
        <v>30</v>
      </c>
      <c r="C48" s="17">
        <f t="shared" si="1"/>
        <v>1.1839323620935609</v>
      </c>
      <c r="D48" s="2"/>
      <c r="E48" s="2">
        <v>2</v>
      </c>
      <c r="F48" s="2">
        <v>1</v>
      </c>
      <c r="G48" s="2"/>
      <c r="H48" s="2"/>
      <c r="I48" s="2"/>
      <c r="J48" s="2"/>
      <c r="K48" s="2"/>
      <c r="L48" s="2"/>
      <c r="M48" s="2"/>
      <c r="N48" s="2"/>
      <c r="O48" s="2">
        <v>3</v>
      </c>
      <c r="P48" s="2"/>
      <c r="Q48" s="2"/>
      <c r="R48" s="2"/>
      <c r="S48" s="2"/>
      <c r="T48" s="2">
        <v>1</v>
      </c>
      <c r="U48" s="2"/>
      <c r="V48" s="2"/>
      <c r="W48" s="2"/>
      <c r="X48" s="2"/>
      <c r="Y48" s="2"/>
      <c r="Z48" s="2">
        <v>7</v>
      </c>
      <c r="AA48">
        <f t="shared" si="2"/>
        <v>4</v>
      </c>
    </row>
    <row r="49" spans="1:27">
      <c r="A49" t="s">
        <v>235</v>
      </c>
      <c r="B49" s="12">
        <f t="shared" si="0"/>
        <v>10</v>
      </c>
      <c r="C49" s="17">
        <f t="shared" si="1"/>
        <v>1.6357203244954004</v>
      </c>
      <c r="D49" s="2"/>
      <c r="E49" s="2">
        <v>3</v>
      </c>
      <c r="F49" s="2"/>
      <c r="G49" s="2"/>
      <c r="H49" s="2"/>
      <c r="I49" s="2"/>
      <c r="J49" s="2"/>
      <c r="K49" s="2"/>
      <c r="L49" s="2">
        <v>4</v>
      </c>
      <c r="M49" s="2"/>
      <c r="N49" s="2"/>
      <c r="O49" s="2"/>
      <c r="P49" s="2"/>
      <c r="Q49" s="2">
        <v>4</v>
      </c>
      <c r="R49" s="2"/>
      <c r="S49" s="2">
        <v>2</v>
      </c>
      <c r="T49" s="2"/>
      <c r="U49" s="2"/>
      <c r="V49" s="2"/>
      <c r="W49" s="2"/>
      <c r="X49" s="2"/>
      <c r="Y49" s="2"/>
      <c r="Z49" s="2">
        <v>13</v>
      </c>
      <c r="AA49">
        <f t="shared" si="2"/>
        <v>4</v>
      </c>
    </row>
    <row r="50" spans="1:27">
      <c r="A50" t="s">
        <v>242</v>
      </c>
      <c r="B50" s="12">
        <f t="shared" si="0"/>
        <v>40</v>
      </c>
      <c r="C50" s="17">
        <f t="shared" si="1"/>
        <v>1.7968997736678167</v>
      </c>
      <c r="D50" s="2"/>
      <c r="E50" s="2"/>
      <c r="F50" s="2">
        <v>3</v>
      </c>
      <c r="G50" s="2"/>
      <c r="H50" s="2"/>
      <c r="I50" s="2">
        <v>7</v>
      </c>
      <c r="J50" s="2"/>
      <c r="K50" s="2"/>
      <c r="L50" s="2"/>
      <c r="M50" s="2"/>
      <c r="N50" s="2"/>
      <c r="O50" s="2"/>
      <c r="P50" s="2"/>
      <c r="Q50" s="2">
        <v>1</v>
      </c>
      <c r="R50" s="2"/>
      <c r="S50" s="2"/>
      <c r="T50" s="2">
        <v>1</v>
      </c>
      <c r="U50" s="2"/>
      <c r="V50" s="2"/>
      <c r="W50" s="2"/>
      <c r="X50" s="2"/>
      <c r="Y50" s="2"/>
      <c r="Z50" s="2">
        <v>12</v>
      </c>
      <c r="AA50">
        <f t="shared" si="2"/>
        <v>4</v>
      </c>
    </row>
    <row r="51" spans="1:27">
      <c r="A51" t="s">
        <v>252</v>
      </c>
      <c r="B51" s="12">
        <f t="shared" si="0"/>
        <v>20</v>
      </c>
      <c r="C51" s="17">
        <f t="shared" si="1"/>
        <v>1.0927779556716875</v>
      </c>
      <c r="D51" s="2"/>
      <c r="E51" s="2"/>
      <c r="F51" s="2"/>
      <c r="G51" s="2">
        <v>2</v>
      </c>
      <c r="H51" s="2"/>
      <c r="I51" s="2"/>
      <c r="J51" s="2"/>
      <c r="K51" s="2"/>
      <c r="L51" s="2"/>
      <c r="M51" s="2"/>
      <c r="N51" s="2"/>
      <c r="O51" s="2">
        <v>2</v>
      </c>
      <c r="P51" s="2"/>
      <c r="Q51" s="2"/>
      <c r="R51" s="2"/>
      <c r="S51" s="2"/>
      <c r="T51" s="2">
        <v>4</v>
      </c>
      <c r="U51" s="2"/>
      <c r="V51" s="2"/>
      <c r="W51" s="2">
        <v>4</v>
      </c>
      <c r="X51" s="2"/>
      <c r="Y51" s="2"/>
      <c r="Z51" s="2">
        <v>12</v>
      </c>
      <c r="AA51">
        <f t="shared" si="2"/>
        <v>4</v>
      </c>
    </row>
    <row r="52" spans="1:27">
      <c r="A52" t="s">
        <v>312</v>
      </c>
      <c r="B52" s="12">
        <f t="shared" si="0"/>
        <v>10</v>
      </c>
      <c r="C52" s="17">
        <f t="shared" si="1"/>
        <v>1.1924147215412431</v>
      </c>
      <c r="D52" s="2">
        <v>2</v>
      </c>
      <c r="E52" s="2"/>
      <c r="F52" s="2"/>
      <c r="G52" s="2"/>
      <c r="H52" s="2">
        <v>15</v>
      </c>
      <c r="I52" s="2"/>
      <c r="J52" s="2"/>
      <c r="K52" s="2">
        <v>11</v>
      </c>
      <c r="L52" s="2"/>
      <c r="M52" s="2"/>
      <c r="N52" s="2"/>
      <c r="O52" s="2"/>
      <c r="P52" s="2"/>
      <c r="Q52" s="2"/>
      <c r="R52" s="2">
        <v>11</v>
      </c>
      <c r="S52" s="2"/>
      <c r="T52" s="2"/>
      <c r="U52" s="2"/>
      <c r="V52" s="2"/>
      <c r="W52" s="2"/>
      <c r="X52" s="2"/>
      <c r="Y52" s="2"/>
      <c r="Z52" s="2">
        <v>39</v>
      </c>
      <c r="AA52">
        <f t="shared" si="2"/>
        <v>4</v>
      </c>
    </row>
    <row r="53" spans="1:27">
      <c r="A53" t="s">
        <v>313</v>
      </c>
      <c r="B53" s="12">
        <f t="shared" si="0"/>
        <v>40</v>
      </c>
      <c r="C53" s="17">
        <f t="shared" si="1"/>
        <v>1.62902644124101</v>
      </c>
      <c r="D53" s="2"/>
      <c r="E53" s="2"/>
      <c r="F53" s="2">
        <v>11</v>
      </c>
      <c r="G53" s="2"/>
      <c r="H53" s="2">
        <v>5</v>
      </c>
      <c r="I53" s="2"/>
      <c r="J53" s="2"/>
      <c r="K53" s="2"/>
      <c r="L53" s="2"/>
      <c r="M53" s="2"/>
      <c r="N53" s="2">
        <v>8</v>
      </c>
      <c r="O53" s="2"/>
      <c r="P53" s="2">
        <v>10</v>
      </c>
      <c r="Q53" s="2"/>
      <c r="R53" s="2"/>
      <c r="S53" s="2"/>
      <c r="T53" s="2"/>
      <c r="U53" s="2"/>
      <c r="V53" s="2"/>
      <c r="W53" s="2"/>
      <c r="X53" s="2"/>
      <c r="Y53" s="2"/>
      <c r="Z53" s="2">
        <v>34</v>
      </c>
      <c r="AA53">
        <f t="shared" si="2"/>
        <v>4</v>
      </c>
    </row>
    <row r="54" spans="1:27">
      <c r="A54" t="s">
        <v>340</v>
      </c>
      <c r="B54" s="12">
        <f t="shared" si="0"/>
        <v>30</v>
      </c>
      <c r="C54" s="17">
        <f t="shared" si="1"/>
        <v>1.0301390118465714</v>
      </c>
      <c r="D54" s="2"/>
      <c r="E54" s="2"/>
      <c r="F54" s="2"/>
      <c r="G54" s="2"/>
      <c r="H54" s="2"/>
      <c r="I54" s="2"/>
      <c r="J54" s="2">
        <v>17</v>
      </c>
      <c r="K54" s="2"/>
      <c r="L54" s="2"/>
      <c r="M54" s="2"/>
      <c r="N54" s="2">
        <v>11</v>
      </c>
      <c r="O54" s="2"/>
      <c r="P54" s="2"/>
      <c r="Q54" s="2"/>
      <c r="R54" s="2"/>
      <c r="S54" s="2">
        <v>28</v>
      </c>
      <c r="T54" s="2"/>
      <c r="U54" s="2"/>
      <c r="V54" s="2"/>
      <c r="W54" s="2"/>
      <c r="X54" s="2">
        <v>10</v>
      </c>
      <c r="Y54" s="2"/>
      <c r="Z54" s="2">
        <v>66</v>
      </c>
      <c r="AA54">
        <f t="shared" si="2"/>
        <v>4</v>
      </c>
    </row>
    <row r="55" spans="1:27">
      <c r="A55" t="s">
        <v>373</v>
      </c>
      <c r="B55" s="12">
        <f t="shared" si="0"/>
        <v>40</v>
      </c>
      <c r="C55" s="17">
        <f t="shared" si="1"/>
        <v>1.7017759906535121</v>
      </c>
      <c r="D55" s="2">
        <v>1</v>
      </c>
      <c r="E55" s="2">
        <v>1</v>
      </c>
      <c r="F55" s="2"/>
      <c r="G55" s="2">
        <v>1</v>
      </c>
      <c r="H55" s="2"/>
      <c r="I55" s="2"/>
      <c r="J55" s="2"/>
      <c r="K55" s="2">
        <v>1</v>
      </c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>
        <v>4</v>
      </c>
      <c r="AA55">
        <f t="shared" si="2"/>
        <v>4</v>
      </c>
    </row>
    <row r="56" spans="1:27">
      <c r="A56" t="s">
        <v>390</v>
      </c>
      <c r="B56" s="12">
        <f t="shared" si="0"/>
        <v>10</v>
      </c>
      <c r="C56" s="17">
        <f t="shared" si="1"/>
        <v>1.8595902674024978</v>
      </c>
      <c r="D56" s="2"/>
      <c r="E56" s="2"/>
      <c r="F56" s="2"/>
      <c r="G56" s="2"/>
      <c r="H56" s="2"/>
      <c r="I56" s="2"/>
      <c r="J56" s="2"/>
      <c r="K56" s="2">
        <v>2</v>
      </c>
      <c r="L56" s="2"/>
      <c r="M56" s="2">
        <v>2</v>
      </c>
      <c r="N56" s="2"/>
      <c r="O56" s="2"/>
      <c r="P56" s="2"/>
      <c r="Q56" s="2"/>
      <c r="R56" s="2">
        <v>2</v>
      </c>
      <c r="S56" s="2"/>
      <c r="T56" s="2"/>
      <c r="U56" s="2"/>
      <c r="V56" s="2"/>
      <c r="W56" s="2">
        <v>17</v>
      </c>
      <c r="X56" s="2"/>
      <c r="Y56" s="2"/>
      <c r="Z56" s="2">
        <v>23</v>
      </c>
      <c r="AA56">
        <f t="shared" si="2"/>
        <v>4</v>
      </c>
    </row>
    <row r="57" spans="1:27">
      <c r="A57" t="s">
        <v>397</v>
      </c>
      <c r="B57" s="12">
        <f t="shared" si="0"/>
        <v>30</v>
      </c>
      <c r="C57" s="17">
        <f t="shared" si="1"/>
        <v>1.2319174700376498</v>
      </c>
      <c r="D57" s="2"/>
      <c r="E57" s="2"/>
      <c r="F57" s="2"/>
      <c r="G57" s="2"/>
      <c r="H57" s="2"/>
      <c r="I57" s="2"/>
      <c r="J57" s="2"/>
      <c r="K57" s="2"/>
      <c r="L57" s="2">
        <v>1</v>
      </c>
      <c r="M57" s="2">
        <v>4</v>
      </c>
      <c r="N57" s="2"/>
      <c r="O57" s="2"/>
      <c r="P57" s="2"/>
      <c r="Q57" s="2"/>
      <c r="R57" s="2"/>
      <c r="S57" s="2"/>
      <c r="T57" s="2">
        <v>4</v>
      </c>
      <c r="U57" s="2"/>
      <c r="V57" s="2">
        <v>2</v>
      </c>
      <c r="W57" s="2"/>
      <c r="X57" s="2"/>
      <c r="Y57" s="2"/>
      <c r="Z57" s="2">
        <v>11</v>
      </c>
      <c r="AA57">
        <f t="shared" si="2"/>
        <v>4</v>
      </c>
    </row>
    <row r="58" spans="1:27">
      <c r="A58" t="s">
        <v>418</v>
      </c>
      <c r="B58" s="12">
        <f t="shared" si="0"/>
        <v>30</v>
      </c>
      <c r="C58" s="17">
        <f t="shared" si="1"/>
        <v>1.5724463493139451</v>
      </c>
      <c r="D58" s="2">
        <v>3</v>
      </c>
      <c r="E58" s="2"/>
      <c r="F58" s="2"/>
      <c r="G58" s="2"/>
      <c r="H58" s="2">
        <v>2</v>
      </c>
      <c r="I58" s="2"/>
      <c r="J58" s="2"/>
      <c r="K58" s="2">
        <v>2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>
        <v>2</v>
      </c>
      <c r="Y58" s="2"/>
      <c r="Z58" s="2">
        <v>9</v>
      </c>
      <c r="AA58">
        <f t="shared" si="2"/>
        <v>4</v>
      </c>
    </row>
    <row r="59" spans="1:27">
      <c r="A59" t="s">
        <v>432</v>
      </c>
      <c r="B59" s="12">
        <f t="shared" si="0"/>
        <v>20</v>
      </c>
      <c r="C59" s="17">
        <f t="shared" si="1"/>
        <v>1.691954524686647</v>
      </c>
      <c r="D59" s="2">
        <v>2</v>
      </c>
      <c r="E59" s="2"/>
      <c r="F59" s="2"/>
      <c r="G59" s="2"/>
      <c r="H59" s="2"/>
      <c r="I59" s="2"/>
      <c r="J59" s="2"/>
      <c r="K59" s="2"/>
      <c r="L59" s="2"/>
      <c r="M59" s="2"/>
      <c r="N59" s="2">
        <v>5</v>
      </c>
      <c r="O59" s="2"/>
      <c r="P59" s="2">
        <v>1</v>
      </c>
      <c r="Q59" s="2"/>
      <c r="R59" s="2"/>
      <c r="S59" s="2"/>
      <c r="T59" s="2"/>
      <c r="U59" s="2"/>
      <c r="V59" s="2"/>
      <c r="W59" s="2"/>
      <c r="X59" s="2">
        <v>3</v>
      </c>
      <c r="Y59" s="2"/>
      <c r="Z59" s="2">
        <v>11</v>
      </c>
      <c r="AA59">
        <f t="shared" si="2"/>
        <v>4</v>
      </c>
    </row>
    <row r="60" spans="1:27">
      <c r="A60" t="s">
        <v>213</v>
      </c>
      <c r="B60" s="12">
        <f t="shared" si="0"/>
        <v>20</v>
      </c>
      <c r="C60" s="17">
        <f t="shared" si="1"/>
        <v>1.8601189792116761</v>
      </c>
      <c r="D60" s="2"/>
      <c r="E60" s="2"/>
      <c r="F60" s="2"/>
      <c r="G60" s="2"/>
      <c r="H60" s="2"/>
      <c r="I60" s="2"/>
      <c r="J60" s="2"/>
      <c r="K60" s="2">
        <v>3</v>
      </c>
      <c r="L60" s="2"/>
      <c r="M60" s="2"/>
      <c r="N60" s="2"/>
      <c r="O60" s="2"/>
      <c r="P60" s="2"/>
      <c r="Q60" s="2"/>
      <c r="R60" s="2"/>
      <c r="S60" s="2">
        <v>2</v>
      </c>
      <c r="T60" s="2"/>
      <c r="U60" s="2"/>
      <c r="V60" s="2">
        <v>4</v>
      </c>
      <c r="W60" s="2"/>
      <c r="X60" s="2"/>
      <c r="Y60" s="2"/>
      <c r="Z60" s="2">
        <v>9</v>
      </c>
      <c r="AA60">
        <f t="shared" si="2"/>
        <v>3</v>
      </c>
    </row>
    <row r="61" spans="1:27">
      <c r="A61" t="s">
        <v>219</v>
      </c>
      <c r="B61" s="12">
        <f t="shared" si="0"/>
        <v>10</v>
      </c>
      <c r="C61" s="17">
        <f t="shared" si="1"/>
        <v>1.4884910468418546</v>
      </c>
      <c r="D61" s="2"/>
      <c r="E61" s="2"/>
      <c r="F61" s="2"/>
      <c r="G61" s="2"/>
      <c r="H61" s="2"/>
      <c r="I61" s="2"/>
      <c r="J61" s="2">
        <v>5</v>
      </c>
      <c r="K61" s="2"/>
      <c r="L61" s="2"/>
      <c r="M61" s="2"/>
      <c r="N61" s="2"/>
      <c r="O61" s="2"/>
      <c r="P61" s="2"/>
      <c r="Q61" s="2"/>
      <c r="R61" s="2"/>
      <c r="S61" s="2"/>
      <c r="T61" s="2">
        <v>3</v>
      </c>
      <c r="U61" s="2"/>
      <c r="V61" s="2"/>
      <c r="W61" s="2"/>
      <c r="X61" s="2">
        <v>5</v>
      </c>
      <c r="Y61" s="2"/>
      <c r="Z61" s="2">
        <v>13</v>
      </c>
      <c r="AA61">
        <f t="shared" si="2"/>
        <v>3</v>
      </c>
    </row>
    <row r="62" spans="1:27">
      <c r="A62" t="s">
        <v>234</v>
      </c>
      <c r="B62" s="12">
        <f t="shared" si="0"/>
        <v>20</v>
      </c>
      <c r="C62" s="17">
        <f t="shared" si="1"/>
        <v>1.3259586555942879</v>
      </c>
      <c r="D62" s="2"/>
      <c r="E62" s="2"/>
      <c r="F62" s="2"/>
      <c r="G62" s="2"/>
      <c r="H62" s="2"/>
      <c r="I62" s="2"/>
      <c r="J62" s="2"/>
      <c r="K62" s="2"/>
      <c r="L62" s="2">
        <v>1</v>
      </c>
      <c r="M62" s="2">
        <v>1</v>
      </c>
      <c r="N62" s="2"/>
      <c r="O62" s="2">
        <v>1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>
        <v>3</v>
      </c>
      <c r="AA62">
        <f t="shared" si="2"/>
        <v>3</v>
      </c>
    </row>
    <row r="63" spans="1:27">
      <c r="A63" t="s">
        <v>244</v>
      </c>
      <c r="B63" s="12">
        <f t="shared" si="0"/>
        <v>10</v>
      </c>
      <c r="C63" s="17">
        <f t="shared" si="1"/>
        <v>1.3464352472480252</v>
      </c>
      <c r="D63" s="2"/>
      <c r="E63" s="2"/>
      <c r="F63" s="2"/>
      <c r="G63" s="2">
        <v>3</v>
      </c>
      <c r="H63" s="2"/>
      <c r="I63" s="2"/>
      <c r="J63" s="2"/>
      <c r="K63" s="2"/>
      <c r="L63" s="2"/>
      <c r="M63" s="2">
        <v>10</v>
      </c>
      <c r="N63" s="2"/>
      <c r="O63" s="2"/>
      <c r="P63" s="2"/>
      <c r="Q63" s="2"/>
      <c r="R63" s="2"/>
      <c r="S63" s="2">
        <v>2</v>
      </c>
      <c r="T63" s="2"/>
      <c r="U63" s="2"/>
      <c r="V63" s="2"/>
      <c r="W63" s="2"/>
      <c r="X63" s="2"/>
      <c r="Y63" s="2"/>
      <c r="Z63" s="2">
        <v>15</v>
      </c>
      <c r="AA63">
        <f t="shared" si="2"/>
        <v>3</v>
      </c>
    </row>
    <row r="64" spans="1:27">
      <c r="A64" t="s">
        <v>248</v>
      </c>
      <c r="B64" s="12">
        <f t="shared" si="0"/>
        <v>20</v>
      </c>
      <c r="C64" s="17">
        <f t="shared" si="1"/>
        <v>1.0927779556716875</v>
      </c>
      <c r="D64" s="2"/>
      <c r="E64" s="2"/>
      <c r="F64" s="2"/>
      <c r="G64" s="2"/>
      <c r="H64" s="2"/>
      <c r="I64" s="2"/>
      <c r="J64" s="2"/>
      <c r="K64" s="2"/>
      <c r="L64" s="2"/>
      <c r="M64" s="2">
        <v>4</v>
      </c>
      <c r="N64" s="2"/>
      <c r="O64" s="2">
        <v>1</v>
      </c>
      <c r="P64" s="2"/>
      <c r="Q64" s="2"/>
      <c r="R64" s="2"/>
      <c r="S64" s="2"/>
      <c r="T64" s="2"/>
      <c r="U64" s="2"/>
      <c r="V64" s="2"/>
      <c r="W64" s="2">
        <v>2</v>
      </c>
      <c r="X64" s="2"/>
      <c r="Y64" s="2"/>
      <c r="Z64" s="2">
        <v>7</v>
      </c>
      <c r="AA64">
        <f t="shared" si="2"/>
        <v>3</v>
      </c>
    </row>
    <row r="65" spans="1:27">
      <c r="A65" t="s">
        <v>250</v>
      </c>
      <c r="B65" s="12">
        <f t="shared" si="0"/>
        <v>40</v>
      </c>
      <c r="C65" s="17">
        <f t="shared" si="1"/>
        <v>1.3338623318671399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>
        <v>1</v>
      </c>
      <c r="O65" s="2"/>
      <c r="P65" s="2"/>
      <c r="Q65" s="2">
        <v>1</v>
      </c>
      <c r="R65" s="2"/>
      <c r="S65" s="2"/>
      <c r="T65" s="2">
        <v>1</v>
      </c>
      <c r="U65" s="2"/>
      <c r="V65" s="2"/>
      <c r="W65" s="2"/>
      <c r="X65" s="2"/>
      <c r="Y65" s="2"/>
      <c r="Z65" s="2">
        <v>3</v>
      </c>
      <c r="AA65">
        <f t="shared" si="2"/>
        <v>3</v>
      </c>
    </row>
    <row r="66" spans="1:27">
      <c r="A66" t="s">
        <v>255</v>
      </c>
      <c r="B66" s="12">
        <f t="shared" ref="B66:B129" si="3">VLOOKUP(A66,TemposRef,3,0)</f>
        <v>10</v>
      </c>
      <c r="C66" s="17">
        <f t="shared" ref="C66:C129" si="4">VLOOKUP(A66,TemposRef,6,0)</f>
        <v>1.2202914763391801</v>
      </c>
      <c r="D66" s="2"/>
      <c r="E66" s="2"/>
      <c r="F66" s="2">
        <v>1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>
        <v>1</v>
      </c>
      <c r="T66" s="2"/>
      <c r="U66" s="2"/>
      <c r="V66" s="2"/>
      <c r="W66" s="2"/>
      <c r="X66" s="2">
        <v>1</v>
      </c>
      <c r="Y66" s="2"/>
      <c r="Z66" s="2">
        <v>3</v>
      </c>
      <c r="AA66">
        <f t="shared" ref="AA66:AA129" si="5">COUNTA(D66:Y66)</f>
        <v>3</v>
      </c>
    </row>
    <row r="67" spans="1:27">
      <c r="A67" t="s">
        <v>257</v>
      </c>
      <c r="B67" s="12">
        <f t="shared" si="3"/>
        <v>10</v>
      </c>
      <c r="C67" s="17">
        <f t="shared" si="4"/>
        <v>1.2648935589257739</v>
      </c>
      <c r="D67" s="2"/>
      <c r="E67" s="2"/>
      <c r="F67" s="2"/>
      <c r="G67" s="2"/>
      <c r="H67" s="2">
        <v>6</v>
      </c>
      <c r="I67" s="2"/>
      <c r="J67" s="2"/>
      <c r="K67" s="2"/>
      <c r="L67" s="2"/>
      <c r="M67" s="2"/>
      <c r="N67" s="2">
        <v>9</v>
      </c>
      <c r="O67" s="2">
        <v>4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>
        <v>19</v>
      </c>
      <c r="AA67">
        <f t="shared" si="5"/>
        <v>3</v>
      </c>
    </row>
    <row r="68" spans="1:27">
      <c r="A68" t="s">
        <v>259</v>
      </c>
      <c r="B68" s="12">
        <f t="shared" si="3"/>
        <v>30</v>
      </c>
      <c r="C68" s="17">
        <f t="shared" si="4"/>
        <v>1.817837516478046</v>
      </c>
      <c r="D68" s="2"/>
      <c r="E68" s="2"/>
      <c r="F68" s="2"/>
      <c r="G68" s="2"/>
      <c r="H68" s="2"/>
      <c r="I68" s="2">
        <v>4</v>
      </c>
      <c r="J68" s="2"/>
      <c r="K68" s="2"/>
      <c r="L68" s="2"/>
      <c r="M68" s="2"/>
      <c r="N68" s="2">
        <v>1</v>
      </c>
      <c r="O68" s="2"/>
      <c r="P68" s="2"/>
      <c r="Q68" s="2"/>
      <c r="R68" s="2"/>
      <c r="S68" s="2"/>
      <c r="T68" s="2"/>
      <c r="U68" s="2"/>
      <c r="V68" s="2">
        <v>2</v>
      </c>
      <c r="W68" s="2"/>
      <c r="X68" s="2"/>
      <c r="Y68" s="2"/>
      <c r="Z68" s="2">
        <v>7</v>
      </c>
      <c r="AA68">
        <f t="shared" si="5"/>
        <v>3</v>
      </c>
    </row>
    <row r="69" spans="1:27">
      <c r="A69" t="s">
        <v>270</v>
      </c>
      <c r="B69" s="12">
        <f t="shared" si="3"/>
        <v>30</v>
      </c>
      <c r="C69" s="17">
        <f t="shared" si="4"/>
        <v>1.3633673384769205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>
        <v>3</v>
      </c>
      <c r="O69" s="2">
        <v>1</v>
      </c>
      <c r="P69" s="2"/>
      <c r="Q69" s="2"/>
      <c r="R69" s="2"/>
      <c r="S69" s="2"/>
      <c r="T69" s="2">
        <v>1</v>
      </c>
      <c r="U69" s="2"/>
      <c r="V69" s="2"/>
      <c r="W69" s="2"/>
      <c r="X69" s="2"/>
      <c r="Y69" s="2"/>
      <c r="Z69" s="2">
        <v>5</v>
      </c>
      <c r="AA69">
        <f t="shared" si="5"/>
        <v>3</v>
      </c>
    </row>
    <row r="70" spans="1:27">
      <c r="A70" t="s">
        <v>280</v>
      </c>
      <c r="B70" s="12">
        <f t="shared" si="3"/>
        <v>40</v>
      </c>
      <c r="C70" s="17">
        <f t="shared" si="4"/>
        <v>1.3026705738177764</v>
      </c>
      <c r="D70" s="2"/>
      <c r="E70" s="2"/>
      <c r="F70" s="2"/>
      <c r="G70" s="2">
        <v>5</v>
      </c>
      <c r="H70" s="2"/>
      <c r="I70" s="2"/>
      <c r="J70" s="2">
        <v>4</v>
      </c>
      <c r="K70" s="2"/>
      <c r="L70" s="2"/>
      <c r="M70" s="2"/>
      <c r="N70" s="2"/>
      <c r="O70" s="2"/>
      <c r="P70" s="2"/>
      <c r="Q70" s="2"/>
      <c r="R70" s="2"/>
      <c r="S70" s="2">
        <v>3</v>
      </c>
      <c r="T70" s="2"/>
      <c r="U70" s="2"/>
      <c r="V70" s="2"/>
      <c r="W70" s="2"/>
      <c r="X70" s="2"/>
      <c r="Y70" s="2"/>
      <c r="Z70" s="2">
        <v>12</v>
      </c>
      <c r="AA70">
        <f t="shared" si="5"/>
        <v>3</v>
      </c>
    </row>
    <row r="71" spans="1:27">
      <c r="A71" t="s">
        <v>296</v>
      </c>
      <c r="B71" s="12">
        <f t="shared" si="3"/>
        <v>20</v>
      </c>
      <c r="C71" s="17">
        <f t="shared" si="4"/>
        <v>1.5751028601882382</v>
      </c>
      <c r="D71" s="2">
        <v>4</v>
      </c>
      <c r="E71" s="2"/>
      <c r="F71" s="2"/>
      <c r="G71" s="2"/>
      <c r="H71" s="2"/>
      <c r="I71" s="2"/>
      <c r="J71" s="2"/>
      <c r="K71" s="2"/>
      <c r="L71" s="2"/>
      <c r="M71" s="2">
        <v>5</v>
      </c>
      <c r="N71" s="2"/>
      <c r="O71" s="2"/>
      <c r="P71" s="2"/>
      <c r="Q71" s="2"/>
      <c r="R71" s="2"/>
      <c r="S71" s="2"/>
      <c r="T71" s="2"/>
      <c r="U71" s="2"/>
      <c r="V71" s="2">
        <v>3</v>
      </c>
      <c r="W71" s="2"/>
      <c r="X71" s="2"/>
      <c r="Y71" s="2"/>
      <c r="Z71" s="2">
        <v>12</v>
      </c>
      <c r="AA71">
        <f t="shared" si="5"/>
        <v>3</v>
      </c>
    </row>
    <row r="72" spans="1:27">
      <c r="A72" t="s">
        <v>300</v>
      </c>
      <c r="B72" s="12">
        <f t="shared" si="3"/>
        <v>40</v>
      </c>
      <c r="C72" s="17">
        <f t="shared" si="4"/>
        <v>1.4013403839261422</v>
      </c>
      <c r="D72" s="2"/>
      <c r="E72" s="2"/>
      <c r="F72" s="2"/>
      <c r="G72" s="2"/>
      <c r="H72" s="2"/>
      <c r="I72" s="2"/>
      <c r="J72" s="2"/>
      <c r="K72" s="2">
        <v>1</v>
      </c>
      <c r="L72" s="2">
        <v>1</v>
      </c>
      <c r="M72" s="2"/>
      <c r="N72" s="2"/>
      <c r="O72" s="2"/>
      <c r="P72" s="2"/>
      <c r="Q72" s="2">
        <v>6</v>
      </c>
      <c r="R72" s="2"/>
      <c r="S72" s="2"/>
      <c r="T72" s="2"/>
      <c r="U72" s="2"/>
      <c r="V72" s="2"/>
      <c r="W72" s="2"/>
      <c r="X72" s="2"/>
      <c r="Y72" s="2"/>
      <c r="Z72" s="2">
        <v>8</v>
      </c>
      <c r="AA72">
        <f t="shared" si="5"/>
        <v>3</v>
      </c>
    </row>
    <row r="73" spans="1:27">
      <c r="A73" t="s">
        <v>332</v>
      </c>
      <c r="B73" s="12">
        <f t="shared" si="3"/>
        <v>40</v>
      </c>
      <c r="C73" s="17">
        <f t="shared" si="4"/>
        <v>1.255091245579254</v>
      </c>
      <c r="D73" s="2"/>
      <c r="E73" s="2"/>
      <c r="F73" s="2">
        <v>4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>
        <v>7</v>
      </c>
      <c r="S73" s="2"/>
      <c r="T73" s="2"/>
      <c r="U73" s="2"/>
      <c r="V73" s="2"/>
      <c r="W73" s="2"/>
      <c r="X73" s="2">
        <v>6</v>
      </c>
      <c r="Y73" s="2"/>
      <c r="Z73" s="2">
        <v>17</v>
      </c>
      <c r="AA73">
        <f t="shared" si="5"/>
        <v>3</v>
      </c>
    </row>
    <row r="74" spans="1:27">
      <c r="A74" t="s">
        <v>335</v>
      </c>
      <c r="B74" s="12">
        <f t="shared" si="3"/>
        <v>40</v>
      </c>
      <c r="C74" s="17">
        <f t="shared" si="4"/>
        <v>1.0244857141270449</v>
      </c>
      <c r="D74" s="2"/>
      <c r="E74" s="2"/>
      <c r="F74" s="2"/>
      <c r="G74" s="2"/>
      <c r="H74" s="2"/>
      <c r="I74" s="2"/>
      <c r="J74" s="2">
        <v>2</v>
      </c>
      <c r="K74" s="2"/>
      <c r="L74" s="2"/>
      <c r="M74" s="2"/>
      <c r="N74" s="2">
        <v>1</v>
      </c>
      <c r="O74" s="2"/>
      <c r="P74" s="2">
        <v>2</v>
      </c>
      <c r="Q74" s="2"/>
      <c r="R74" s="2"/>
      <c r="S74" s="2"/>
      <c r="T74" s="2"/>
      <c r="U74" s="2"/>
      <c r="V74" s="2"/>
      <c r="W74" s="2"/>
      <c r="X74" s="2"/>
      <c r="Y74" s="2"/>
      <c r="Z74" s="2">
        <v>5</v>
      </c>
      <c r="AA74">
        <f t="shared" si="5"/>
        <v>3</v>
      </c>
    </row>
    <row r="75" spans="1:27">
      <c r="A75" t="s">
        <v>336</v>
      </c>
      <c r="B75" s="12">
        <f t="shared" si="3"/>
        <v>30</v>
      </c>
      <c r="C75" s="17">
        <f t="shared" si="4"/>
        <v>1.3689847994767095</v>
      </c>
      <c r="D75" s="2">
        <v>1</v>
      </c>
      <c r="E75" s="2"/>
      <c r="F75" s="2"/>
      <c r="G75" s="2">
        <v>2</v>
      </c>
      <c r="H75" s="2"/>
      <c r="I75" s="2"/>
      <c r="J75" s="2"/>
      <c r="K75" s="2"/>
      <c r="L75" s="2"/>
      <c r="M75" s="2"/>
      <c r="N75" s="2"/>
      <c r="O75" s="2">
        <v>1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>
        <v>4</v>
      </c>
      <c r="AA75">
        <f t="shared" si="5"/>
        <v>3</v>
      </c>
    </row>
    <row r="76" spans="1:27">
      <c r="A76" t="s">
        <v>342</v>
      </c>
      <c r="B76" s="12">
        <f t="shared" si="3"/>
        <v>40</v>
      </c>
      <c r="C76" s="17">
        <f t="shared" si="4"/>
        <v>1.1651445103930134</v>
      </c>
      <c r="D76" s="2"/>
      <c r="E76" s="2"/>
      <c r="F76" s="2"/>
      <c r="G76" s="2">
        <v>1</v>
      </c>
      <c r="H76" s="2"/>
      <c r="I76" s="2"/>
      <c r="J76" s="2"/>
      <c r="K76" s="2">
        <v>4</v>
      </c>
      <c r="L76" s="2"/>
      <c r="M76" s="2"/>
      <c r="N76" s="2"/>
      <c r="O76" s="2"/>
      <c r="P76" s="2"/>
      <c r="Q76" s="2">
        <v>2</v>
      </c>
      <c r="R76" s="2"/>
      <c r="S76" s="2"/>
      <c r="T76" s="2"/>
      <c r="U76" s="2"/>
      <c r="V76" s="2"/>
      <c r="W76" s="2"/>
      <c r="X76" s="2"/>
      <c r="Y76" s="2"/>
      <c r="Z76" s="2">
        <v>7</v>
      </c>
      <c r="AA76">
        <f t="shared" si="5"/>
        <v>3</v>
      </c>
    </row>
    <row r="77" spans="1:27">
      <c r="A77" t="s">
        <v>344</v>
      </c>
      <c r="B77" s="12">
        <f t="shared" si="3"/>
        <v>40</v>
      </c>
      <c r="C77" s="17">
        <f t="shared" si="4"/>
        <v>1.5126819375864065</v>
      </c>
      <c r="D77" s="2"/>
      <c r="E77" s="2"/>
      <c r="F77" s="2"/>
      <c r="G77" s="2"/>
      <c r="H77" s="2">
        <v>8</v>
      </c>
      <c r="I77" s="2"/>
      <c r="J77" s="2"/>
      <c r="K77" s="2"/>
      <c r="L77" s="2"/>
      <c r="M77" s="2"/>
      <c r="N77" s="2"/>
      <c r="O77" s="2"/>
      <c r="P77" s="2">
        <v>5</v>
      </c>
      <c r="Q77" s="2"/>
      <c r="R77" s="2"/>
      <c r="S77" s="2"/>
      <c r="T77" s="2"/>
      <c r="U77" s="2"/>
      <c r="V77" s="2">
        <v>5</v>
      </c>
      <c r="W77" s="2"/>
      <c r="X77" s="2"/>
      <c r="Y77" s="2"/>
      <c r="Z77" s="2">
        <v>18</v>
      </c>
      <c r="AA77">
        <f t="shared" si="5"/>
        <v>3</v>
      </c>
    </row>
    <row r="78" spans="1:27">
      <c r="A78" t="s">
        <v>348</v>
      </c>
      <c r="B78" s="12">
        <f t="shared" si="3"/>
        <v>20</v>
      </c>
      <c r="C78" s="17">
        <f t="shared" si="4"/>
        <v>1.970793773335938</v>
      </c>
      <c r="D78" s="2"/>
      <c r="E78" s="2"/>
      <c r="F78" s="2"/>
      <c r="G78" s="2"/>
      <c r="H78" s="2"/>
      <c r="I78" s="2"/>
      <c r="J78" s="2">
        <v>13</v>
      </c>
      <c r="K78" s="2"/>
      <c r="L78" s="2"/>
      <c r="M78" s="2"/>
      <c r="N78" s="2">
        <v>6</v>
      </c>
      <c r="O78" s="2"/>
      <c r="P78" s="2"/>
      <c r="Q78" s="2"/>
      <c r="R78" s="2"/>
      <c r="S78" s="2"/>
      <c r="T78" s="2"/>
      <c r="U78" s="2"/>
      <c r="V78" s="2"/>
      <c r="W78" s="2"/>
      <c r="X78" s="2">
        <v>3</v>
      </c>
      <c r="Y78" s="2"/>
      <c r="Z78" s="2">
        <v>22</v>
      </c>
      <c r="AA78">
        <f t="shared" si="5"/>
        <v>3</v>
      </c>
    </row>
    <row r="79" spans="1:27">
      <c r="A79" t="s">
        <v>349</v>
      </c>
      <c r="B79" s="12">
        <f t="shared" si="3"/>
        <v>30</v>
      </c>
      <c r="C79" s="17">
        <f t="shared" si="4"/>
        <v>1.1028484039684034</v>
      </c>
      <c r="D79" s="2"/>
      <c r="E79" s="2"/>
      <c r="F79" s="2">
        <v>8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>
        <v>4</v>
      </c>
      <c r="U79" s="2"/>
      <c r="V79" s="2"/>
      <c r="W79" s="2">
        <v>1</v>
      </c>
      <c r="X79" s="2"/>
      <c r="Y79" s="2"/>
      <c r="Z79" s="2">
        <v>13</v>
      </c>
      <c r="AA79">
        <f t="shared" si="5"/>
        <v>3</v>
      </c>
    </row>
    <row r="80" spans="1:27">
      <c r="A80" t="s">
        <v>351</v>
      </c>
      <c r="B80" s="12">
        <f t="shared" si="3"/>
        <v>30</v>
      </c>
      <c r="C80" s="17">
        <f t="shared" si="4"/>
        <v>1.6374809309962002</v>
      </c>
      <c r="D80" s="2"/>
      <c r="E80" s="2"/>
      <c r="F80" s="2"/>
      <c r="G80" s="2"/>
      <c r="H80" s="2"/>
      <c r="I80" s="2">
        <v>7</v>
      </c>
      <c r="J80" s="2"/>
      <c r="K80" s="2"/>
      <c r="L80" s="2"/>
      <c r="M80" s="2">
        <v>2</v>
      </c>
      <c r="N80" s="2">
        <v>1</v>
      </c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>
        <v>10</v>
      </c>
      <c r="AA80">
        <f t="shared" si="5"/>
        <v>3</v>
      </c>
    </row>
    <row r="81" spans="1:27">
      <c r="A81" t="s">
        <v>357</v>
      </c>
      <c r="B81" s="12">
        <f t="shared" si="3"/>
        <v>40</v>
      </c>
      <c r="C81" s="17">
        <f t="shared" si="4"/>
        <v>1.2964929790707638</v>
      </c>
      <c r="D81" s="2"/>
      <c r="E81" s="2">
        <v>4</v>
      </c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>
        <v>5</v>
      </c>
      <c r="X81" s="2">
        <v>1</v>
      </c>
      <c r="Y81" s="2"/>
      <c r="Z81" s="2">
        <v>10</v>
      </c>
      <c r="AA81">
        <f t="shared" si="5"/>
        <v>3</v>
      </c>
    </row>
    <row r="82" spans="1:27">
      <c r="A82" t="s">
        <v>365</v>
      </c>
      <c r="B82" s="12">
        <f t="shared" si="3"/>
        <v>40</v>
      </c>
      <c r="C82" s="17">
        <f t="shared" si="4"/>
        <v>1.8753989814957892</v>
      </c>
      <c r="D82" s="2"/>
      <c r="E82" s="2"/>
      <c r="F82" s="2"/>
      <c r="G82" s="2"/>
      <c r="H82" s="2"/>
      <c r="I82" s="2"/>
      <c r="J82" s="2"/>
      <c r="K82" s="2"/>
      <c r="L82" s="2">
        <v>1</v>
      </c>
      <c r="M82" s="2"/>
      <c r="N82" s="2"/>
      <c r="O82" s="2"/>
      <c r="P82" s="2"/>
      <c r="Q82" s="2">
        <v>2</v>
      </c>
      <c r="R82" s="2"/>
      <c r="S82" s="2"/>
      <c r="T82" s="2"/>
      <c r="U82" s="2"/>
      <c r="V82" s="2"/>
      <c r="W82" s="2"/>
      <c r="X82" s="2"/>
      <c r="Y82" s="2">
        <v>1</v>
      </c>
      <c r="Z82" s="2">
        <v>4</v>
      </c>
      <c r="AA82">
        <f t="shared" si="5"/>
        <v>3</v>
      </c>
    </row>
    <row r="83" spans="1:27">
      <c r="A83" t="s">
        <v>376</v>
      </c>
      <c r="B83" s="12">
        <f t="shared" si="3"/>
        <v>40</v>
      </c>
      <c r="C83" s="17">
        <f t="shared" si="4"/>
        <v>1.7534149538199797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>
        <v>1</v>
      </c>
      <c r="Q83" s="2"/>
      <c r="R83" s="2"/>
      <c r="S83" s="2"/>
      <c r="T83" s="2"/>
      <c r="U83" s="2"/>
      <c r="V83" s="2">
        <v>1</v>
      </c>
      <c r="W83" s="2"/>
      <c r="X83" s="2"/>
      <c r="Y83" s="2">
        <v>2</v>
      </c>
      <c r="Z83" s="2">
        <v>4</v>
      </c>
      <c r="AA83">
        <f t="shared" si="5"/>
        <v>3</v>
      </c>
    </row>
    <row r="84" spans="1:27">
      <c r="A84" t="s">
        <v>378</v>
      </c>
      <c r="B84" s="12">
        <f t="shared" si="3"/>
        <v>40</v>
      </c>
      <c r="C84" s="17">
        <f t="shared" si="4"/>
        <v>1.3338623318671399</v>
      </c>
      <c r="D84" s="2"/>
      <c r="E84" s="2"/>
      <c r="F84" s="2"/>
      <c r="G84" s="2"/>
      <c r="H84" s="2"/>
      <c r="I84" s="2"/>
      <c r="J84" s="2"/>
      <c r="K84" s="2">
        <v>7</v>
      </c>
      <c r="L84" s="2">
        <v>2</v>
      </c>
      <c r="M84" s="2"/>
      <c r="N84" s="2"/>
      <c r="O84" s="2"/>
      <c r="P84" s="2"/>
      <c r="Q84" s="2"/>
      <c r="R84" s="2"/>
      <c r="S84" s="2"/>
      <c r="T84" s="2">
        <v>4</v>
      </c>
      <c r="U84" s="2"/>
      <c r="V84" s="2"/>
      <c r="W84" s="2"/>
      <c r="X84" s="2"/>
      <c r="Y84" s="2"/>
      <c r="Z84" s="2">
        <v>13</v>
      </c>
      <c r="AA84">
        <f t="shared" si="5"/>
        <v>3</v>
      </c>
    </row>
    <row r="85" spans="1:27">
      <c r="A85" t="s">
        <v>380</v>
      </c>
      <c r="B85" s="12">
        <f t="shared" si="3"/>
        <v>40</v>
      </c>
      <c r="C85" s="17">
        <f t="shared" si="4"/>
        <v>1.0244857141270449</v>
      </c>
      <c r="D85" s="2"/>
      <c r="E85" s="2"/>
      <c r="F85" s="2"/>
      <c r="G85" s="2"/>
      <c r="H85" s="2"/>
      <c r="I85" s="2"/>
      <c r="J85" s="2"/>
      <c r="K85" s="2">
        <v>15</v>
      </c>
      <c r="L85" s="2"/>
      <c r="M85" s="2"/>
      <c r="N85" s="2"/>
      <c r="O85" s="2"/>
      <c r="P85" s="2"/>
      <c r="Q85" s="2"/>
      <c r="R85" s="2"/>
      <c r="S85" s="2">
        <v>2</v>
      </c>
      <c r="T85" s="2"/>
      <c r="U85" s="2"/>
      <c r="V85" s="2">
        <v>3</v>
      </c>
      <c r="W85" s="2"/>
      <c r="X85" s="2"/>
      <c r="Y85" s="2"/>
      <c r="Z85" s="2">
        <v>20</v>
      </c>
      <c r="AA85">
        <f t="shared" si="5"/>
        <v>3</v>
      </c>
    </row>
    <row r="86" spans="1:27">
      <c r="A86" t="s">
        <v>388</v>
      </c>
      <c r="B86" s="12">
        <f t="shared" si="3"/>
        <v>20</v>
      </c>
      <c r="C86" s="17">
        <f t="shared" si="4"/>
        <v>1.3237010925040567</v>
      </c>
      <c r="D86" s="2"/>
      <c r="E86" s="2"/>
      <c r="F86" s="2"/>
      <c r="G86" s="2"/>
      <c r="H86" s="2"/>
      <c r="I86" s="2"/>
      <c r="J86" s="2">
        <v>2</v>
      </c>
      <c r="K86" s="2"/>
      <c r="L86" s="2"/>
      <c r="M86" s="2">
        <v>3</v>
      </c>
      <c r="N86" s="2"/>
      <c r="O86" s="2">
        <v>1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>
        <v>6</v>
      </c>
      <c r="AA86">
        <f t="shared" si="5"/>
        <v>3</v>
      </c>
    </row>
    <row r="87" spans="1:27">
      <c r="A87" t="s">
        <v>405</v>
      </c>
      <c r="B87" s="12">
        <f t="shared" si="3"/>
        <v>30</v>
      </c>
      <c r="C87" s="17">
        <f t="shared" si="4"/>
        <v>1.7566900160158809</v>
      </c>
      <c r="D87" s="2"/>
      <c r="E87" s="2"/>
      <c r="F87" s="2"/>
      <c r="G87" s="2"/>
      <c r="H87" s="2"/>
      <c r="I87" s="2">
        <v>4</v>
      </c>
      <c r="J87" s="2"/>
      <c r="K87" s="2"/>
      <c r="L87" s="2"/>
      <c r="M87" s="2"/>
      <c r="N87" s="2"/>
      <c r="O87" s="2">
        <v>9</v>
      </c>
      <c r="P87" s="2"/>
      <c r="Q87" s="2"/>
      <c r="R87" s="2"/>
      <c r="S87" s="2"/>
      <c r="T87" s="2"/>
      <c r="U87" s="2"/>
      <c r="V87" s="2"/>
      <c r="W87" s="2">
        <v>16</v>
      </c>
      <c r="X87" s="2"/>
      <c r="Y87" s="2"/>
      <c r="Z87" s="2">
        <v>29</v>
      </c>
      <c r="AA87">
        <f t="shared" si="5"/>
        <v>3</v>
      </c>
    </row>
    <row r="88" spans="1:27">
      <c r="A88" t="s">
        <v>416</v>
      </c>
      <c r="B88" s="12">
        <f t="shared" si="3"/>
        <v>20</v>
      </c>
      <c r="C88" s="17">
        <f t="shared" si="4"/>
        <v>1.315717578415927</v>
      </c>
      <c r="D88" s="2"/>
      <c r="E88" s="2"/>
      <c r="F88" s="2"/>
      <c r="G88" s="2">
        <v>1</v>
      </c>
      <c r="H88" s="2"/>
      <c r="I88" s="2"/>
      <c r="J88" s="2"/>
      <c r="K88" s="2"/>
      <c r="L88" s="2">
        <v>3</v>
      </c>
      <c r="M88" s="2"/>
      <c r="N88" s="2"/>
      <c r="O88" s="2"/>
      <c r="P88" s="2"/>
      <c r="Q88" s="2"/>
      <c r="R88" s="2"/>
      <c r="S88" s="2"/>
      <c r="T88" s="2"/>
      <c r="U88" s="2"/>
      <c r="V88" s="2"/>
      <c r="W88" s="2">
        <v>5</v>
      </c>
      <c r="X88" s="2"/>
      <c r="Y88" s="2"/>
      <c r="Z88" s="2">
        <v>9</v>
      </c>
      <c r="AA88">
        <f t="shared" si="5"/>
        <v>3</v>
      </c>
    </row>
    <row r="89" spans="1:27">
      <c r="A89" t="s">
        <v>438</v>
      </c>
      <c r="B89" s="12">
        <f t="shared" si="3"/>
        <v>40</v>
      </c>
      <c r="C89" s="17">
        <f t="shared" si="4"/>
        <v>1.87616509641152</v>
      </c>
      <c r="D89" s="2"/>
      <c r="E89" s="2"/>
      <c r="F89" s="2"/>
      <c r="G89" s="2"/>
      <c r="H89" s="2"/>
      <c r="I89" s="2"/>
      <c r="J89" s="2"/>
      <c r="K89" s="2">
        <v>1</v>
      </c>
      <c r="L89" s="2"/>
      <c r="M89" s="2"/>
      <c r="N89" s="2"/>
      <c r="O89" s="2"/>
      <c r="P89" s="2"/>
      <c r="Q89" s="2"/>
      <c r="R89" s="2"/>
      <c r="S89" s="2"/>
      <c r="T89" s="2">
        <v>1</v>
      </c>
      <c r="U89" s="2"/>
      <c r="V89" s="2"/>
      <c r="W89" s="2"/>
      <c r="X89" s="2">
        <v>1</v>
      </c>
      <c r="Y89" s="2"/>
      <c r="Z89" s="2">
        <v>3</v>
      </c>
      <c r="AA89">
        <f t="shared" si="5"/>
        <v>3</v>
      </c>
    </row>
    <row r="90" spans="1:27">
      <c r="A90" t="s">
        <v>439</v>
      </c>
      <c r="B90" s="12">
        <f t="shared" si="3"/>
        <v>10</v>
      </c>
      <c r="C90" s="17">
        <f t="shared" si="4"/>
        <v>1.9013129609632089</v>
      </c>
      <c r="D90" s="2"/>
      <c r="E90" s="2">
        <v>8</v>
      </c>
      <c r="F90" s="2"/>
      <c r="G90" s="2"/>
      <c r="H90" s="2"/>
      <c r="I90" s="2"/>
      <c r="J90" s="2">
        <v>23</v>
      </c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>
        <v>33</v>
      </c>
      <c r="X90" s="2"/>
      <c r="Y90" s="2"/>
      <c r="Z90" s="2">
        <v>64</v>
      </c>
      <c r="AA90">
        <f t="shared" si="5"/>
        <v>3</v>
      </c>
    </row>
    <row r="91" spans="1:27">
      <c r="A91" t="s">
        <v>442</v>
      </c>
      <c r="B91" s="12">
        <f t="shared" si="3"/>
        <v>40</v>
      </c>
      <c r="C91" s="17">
        <f t="shared" si="4"/>
        <v>1.7266695806958294</v>
      </c>
      <c r="D91" s="2"/>
      <c r="E91" s="2"/>
      <c r="F91" s="2"/>
      <c r="G91" s="2"/>
      <c r="H91" s="2"/>
      <c r="I91" s="2"/>
      <c r="J91" s="2"/>
      <c r="K91" s="2">
        <v>6</v>
      </c>
      <c r="L91" s="2"/>
      <c r="M91" s="2">
        <v>3</v>
      </c>
      <c r="N91" s="2"/>
      <c r="O91" s="2"/>
      <c r="P91" s="2"/>
      <c r="Q91" s="2">
        <v>1</v>
      </c>
      <c r="R91" s="2"/>
      <c r="S91" s="2"/>
      <c r="T91" s="2"/>
      <c r="U91" s="2"/>
      <c r="V91" s="2"/>
      <c r="W91" s="2"/>
      <c r="X91" s="2"/>
      <c r="Y91" s="2"/>
      <c r="Z91" s="2">
        <v>10</v>
      </c>
      <c r="AA91">
        <f t="shared" si="5"/>
        <v>3</v>
      </c>
    </row>
    <row r="92" spans="1:27">
      <c r="A92" t="s">
        <v>449</v>
      </c>
      <c r="B92" s="12">
        <f t="shared" si="3"/>
        <v>30</v>
      </c>
      <c r="C92" s="17">
        <f t="shared" si="4"/>
        <v>1.3252056650326214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>
        <v>6</v>
      </c>
      <c r="Q92" s="2"/>
      <c r="R92" s="2"/>
      <c r="S92" s="2"/>
      <c r="T92" s="2"/>
      <c r="U92" s="2">
        <v>3</v>
      </c>
      <c r="V92" s="2"/>
      <c r="W92" s="2"/>
      <c r="X92" s="2"/>
      <c r="Y92" s="2">
        <v>6</v>
      </c>
      <c r="Z92" s="2">
        <v>15</v>
      </c>
      <c r="AA92">
        <f t="shared" si="5"/>
        <v>3</v>
      </c>
    </row>
    <row r="93" spans="1:27">
      <c r="A93" t="s">
        <v>452</v>
      </c>
      <c r="B93" s="12">
        <f t="shared" si="3"/>
        <v>30</v>
      </c>
      <c r="C93" s="17">
        <f t="shared" si="4"/>
        <v>1.7357149905219567</v>
      </c>
      <c r="D93" s="2">
        <v>1</v>
      </c>
      <c r="E93" s="2"/>
      <c r="F93" s="2"/>
      <c r="G93" s="2"/>
      <c r="H93" s="2">
        <v>1</v>
      </c>
      <c r="I93" s="2"/>
      <c r="J93" s="2"/>
      <c r="K93" s="2"/>
      <c r="L93" s="2"/>
      <c r="M93" s="2">
        <v>9</v>
      </c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>
        <v>11</v>
      </c>
      <c r="AA93">
        <f t="shared" si="5"/>
        <v>3</v>
      </c>
    </row>
    <row r="94" spans="1:27">
      <c r="A94" t="s">
        <v>453</v>
      </c>
      <c r="B94" s="12">
        <f t="shared" si="3"/>
        <v>20</v>
      </c>
      <c r="C94" s="17">
        <f t="shared" si="4"/>
        <v>1.5565576713576186</v>
      </c>
      <c r="D94" s="2"/>
      <c r="E94" s="2"/>
      <c r="F94" s="2"/>
      <c r="G94" s="2"/>
      <c r="H94" s="2"/>
      <c r="I94" s="2"/>
      <c r="J94" s="2"/>
      <c r="K94" s="2">
        <v>7</v>
      </c>
      <c r="L94" s="2">
        <v>7</v>
      </c>
      <c r="M94" s="2"/>
      <c r="N94" s="2"/>
      <c r="O94" s="2"/>
      <c r="P94" s="2"/>
      <c r="Q94" s="2">
        <v>7</v>
      </c>
      <c r="R94" s="2"/>
      <c r="S94" s="2"/>
      <c r="T94" s="2"/>
      <c r="U94" s="2"/>
      <c r="V94" s="2"/>
      <c r="W94" s="2"/>
      <c r="X94" s="2"/>
      <c r="Y94" s="2"/>
      <c r="Z94" s="2">
        <v>21</v>
      </c>
      <c r="AA94">
        <f t="shared" si="5"/>
        <v>3</v>
      </c>
    </row>
    <row r="95" spans="1:27">
      <c r="A95" t="s">
        <v>454</v>
      </c>
      <c r="B95" s="12">
        <f t="shared" si="3"/>
        <v>40</v>
      </c>
      <c r="C95" s="17">
        <f t="shared" si="4"/>
        <v>1.7872078627850652</v>
      </c>
      <c r="D95" s="2"/>
      <c r="E95" s="2"/>
      <c r="F95" s="2"/>
      <c r="G95" s="2"/>
      <c r="H95" s="2"/>
      <c r="I95" s="2"/>
      <c r="J95" s="2"/>
      <c r="K95" s="2">
        <v>6</v>
      </c>
      <c r="L95" s="2"/>
      <c r="M95" s="2">
        <v>10</v>
      </c>
      <c r="N95" s="2"/>
      <c r="O95" s="2"/>
      <c r="P95" s="2"/>
      <c r="Q95" s="2"/>
      <c r="R95" s="2"/>
      <c r="S95" s="2"/>
      <c r="T95" s="2">
        <v>5</v>
      </c>
      <c r="U95" s="2"/>
      <c r="V95" s="2"/>
      <c r="W95" s="2"/>
      <c r="X95" s="2"/>
      <c r="Y95" s="2"/>
      <c r="Z95" s="2">
        <v>21</v>
      </c>
      <c r="AA95">
        <f t="shared" si="5"/>
        <v>3</v>
      </c>
    </row>
    <row r="96" spans="1:27">
      <c r="A96" t="s">
        <v>211</v>
      </c>
      <c r="B96" s="12">
        <f t="shared" si="3"/>
        <v>10</v>
      </c>
      <c r="C96" s="17">
        <f t="shared" si="4"/>
        <v>1.8817596445579827</v>
      </c>
      <c r="D96" s="2"/>
      <c r="E96" s="2"/>
      <c r="F96" s="2"/>
      <c r="G96" s="2"/>
      <c r="H96" s="2"/>
      <c r="I96" s="2">
        <v>2</v>
      </c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>
        <v>2</v>
      </c>
      <c r="Y96" s="2"/>
      <c r="Z96" s="2">
        <v>4</v>
      </c>
      <c r="AA96">
        <f t="shared" si="5"/>
        <v>2</v>
      </c>
    </row>
    <row r="97" spans="1:27">
      <c r="A97" t="s">
        <v>218</v>
      </c>
      <c r="B97" s="12">
        <f t="shared" si="3"/>
        <v>10</v>
      </c>
      <c r="C97" s="17">
        <f t="shared" si="4"/>
        <v>1.0252093217874023</v>
      </c>
      <c r="D97" s="2"/>
      <c r="E97" s="2">
        <v>4</v>
      </c>
      <c r="F97" s="2"/>
      <c r="G97" s="2"/>
      <c r="H97" s="2"/>
      <c r="I97" s="2"/>
      <c r="J97" s="2"/>
      <c r="K97" s="2"/>
      <c r="L97" s="2"/>
      <c r="M97" s="2"/>
      <c r="N97" s="2"/>
      <c r="O97" s="2">
        <v>5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>
        <v>9</v>
      </c>
      <c r="AA97">
        <f t="shared" si="5"/>
        <v>2</v>
      </c>
    </row>
    <row r="98" spans="1:27">
      <c r="A98" t="s">
        <v>221</v>
      </c>
      <c r="B98" s="12">
        <f t="shared" si="3"/>
        <v>40</v>
      </c>
      <c r="C98" s="17">
        <f t="shared" si="4"/>
        <v>1.0599386631425576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>
        <v>7</v>
      </c>
      <c r="Q98" s="2"/>
      <c r="R98" s="2">
        <v>1</v>
      </c>
      <c r="S98" s="2"/>
      <c r="T98" s="2"/>
      <c r="U98" s="2"/>
      <c r="V98" s="2"/>
      <c r="W98" s="2"/>
      <c r="X98" s="2"/>
      <c r="Y98" s="2"/>
      <c r="Z98" s="2">
        <v>8</v>
      </c>
      <c r="AA98">
        <f t="shared" si="5"/>
        <v>2</v>
      </c>
    </row>
    <row r="99" spans="1:27">
      <c r="A99" t="s">
        <v>224</v>
      </c>
      <c r="B99" s="12">
        <f t="shared" si="3"/>
        <v>40</v>
      </c>
      <c r="C99" s="17">
        <f t="shared" si="4"/>
        <v>1.7133135374559547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>
        <v>3</v>
      </c>
      <c r="S99" s="2">
        <v>1</v>
      </c>
      <c r="T99" s="2"/>
      <c r="U99" s="2"/>
      <c r="V99" s="2"/>
      <c r="W99" s="2"/>
      <c r="X99" s="2"/>
      <c r="Y99" s="2"/>
      <c r="Z99" s="2">
        <v>4</v>
      </c>
      <c r="AA99">
        <f t="shared" si="5"/>
        <v>2</v>
      </c>
    </row>
    <row r="100" spans="1:27">
      <c r="A100" t="s">
        <v>227</v>
      </c>
      <c r="B100" s="12">
        <f t="shared" si="3"/>
        <v>40</v>
      </c>
      <c r="C100" s="17">
        <f t="shared" si="4"/>
        <v>1.0116470153080412</v>
      </c>
      <c r="D100" s="2">
        <v>4</v>
      </c>
      <c r="E100" s="2"/>
      <c r="F100" s="2"/>
      <c r="G100" s="2"/>
      <c r="H100" s="2">
        <v>1</v>
      </c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>
        <v>5</v>
      </c>
      <c r="AA100">
        <f t="shared" si="5"/>
        <v>2</v>
      </c>
    </row>
    <row r="101" spans="1:27">
      <c r="A101" t="s">
        <v>229</v>
      </c>
      <c r="B101" s="12">
        <f t="shared" si="3"/>
        <v>30</v>
      </c>
      <c r="C101" s="17">
        <f t="shared" si="4"/>
        <v>1.0472482394000657</v>
      </c>
      <c r="D101" s="2"/>
      <c r="E101" s="2"/>
      <c r="F101" s="2"/>
      <c r="G101" s="2"/>
      <c r="H101" s="2"/>
      <c r="I101" s="2"/>
      <c r="J101" s="2">
        <v>7</v>
      </c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>
        <v>7</v>
      </c>
      <c r="X101" s="2"/>
      <c r="Y101" s="2"/>
      <c r="Z101" s="2">
        <v>14</v>
      </c>
      <c r="AA101">
        <f t="shared" si="5"/>
        <v>2</v>
      </c>
    </row>
    <row r="102" spans="1:27">
      <c r="A102" t="s">
        <v>230</v>
      </c>
      <c r="B102" s="12">
        <f t="shared" si="3"/>
        <v>30</v>
      </c>
      <c r="C102" s="17">
        <f t="shared" si="4"/>
        <v>1.817837516478046</v>
      </c>
      <c r="D102" s="2">
        <v>2</v>
      </c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>
        <v>2</v>
      </c>
      <c r="V102" s="2"/>
      <c r="W102" s="2"/>
      <c r="X102" s="2"/>
      <c r="Y102" s="2"/>
      <c r="Z102" s="2">
        <v>4</v>
      </c>
      <c r="AA102">
        <f t="shared" si="5"/>
        <v>2</v>
      </c>
    </row>
    <row r="103" spans="1:27">
      <c r="A103" t="s">
        <v>232</v>
      </c>
      <c r="B103" s="12">
        <f t="shared" si="3"/>
        <v>30</v>
      </c>
      <c r="C103" s="17">
        <f t="shared" si="4"/>
        <v>1.7703012081951774</v>
      </c>
      <c r="D103" s="2"/>
      <c r="E103" s="2"/>
      <c r="F103" s="2"/>
      <c r="G103" s="2"/>
      <c r="H103" s="2"/>
      <c r="I103" s="2"/>
      <c r="J103" s="2"/>
      <c r="K103" s="2"/>
      <c r="L103" s="2">
        <v>5</v>
      </c>
      <c r="M103" s="2">
        <v>1</v>
      </c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>
        <v>6</v>
      </c>
      <c r="AA103">
        <f t="shared" si="5"/>
        <v>2</v>
      </c>
    </row>
    <row r="104" spans="1:27">
      <c r="A104" t="s">
        <v>238</v>
      </c>
      <c r="B104" s="12">
        <f t="shared" si="3"/>
        <v>20</v>
      </c>
      <c r="C104" s="17">
        <f t="shared" si="4"/>
        <v>1.4292330463069369</v>
      </c>
      <c r="D104" s="2"/>
      <c r="E104" s="2"/>
      <c r="F104" s="2"/>
      <c r="G104" s="2"/>
      <c r="H104" s="2"/>
      <c r="I104" s="2"/>
      <c r="J104" s="2"/>
      <c r="K104" s="2">
        <v>2</v>
      </c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>
        <v>2</v>
      </c>
      <c r="Z104" s="2">
        <v>4</v>
      </c>
      <c r="AA104">
        <f t="shared" si="5"/>
        <v>2</v>
      </c>
    </row>
    <row r="105" spans="1:27">
      <c r="A105" t="s">
        <v>245</v>
      </c>
      <c r="B105" s="12">
        <f t="shared" si="3"/>
        <v>40</v>
      </c>
      <c r="C105" s="17">
        <f t="shared" si="4"/>
        <v>1.098957205662999</v>
      </c>
      <c r="D105" s="2"/>
      <c r="E105" s="2"/>
      <c r="F105" s="2"/>
      <c r="G105" s="2"/>
      <c r="H105" s="2">
        <v>1</v>
      </c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>
        <v>1</v>
      </c>
      <c r="Z105" s="2">
        <v>2</v>
      </c>
      <c r="AA105">
        <f t="shared" si="5"/>
        <v>2</v>
      </c>
    </row>
    <row r="106" spans="1:27">
      <c r="A106" t="s">
        <v>262</v>
      </c>
      <c r="B106" s="12">
        <f t="shared" si="3"/>
        <v>10</v>
      </c>
      <c r="C106" s="17">
        <f t="shared" si="4"/>
        <v>1.3295218324827331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>
        <v>6</v>
      </c>
      <c r="S106" s="2"/>
      <c r="T106" s="2"/>
      <c r="U106" s="2"/>
      <c r="V106" s="2"/>
      <c r="W106" s="2">
        <v>8</v>
      </c>
      <c r="X106" s="2"/>
      <c r="Y106" s="2"/>
      <c r="Z106" s="2">
        <v>14</v>
      </c>
      <c r="AA106">
        <f t="shared" si="5"/>
        <v>2</v>
      </c>
    </row>
    <row r="107" spans="1:27">
      <c r="A107" t="s">
        <v>263</v>
      </c>
      <c r="B107" s="12">
        <f t="shared" si="3"/>
        <v>10</v>
      </c>
      <c r="C107" s="17">
        <f t="shared" si="4"/>
        <v>1.5371770754336676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>
        <v>2</v>
      </c>
      <c r="S107" s="2">
        <v>1</v>
      </c>
      <c r="T107" s="2"/>
      <c r="U107" s="2"/>
      <c r="V107" s="2"/>
      <c r="W107" s="2"/>
      <c r="X107" s="2"/>
      <c r="Y107" s="2"/>
      <c r="Z107" s="2">
        <v>3</v>
      </c>
      <c r="AA107">
        <f t="shared" si="5"/>
        <v>2</v>
      </c>
    </row>
    <row r="108" spans="1:27">
      <c r="A108" t="s">
        <v>269</v>
      </c>
      <c r="B108" s="12">
        <f t="shared" si="3"/>
        <v>30</v>
      </c>
      <c r="C108" s="17">
        <f t="shared" si="4"/>
        <v>1.2319174700376498</v>
      </c>
      <c r="D108" s="2"/>
      <c r="E108" s="2"/>
      <c r="F108" s="2"/>
      <c r="G108" s="2">
        <v>4</v>
      </c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>
        <v>6</v>
      </c>
      <c r="X108" s="2"/>
      <c r="Y108" s="2"/>
      <c r="Z108" s="2">
        <v>10</v>
      </c>
      <c r="AA108">
        <f t="shared" si="5"/>
        <v>2</v>
      </c>
    </row>
    <row r="109" spans="1:27">
      <c r="A109" t="s">
        <v>281</v>
      </c>
      <c r="B109" s="12">
        <f t="shared" si="3"/>
        <v>30</v>
      </c>
      <c r="C109" s="17">
        <f t="shared" si="4"/>
        <v>1.3689847994767095</v>
      </c>
      <c r="D109" s="2"/>
      <c r="E109" s="2"/>
      <c r="F109" s="2"/>
      <c r="G109" s="2"/>
      <c r="H109" s="2">
        <v>1</v>
      </c>
      <c r="I109" s="2"/>
      <c r="J109" s="2"/>
      <c r="K109" s="2"/>
      <c r="L109" s="2"/>
      <c r="M109" s="2"/>
      <c r="N109" s="2"/>
      <c r="O109" s="2"/>
      <c r="P109" s="2"/>
      <c r="Q109" s="2"/>
      <c r="R109" s="2">
        <v>2</v>
      </c>
      <c r="S109" s="2"/>
      <c r="T109" s="2"/>
      <c r="U109" s="2"/>
      <c r="V109" s="2"/>
      <c r="W109" s="2"/>
      <c r="X109" s="2"/>
      <c r="Y109" s="2"/>
      <c r="Z109" s="2">
        <v>3</v>
      </c>
      <c r="AA109">
        <f t="shared" si="5"/>
        <v>2</v>
      </c>
    </row>
    <row r="110" spans="1:27">
      <c r="A110" t="s">
        <v>288</v>
      </c>
      <c r="B110" s="12">
        <f t="shared" si="3"/>
        <v>10</v>
      </c>
      <c r="C110" s="17">
        <f t="shared" si="4"/>
        <v>1.0151831394038426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>
        <v>1</v>
      </c>
      <c r="Q110" s="2"/>
      <c r="R110" s="2"/>
      <c r="S110" s="2"/>
      <c r="T110" s="2">
        <v>2</v>
      </c>
      <c r="U110" s="2"/>
      <c r="V110" s="2"/>
      <c r="W110" s="2"/>
      <c r="X110" s="2"/>
      <c r="Y110" s="2"/>
      <c r="Z110" s="2">
        <v>3</v>
      </c>
      <c r="AA110">
        <f t="shared" si="5"/>
        <v>2</v>
      </c>
    </row>
    <row r="111" spans="1:27">
      <c r="A111" t="s">
        <v>289</v>
      </c>
      <c r="B111" s="12">
        <f t="shared" si="3"/>
        <v>10</v>
      </c>
      <c r="C111" s="17">
        <f t="shared" si="4"/>
        <v>1.4195038396146487</v>
      </c>
      <c r="D111" s="2"/>
      <c r="E111" s="2"/>
      <c r="F111" s="2"/>
      <c r="G111" s="2"/>
      <c r="H111" s="2">
        <v>6</v>
      </c>
      <c r="I111" s="2"/>
      <c r="J111" s="2"/>
      <c r="K111" s="2"/>
      <c r="L111" s="2"/>
      <c r="M111" s="2"/>
      <c r="N111" s="2"/>
      <c r="O111" s="2"/>
      <c r="P111" s="2"/>
      <c r="Q111" s="2">
        <v>6</v>
      </c>
      <c r="R111" s="2"/>
      <c r="S111" s="2"/>
      <c r="T111" s="2"/>
      <c r="U111" s="2"/>
      <c r="V111" s="2"/>
      <c r="W111" s="2"/>
      <c r="X111" s="2"/>
      <c r="Y111" s="2"/>
      <c r="Z111" s="2">
        <v>12</v>
      </c>
      <c r="AA111">
        <f t="shared" si="5"/>
        <v>2</v>
      </c>
    </row>
    <row r="112" spans="1:27">
      <c r="A112" t="s">
        <v>297</v>
      </c>
      <c r="B112" s="12">
        <f t="shared" si="3"/>
        <v>30</v>
      </c>
      <c r="C112" s="17">
        <f t="shared" si="4"/>
        <v>1.4236514574016397</v>
      </c>
      <c r="D112" s="2">
        <v>1</v>
      </c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>
        <v>1</v>
      </c>
      <c r="W112" s="2"/>
      <c r="X112" s="2"/>
      <c r="Y112" s="2"/>
      <c r="Z112" s="2">
        <v>2</v>
      </c>
      <c r="AA112">
        <f t="shared" si="5"/>
        <v>2</v>
      </c>
    </row>
    <row r="113" spans="1:27">
      <c r="A113" t="s">
        <v>301</v>
      </c>
      <c r="B113" s="12">
        <f t="shared" si="3"/>
        <v>20</v>
      </c>
      <c r="C113" s="17">
        <f t="shared" si="4"/>
        <v>1.080177480756225</v>
      </c>
      <c r="D113" s="2"/>
      <c r="E113" s="2"/>
      <c r="F113" s="2">
        <v>1</v>
      </c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>
        <v>2</v>
      </c>
      <c r="Z113" s="2">
        <v>3</v>
      </c>
      <c r="AA113">
        <f t="shared" si="5"/>
        <v>2</v>
      </c>
    </row>
    <row r="114" spans="1:27">
      <c r="A114" t="s">
        <v>303</v>
      </c>
      <c r="B114" s="12">
        <f t="shared" si="3"/>
        <v>40</v>
      </c>
      <c r="C114" s="17">
        <f t="shared" si="4"/>
        <v>1.2491596959064557</v>
      </c>
      <c r="D114" s="2"/>
      <c r="E114" s="2"/>
      <c r="F114" s="2"/>
      <c r="G114" s="2"/>
      <c r="H114" s="2"/>
      <c r="I114" s="2"/>
      <c r="J114" s="2">
        <v>6</v>
      </c>
      <c r="K114" s="2"/>
      <c r="L114" s="2"/>
      <c r="M114" s="2"/>
      <c r="N114" s="2"/>
      <c r="O114" s="2"/>
      <c r="P114" s="2"/>
      <c r="Q114" s="2"/>
      <c r="R114" s="2"/>
      <c r="S114" s="2"/>
      <c r="T114" s="2">
        <v>4</v>
      </c>
      <c r="U114" s="2"/>
      <c r="V114" s="2"/>
      <c r="W114" s="2"/>
      <c r="X114" s="2"/>
      <c r="Y114" s="2"/>
      <c r="Z114" s="2">
        <v>10</v>
      </c>
      <c r="AA114">
        <f t="shared" si="5"/>
        <v>2</v>
      </c>
    </row>
    <row r="115" spans="1:27">
      <c r="A115" t="s">
        <v>315</v>
      </c>
      <c r="B115" s="12">
        <f t="shared" si="3"/>
        <v>10</v>
      </c>
      <c r="C115" s="17">
        <f t="shared" si="4"/>
        <v>1.2202914763391801</v>
      </c>
      <c r="D115" s="2">
        <v>2</v>
      </c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>
        <v>4</v>
      </c>
      <c r="Y115" s="2"/>
      <c r="Z115" s="2">
        <v>6</v>
      </c>
      <c r="AA115">
        <f t="shared" si="5"/>
        <v>2</v>
      </c>
    </row>
    <row r="116" spans="1:27">
      <c r="A116" t="s">
        <v>318</v>
      </c>
      <c r="B116" s="12">
        <f t="shared" si="3"/>
        <v>30</v>
      </c>
      <c r="C116" s="17">
        <f t="shared" si="4"/>
        <v>1.4884910468418546</v>
      </c>
      <c r="D116" s="2"/>
      <c r="E116" s="2"/>
      <c r="F116" s="2"/>
      <c r="G116" s="2"/>
      <c r="H116" s="2"/>
      <c r="I116" s="2"/>
      <c r="J116" s="2"/>
      <c r="K116" s="2">
        <v>2</v>
      </c>
      <c r="L116" s="2"/>
      <c r="M116" s="2"/>
      <c r="N116" s="2"/>
      <c r="O116" s="2"/>
      <c r="P116" s="2">
        <v>2</v>
      </c>
      <c r="Q116" s="2"/>
      <c r="R116" s="2"/>
      <c r="S116" s="2"/>
      <c r="T116" s="2"/>
      <c r="U116" s="2"/>
      <c r="V116" s="2"/>
      <c r="W116" s="2"/>
      <c r="X116" s="2"/>
      <c r="Y116" s="2"/>
      <c r="Z116" s="2">
        <v>4</v>
      </c>
      <c r="AA116">
        <f t="shared" si="5"/>
        <v>2</v>
      </c>
    </row>
    <row r="117" spans="1:27">
      <c r="A117" t="s">
        <v>320</v>
      </c>
      <c r="B117" s="12">
        <f t="shared" si="3"/>
        <v>40</v>
      </c>
      <c r="C117" s="17">
        <f t="shared" si="4"/>
        <v>1.3026705738177764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>
        <v>12</v>
      </c>
      <c r="Q117" s="2"/>
      <c r="R117" s="2"/>
      <c r="S117" s="2"/>
      <c r="T117" s="2"/>
      <c r="U117" s="2"/>
      <c r="V117" s="2"/>
      <c r="W117" s="2"/>
      <c r="X117" s="2"/>
      <c r="Y117" s="2">
        <v>1</v>
      </c>
      <c r="Z117" s="2">
        <v>13</v>
      </c>
      <c r="AA117">
        <f t="shared" si="5"/>
        <v>2</v>
      </c>
    </row>
    <row r="118" spans="1:27">
      <c r="A118" t="s">
        <v>321</v>
      </c>
      <c r="B118" s="12">
        <f t="shared" si="3"/>
        <v>20</v>
      </c>
      <c r="C118" s="17">
        <f t="shared" si="4"/>
        <v>1.8015967206063994</v>
      </c>
      <c r="D118" s="2"/>
      <c r="E118" s="2"/>
      <c r="F118" s="2"/>
      <c r="G118" s="2"/>
      <c r="H118" s="2"/>
      <c r="I118" s="2">
        <v>3</v>
      </c>
      <c r="J118" s="2"/>
      <c r="K118" s="2"/>
      <c r="L118" s="2"/>
      <c r="M118" s="2"/>
      <c r="N118" s="2"/>
      <c r="O118" s="2">
        <v>2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>
        <v>5</v>
      </c>
      <c r="AA118">
        <f t="shared" si="5"/>
        <v>2</v>
      </c>
    </row>
    <row r="119" spans="1:27">
      <c r="A119" t="s">
        <v>325</v>
      </c>
      <c r="B119" s="12">
        <f t="shared" si="3"/>
        <v>30</v>
      </c>
      <c r="C119" s="17">
        <f t="shared" si="4"/>
        <v>1.3464352472480252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>
        <v>1</v>
      </c>
      <c r="S119" s="2">
        <v>1</v>
      </c>
      <c r="T119" s="2"/>
      <c r="U119" s="2"/>
      <c r="V119" s="2"/>
      <c r="W119" s="2"/>
      <c r="X119" s="2"/>
      <c r="Y119" s="2"/>
      <c r="Z119" s="2">
        <v>2</v>
      </c>
      <c r="AA119">
        <f t="shared" si="5"/>
        <v>2</v>
      </c>
    </row>
    <row r="120" spans="1:27">
      <c r="A120" t="s">
        <v>350</v>
      </c>
      <c r="B120" s="12">
        <f t="shared" si="3"/>
        <v>30</v>
      </c>
      <c r="C120" s="17">
        <f t="shared" si="4"/>
        <v>1.5774913428744171</v>
      </c>
      <c r="D120" s="2">
        <v>6</v>
      </c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>
        <v>2</v>
      </c>
      <c r="Y120" s="2"/>
      <c r="Z120" s="2">
        <v>8</v>
      </c>
      <c r="AA120">
        <f t="shared" si="5"/>
        <v>2</v>
      </c>
    </row>
    <row r="121" spans="1:27">
      <c r="A121" t="s">
        <v>352</v>
      </c>
      <c r="B121" s="12">
        <f t="shared" si="3"/>
        <v>20</v>
      </c>
      <c r="C121" s="17">
        <f t="shared" si="4"/>
        <v>1.9030547940536464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>
        <v>6</v>
      </c>
      <c r="O121" s="2"/>
      <c r="P121" s="2"/>
      <c r="Q121" s="2"/>
      <c r="R121" s="2"/>
      <c r="S121" s="2"/>
      <c r="T121" s="2"/>
      <c r="U121" s="2">
        <v>8</v>
      </c>
      <c r="V121" s="2"/>
      <c r="W121" s="2"/>
      <c r="X121" s="2"/>
      <c r="Y121" s="2"/>
      <c r="Z121" s="2">
        <v>14</v>
      </c>
      <c r="AA121">
        <f t="shared" si="5"/>
        <v>2</v>
      </c>
    </row>
    <row r="122" spans="1:27">
      <c r="A122" t="s">
        <v>353</v>
      </c>
      <c r="B122" s="12">
        <f t="shared" si="3"/>
        <v>20</v>
      </c>
      <c r="C122" s="17">
        <f t="shared" si="4"/>
        <v>1.5335234848407922</v>
      </c>
      <c r="D122" s="2"/>
      <c r="E122" s="2"/>
      <c r="F122" s="2">
        <v>9</v>
      </c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>
        <v>5</v>
      </c>
      <c r="R122" s="2"/>
      <c r="S122" s="2"/>
      <c r="T122" s="2"/>
      <c r="U122" s="2"/>
      <c r="V122" s="2"/>
      <c r="W122" s="2"/>
      <c r="X122" s="2"/>
      <c r="Y122" s="2"/>
      <c r="Z122" s="2">
        <v>14</v>
      </c>
      <c r="AA122">
        <f t="shared" si="5"/>
        <v>2</v>
      </c>
    </row>
    <row r="123" spans="1:27">
      <c r="A123" t="s">
        <v>354</v>
      </c>
      <c r="B123" s="12">
        <f t="shared" si="3"/>
        <v>40</v>
      </c>
      <c r="C123" s="17">
        <f t="shared" si="4"/>
        <v>1.3403644574984979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>
        <v>4</v>
      </c>
      <c r="O123" s="2"/>
      <c r="P123" s="2"/>
      <c r="Q123" s="2"/>
      <c r="R123" s="2"/>
      <c r="S123" s="2">
        <v>4</v>
      </c>
      <c r="T123" s="2"/>
      <c r="U123" s="2"/>
      <c r="V123" s="2"/>
      <c r="W123" s="2"/>
      <c r="X123" s="2"/>
      <c r="Y123" s="2"/>
      <c r="Z123" s="2">
        <v>8</v>
      </c>
      <c r="AA123">
        <f t="shared" si="5"/>
        <v>2</v>
      </c>
    </row>
    <row r="124" spans="1:27">
      <c r="A124" t="s">
        <v>367</v>
      </c>
      <c r="B124" s="12">
        <f t="shared" si="3"/>
        <v>30</v>
      </c>
      <c r="C124" s="17">
        <f t="shared" si="4"/>
        <v>1.8357676576304676</v>
      </c>
      <c r="D124" s="2"/>
      <c r="E124" s="2"/>
      <c r="F124" s="2"/>
      <c r="G124" s="2"/>
      <c r="H124" s="2">
        <v>4</v>
      </c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>
        <v>2</v>
      </c>
      <c r="W124" s="2"/>
      <c r="X124" s="2"/>
      <c r="Y124" s="2"/>
      <c r="Z124" s="2">
        <v>6</v>
      </c>
      <c r="AA124">
        <f t="shared" si="5"/>
        <v>2</v>
      </c>
    </row>
    <row r="125" spans="1:27">
      <c r="A125" t="s">
        <v>372</v>
      </c>
      <c r="B125" s="12">
        <f t="shared" si="3"/>
        <v>10</v>
      </c>
      <c r="C125" s="17">
        <f t="shared" si="4"/>
        <v>1.4936836618546385</v>
      </c>
      <c r="D125" s="2"/>
      <c r="E125" s="2"/>
      <c r="F125" s="2"/>
      <c r="G125" s="2"/>
      <c r="H125" s="2"/>
      <c r="I125" s="2"/>
      <c r="J125" s="2"/>
      <c r="K125" s="2"/>
      <c r="L125" s="2">
        <v>4</v>
      </c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>
        <v>2</v>
      </c>
      <c r="X125" s="2"/>
      <c r="Y125" s="2"/>
      <c r="Z125" s="2">
        <v>6</v>
      </c>
      <c r="AA125">
        <f t="shared" si="5"/>
        <v>2</v>
      </c>
    </row>
    <row r="126" spans="1:27">
      <c r="A126" t="s">
        <v>374</v>
      </c>
      <c r="B126" s="12">
        <f t="shared" si="3"/>
        <v>10</v>
      </c>
      <c r="C126" s="17">
        <f t="shared" si="4"/>
        <v>1.817837516478046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>
        <v>1</v>
      </c>
      <c r="Y126" s="2">
        <v>4</v>
      </c>
      <c r="Z126" s="2">
        <v>5</v>
      </c>
      <c r="AA126">
        <f t="shared" si="5"/>
        <v>2</v>
      </c>
    </row>
    <row r="127" spans="1:27">
      <c r="A127" t="s">
        <v>379</v>
      </c>
      <c r="B127" s="12">
        <f t="shared" si="3"/>
        <v>40</v>
      </c>
      <c r="C127" s="17">
        <f t="shared" si="4"/>
        <v>1.7133135374559547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>
        <v>3</v>
      </c>
      <c r="O127" s="2"/>
      <c r="P127" s="2"/>
      <c r="Q127" s="2">
        <v>4</v>
      </c>
      <c r="R127" s="2"/>
      <c r="S127" s="2"/>
      <c r="T127" s="2"/>
      <c r="U127" s="2"/>
      <c r="V127" s="2"/>
      <c r="W127" s="2"/>
      <c r="X127" s="2"/>
      <c r="Y127" s="2"/>
      <c r="Z127" s="2">
        <v>7</v>
      </c>
      <c r="AA127">
        <f t="shared" si="5"/>
        <v>2</v>
      </c>
    </row>
    <row r="128" spans="1:27">
      <c r="A128" t="s">
        <v>403</v>
      </c>
      <c r="B128" s="12">
        <f t="shared" si="3"/>
        <v>40</v>
      </c>
      <c r="C128" s="17">
        <f t="shared" si="4"/>
        <v>1.4096704729973304</v>
      </c>
      <c r="D128" s="2"/>
      <c r="E128" s="2"/>
      <c r="F128" s="2"/>
      <c r="G128" s="2">
        <v>8</v>
      </c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>
        <v>5</v>
      </c>
      <c r="W128" s="2"/>
      <c r="X128" s="2"/>
      <c r="Y128" s="2"/>
      <c r="Z128" s="2">
        <v>13</v>
      </c>
      <c r="AA128">
        <f t="shared" si="5"/>
        <v>2</v>
      </c>
    </row>
    <row r="129" spans="1:27">
      <c r="A129" t="s">
        <v>412</v>
      </c>
      <c r="B129" s="12">
        <f t="shared" si="3"/>
        <v>30</v>
      </c>
      <c r="C129" s="17">
        <f t="shared" si="4"/>
        <v>1.3109846918965884</v>
      </c>
      <c r="D129" s="2"/>
      <c r="E129" s="2"/>
      <c r="F129" s="2"/>
      <c r="G129" s="2"/>
      <c r="H129" s="2"/>
      <c r="I129" s="2"/>
      <c r="J129" s="2"/>
      <c r="K129" s="2"/>
      <c r="L129" s="2"/>
      <c r="M129" s="2">
        <v>12</v>
      </c>
      <c r="N129" s="2"/>
      <c r="O129" s="2"/>
      <c r="P129" s="2">
        <v>3</v>
      </c>
      <c r="Q129" s="2"/>
      <c r="R129" s="2"/>
      <c r="S129" s="2"/>
      <c r="T129" s="2"/>
      <c r="U129" s="2"/>
      <c r="V129" s="2"/>
      <c r="W129" s="2"/>
      <c r="X129" s="2"/>
      <c r="Y129" s="2"/>
      <c r="Z129" s="2">
        <v>15</v>
      </c>
      <c r="AA129">
        <f t="shared" si="5"/>
        <v>2</v>
      </c>
    </row>
    <row r="130" spans="1:27">
      <c r="A130" t="s">
        <v>421</v>
      </c>
      <c r="B130" s="12">
        <f t="shared" ref="B130:B193" si="6">VLOOKUP(A130,TemposRef,3,0)</f>
        <v>30</v>
      </c>
      <c r="C130" s="17">
        <f t="shared" ref="C130:C193" si="7">VLOOKUP(A130,TemposRef,6,0)</f>
        <v>1.5696517880250469</v>
      </c>
      <c r="D130" s="2"/>
      <c r="E130" s="2"/>
      <c r="F130" s="2"/>
      <c r="G130" s="2"/>
      <c r="H130" s="2"/>
      <c r="I130" s="2"/>
      <c r="J130" s="2"/>
      <c r="K130" s="2"/>
      <c r="L130" s="2">
        <v>1</v>
      </c>
      <c r="M130" s="2"/>
      <c r="N130" s="2"/>
      <c r="O130" s="2"/>
      <c r="P130" s="2"/>
      <c r="Q130" s="2"/>
      <c r="R130" s="2"/>
      <c r="S130" s="2"/>
      <c r="T130" s="2"/>
      <c r="U130" s="2">
        <v>1</v>
      </c>
      <c r="V130" s="2"/>
      <c r="W130" s="2"/>
      <c r="X130" s="2"/>
      <c r="Y130" s="2"/>
      <c r="Z130" s="2">
        <v>2</v>
      </c>
      <c r="AA130">
        <f t="shared" ref="AA130:AA193" si="8">COUNTA(D130:Y130)</f>
        <v>2</v>
      </c>
    </row>
    <row r="131" spans="1:27">
      <c r="A131" t="s">
        <v>433</v>
      </c>
      <c r="B131" s="12">
        <f t="shared" si="6"/>
        <v>40</v>
      </c>
      <c r="C131" s="17">
        <f t="shared" si="7"/>
        <v>1.2685006790175883</v>
      </c>
      <c r="D131" s="2"/>
      <c r="E131" s="2"/>
      <c r="F131" s="2"/>
      <c r="G131" s="2"/>
      <c r="H131" s="2"/>
      <c r="I131" s="2"/>
      <c r="J131" s="2"/>
      <c r="K131" s="2">
        <v>3</v>
      </c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>
        <v>4</v>
      </c>
      <c r="Z131" s="2">
        <v>7</v>
      </c>
      <c r="AA131">
        <f t="shared" si="8"/>
        <v>2</v>
      </c>
    </row>
    <row r="132" spans="1:27">
      <c r="A132" t="s">
        <v>435</v>
      </c>
      <c r="B132" s="12">
        <f t="shared" si="6"/>
        <v>30</v>
      </c>
      <c r="C132" s="17">
        <f t="shared" si="7"/>
        <v>1.3234938982005904</v>
      </c>
      <c r="D132" s="2"/>
      <c r="E132" s="2"/>
      <c r="F132" s="2"/>
      <c r="G132" s="2"/>
      <c r="H132" s="2">
        <v>6</v>
      </c>
      <c r="I132" s="2"/>
      <c r="J132" s="2"/>
      <c r="K132" s="2">
        <v>1</v>
      </c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>
        <v>7</v>
      </c>
      <c r="AA132">
        <f t="shared" si="8"/>
        <v>2</v>
      </c>
    </row>
    <row r="133" spans="1:27">
      <c r="A133" t="s">
        <v>440</v>
      </c>
      <c r="B133" s="12">
        <f t="shared" si="6"/>
        <v>30</v>
      </c>
      <c r="C133" s="17">
        <f t="shared" si="7"/>
        <v>1.9824816741182048</v>
      </c>
      <c r="D133" s="2"/>
      <c r="E133" s="2"/>
      <c r="F133" s="2">
        <v>1</v>
      </c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>
        <v>4</v>
      </c>
      <c r="Y133" s="2"/>
      <c r="Z133" s="2">
        <v>5</v>
      </c>
      <c r="AA133">
        <f t="shared" si="8"/>
        <v>2</v>
      </c>
    </row>
    <row r="134" spans="1:27">
      <c r="A134" t="s">
        <v>447</v>
      </c>
      <c r="B134" s="12">
        <f t="shared" si="6"/>
        <v>40</v>
      </c>
      <c r="C134" s="17">
        <f t="shared" si="7"/>
        <v>1.0244857141270449</v>
      </c>
      <c r="D134" s="2"/>
      <c r="E134" s="2"/>
      <c r="F134" s="2"/>
      <c r="G134" s="2"/>
      <c r="H134" s="2">
        <v>2</v>
      </c>
      <c r="I134" s="2"/>
      <c r="J134" s="2"/>
      <c r="K134" s="2"/>
      <c r="L134" s="2"/>
      <c r="M134" s="2"/>
      <c r="N134" s="2"/>
      <c r="O134" s="2"/>
      <c r="P134" s="2"/>
      <c r="Q134" s="2"/>
      <c r="R134" s="2">
        <v>2</v>
      </c>
      <c r="S134" s="2"/>
      <c r="T134" s="2"/>
      <c r="U134" s="2"/>
      <c r="V134" s="2"/>
      <c r="W134" s="2"/>
      <c r="X134" s="2"/>
      <c r="Y134" s="2"/>
      <c r="Z134" s="2">
        <v>4</v>
      </c>
      <c r="AA134">
        <f t="shared" si="8"/>
        <v>2</v>
      </c>
    </row>
    <row r="135" spans="1:27">
      <c r="A135" t="s">
        <v>459</v>
      </c>
      <c r="B135" s="12">
        <f t="shared" si="6"/>
        <v>40</v>
      </c>
      <c r="C135" s="17">
        <f t="shared" si="7"/>
        <v>1.7017759906535121</v>
      </c>
      <c r="D135" s="2"/>
      <c r="E135" s="2"/>
      <c r="F135" s="2"/>
      <c r="G135" s="2">
        <v>5</v>
      </c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>
        <v>7</v>
      </c>
      <c r="V135" s="2"/>
      <c r="W135" s="2"/>
      <c r="X135" s="2"/>
      <c r="Y135" s="2"/>
      <c r="Z135" s="2">
        <v>12</v>
      </c>
      <c r="AA135">
        <f t="shared" si="8"/>
        <v>2</v>
      </c>
    </row>
    <row r="136" spans="1:27">
      <c r="A136" t="s">
        <v>460</v>
      </c>
      <c r="B136" s="12">
        <f t="shared" si="6"/>
        <v>30</v>
      </c>
      <c r="C136" s="17">
        <f t="shared" si="7"/>
        <v>1.4213052279849601</v>
      </c>
      <c r="D136" s="2"/>
      <c r="E136" s="2">
        <v>4</v>
      </c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>
        <v>1</v>
      </c>
      <c r="Y136" s="2"/>
      <c r="Z136" s="2">
        <v>5</v>
      </c>
      <c r="AA136">
        <f t="shared" si="8"/>
        <v>2</v>
      </c>
    </row>
    <row r="137" spans="1:27">
      <c r="A137" t="s">
        <v>469</v>
      </c>
      <c r="B137" s="12">
        <f t="shared" si="6"/>
        <v>30</v>
      </c>
      <c r="C137" s="17">
        <f t="shared" si="7"/>
        <v>1.1518128193574091</v>
      </c>
      <c r="D137" s="2"/>
      <c r="E137" s="2"/>
      <c r="F137" s="2"/>
      <c r="G137" s="2"/>
      <c r="H137" s="2">
        <v>1</v>
      </c>
      <c r="I137" s="2"/>
      <c r="J137" s="2"/>
      <c r="K137" s="2"/>
      <c r="L137" s="2"/>
      <c r="M137" s="2"/>
      <c r="N137" s="2">
        <v>4</v>
      </c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>
        <v>5</v>
      </c>
      <c r="AA137">
        <f t="shared" si="8"/>
        <v>2</v>
      </c>
    </row>
    <row r="138" spans="1:27">
      <c r="A138" t="s">
        <v>478</v>
      </c>
      <c r="B138" s="12">
        <f t="shared" si="6"/>
        <v>20</v>
      </c>
      <c r="C138" s="17">
        <f t="shared" si="7"/>
        <v>1.080177480756225</v>
      </c>
      <c r="D138" s="2"/>
      <c r="E138" s="2"/>
      <c r="F138" s="2"/>
      <c r="G138" s="2"/>
      <c r="H138" s="2">
        <v>4</v>
      </c>
      <c r="I138" s="2"/>
      <c r="J138" s="2">
        <v>2</v>
      </c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>
        <v>6</v>
      </c>
      <c r="AA138">
        <f t="shared" si="8"/>
        <v>2</v>
      </c>
    </row>
    <row r="139" spans="1:27">
      <c r="A139" t="s">
        <v>481</v>
      </c>
      <c r="B139" s="12">
        <f t="shared" si="6"/>
        <v>20</v>
      </c>
      <c r="C139" s="17">
        <f t="shared" si="7"/>
        <v>1.2069025919026517</v>
      </c>
      <c r="D139" s="2"/>
      <c r="E139" s="2"/>
      <c r="F139" s="2"/>
      <c r="G139" s="2"/>
      <c r="H139" s="2"/>
      <c r="I139" s="2"/>
      <c r="J139" s="2"/>
      <c r="K139" s="2">
        <v>1</v>
      </c>
      <c r="L139" s="2"/>
      <c r="M139" s="2">
        <v>1</v>
      </c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>
        <v>2</v>
      </c>
      <c r="AA139">
        <f t="shared" si="8"/>
        <v>2</v>
      </c>
    </row>
    <row r="140" spans="1:27">
      <c r="A140" t="s">
        <v>198</v>
      </c>
      <c r="B140" s="12">
        <f t="shared" si="6"/>
        <v>20</v>
      </c>
      <c r="C140" s="17">
        <f t="shared" si="7"/>
        <v>1.3237010925040567</v>
      </c>
      <c r="D140" s="2"/>
      <c r="E140" s="2"/>
      <c r="F140" s="2"/>
      <c r="G140" s="2">
        <v>3</v>
      </c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>
        <v>3</v>
      </c>
      <c r="AA140">
        <f t="shared" si="8"/>
        <v>1</v>
      </c>
    </row>
    <row r="141" spans="1:27">
      <c r="A141" t="s">
        <v>200</v>
      </c>
      <c r="B141" s="12">
        <f t="shared" si="6"/>
        <v>10</v>
      </c>
      <c r="C141" s="17">
        <f t="shared" si="7"/>
        <v>1.9921341496104561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>
        <v>4</v>
      </c>
      <c r="U141" s="2"/>
      <c r="V141" s="2"/>
      <c r="W141" s="2"/>
      <c r="X141" s="2"/>
      <c r="Y141" s="2"/>
      <c r="Z141" s="2">
        <v>4</v>
      </c>
      <c r="AA141">
        <f t="shared" si="8"/>
        <v>1</v>
      </c>
    </row>
    <row r="142" spans="1:27">
      <c r="A142" t="s">
        <v>203</v>
      </c>
      <c r="B142" s="12">
        <f t="shared" si="6"/>
        <v>10</v>
      </c>
      <c r="C142" s="17">
        <f t="shared" si="7"/>
        <v>1.7023323943410578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>
        <v>7</v>
      </c>
      <c r="Z142" s="2">
        <v>7</v>
      </c>
      <c r="AA142">
        <f t="shared" si="8"/>
        <v>1</v>
      </c>
    </row>
    <row r="143" spans="1:27">
      <c r="A143" t="s">
        <v>206</v>
      </c>
      <c r="B143" s="12">
        <f t="shared" si="6"/>
        <v>10</v>
      </c>
      <c r="C143" s="17">
        <f t="shared" si="7"/>
        <v>1.2704331186084987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>
        <v>9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>
        <v>9</v>
      </c>
      <c r="AA143">
        <f t="shared" si="8"/>
        <v>1</v>
      </c>
    </row>
    <row r="144" spans="1:27">
      <c r="A144" t="s">
        <v>208</v>
      </c>
      <c r="B144" s="12">
        <f t="shared" si="6"/>
        <v>10</v>
      </c>
      <c r="C144" s="17">
        <f t="shared" si="7"/>
        <v>1.9169217513200456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>
        <v>6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>
        <v>6</v>
      </c>
      <c r="AA144">
        <f t="shared" si="8"/>
        <v>1</v>
      </c>
    </row>
    <row r="145" spans="1:27">
      <c r="A145" t="s">
        <v>209</v>
      </c>
      <c r="B145" s="12">
        <f t="shared" si="6"/>
        <v>30</v>
      </c>
      <c r="C145" s="17">
        <f t="shared" si="7"/>
        <v>1.838138737803976</v>
      </c>
      <c r="D145" s="2"/>
      <c r="E145" s="2"/>
      <c r="F145" s="2"/>
      <c r="G145" s="2"/>
      <c r="H145" s="2"/>
      <c r="I145" s="2"/>
      <c r="J145" s="2">
        <v>2</v>
      </c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>
        <v>2</v>
      </c>
      <c r="AA145">
        <f t="shared" si="8"/>
        <v>1</v>
      </c>
    </row>
    <row r="146" spans="1:27">
      <c r="A146" t="s">
        <v>210</v>
      </c>
      <c r="B146" s="12">
        <f t="shared" si="6"/>
        <v>30</v>
      </c>
      <c r="C146" s="17">
        <f t="shared" si="7"/>
        <v>1.9069760987271902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>
        <v>1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>
        <v>1</v>
      </c>
      <c r="AA146">
        <f t="shared" si="8"/>
        <v>1</v>
      </c>
    </row>
    <row r="147" spans="1:27">
      <c r="A147" t="s">
        <v>214</v>
      </c>
      <c r="B147" s="12">
        <f t="shared" si="6"/>
        <v>40</v>
      </c>
      <c r="C147" s="17">
        <f t="shared" si="7"/>
        <v>1.0508137070238623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>
        <v>2</v>
      </c>
      <c r="Q147" s="2"/>
      <c r="R147" s="2"/>
      <c r="S147" s="2"/>
      <c r="T147" s="2"/>
      <c r="U147" s="2"/>
      <c r="V147" s="2"/>
      <c r="W147" s="2"/>
      <c r="X147" s="2"/>
      <c r="Y147" s="2"/>
      <c r="Z147" s="2">
        <v>2</v>
      </c>
      <c r="AA147">
        <f t="shared" si="8"/>
        <v>1</v>
      </c>
    </row>
    <row r="148" spans="1:27">
      <c r="A148" t="s">
        <v>216</v>
      </c>
      <c r="B148" s="12">
        <f t="shared" si="6"/>
        <v>10</v>
      </c>
      <c r="C148" s="17">
        <f t="shared" si="7"/>
        <v>1.619501406107517</v>
      </c>
      <c r="D148" s="2"/>
      <c r="E148" s="2"/>
      <c r="F148" s="2"/>
      <c r="G148" s="2"/>
      <c r="H148" s="2"/>
      <c r="I148" s="2"/>
      <c r="J148" s="2"/>
      <c r="K148" s="2"/>
      <c r="L148" s="2">
        <v>1</v>
      </c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>
        <v>1</v>
      </c>
      <c r="AA148">
        <f t="shared" si="8"/>
        <v>1</v>
      </c>
    </row>
    <row r="149" spans="1:27">
      <c r="A149" t="s">
        <v>220</v>
      </c>
      <c r="B149" s="12">
        <f t="shared" si="6"/>
        <v>30</v>
      </c>
      <c r="C149" s="17">
        <f t="shared" si="7"/>
        <v>1.1028484039684034</v>
      </c>
      <c r="D149" s="2"/>
      <c r="E149" s="2"/>
      <c r="F149" s="2"/>
      <c r="G149" s="2"/>
      <c r="H149" s="2"/>
      <c r="I149" s="2"/>
      <c r="J149" s="2">
        <v>4</v>
      </c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>
        <v>4</v>
      </c>
      <c r="AA149">
        <f t="shared" si="8"/>
        <v>1</v>
      </c>
    </row>
    <row r="150" spans="1:27">
      <c r="A150" t="s">
        <v>222</v>
      </c>
      <c r="B150" s="12">
        <f t="shared" si="6"/>
        <v>30</v>
      </c>
      <c r="C150" s="17">
        <f t="shared" si="7"/>
        <v>1.8422762134752446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>
        <v>5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>
        <v>5</v>
      </c>
      <c r="AA150">
        <f t="shared" si="8"/>
        <v>1</v>
      </c>
    </row>
    <row r="151" spans="1:27">
      <c r="A151" t="s">
        <v>225</v>
      </c>
      <c r="B151" s="12">
        <f t="shared" si="6"/>
        <v>10</v>
      </c>
      <c r="C151" s="17">
        <f t="shared" si="7"/>
        <v>1.6014435180025712</v>
      </c>
      <c r="D151" s="2"/>
      <c r="E151" s="2"/>
      <c r="F151" s="2"/>
      <c r="G151" s="2">
        <v>2</v>
      </c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>
        <v>2</v>
      </c>
      <c r="AA151">
        <f t="shared" si="8"/>
        <v>1</v>
      </c>
    </row>
    <row r="152" spans="1:27">
      <c r="A152" t="s">
        <v>226</v>
      </c>
      <c r="B152" s="12">
        <f t="shared" si="6"/>
        <v>30</v>
      </c>
      <c r="C152" s="17">
        <f t="shared" si="7"/>
        <v>1.847226572307394</v>
      </c>
      <c r="D152" s="2"/>
      <c r="E152" s="2"/>
      <c r="F152" s="2"/>
      <c r="G152" s="2"/>
      <c r="H152" s="2"/>
      <c r="I152" s="2"/>
      <c r="J152" s="2">
        <v>2</v>
      </c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>
        <v>2</v>
      </c>
      <c r="AA152">
        <f t="shared" si="8"/>
        <v>1</v>
      </c>
    </row>
    <row r="153" spans="1:27">
      <c r="A153" t="s">
        <v>228</v>
      </c>
      <c r="B153" s="12">
        <f t="shared" si="6"/>
        <v>20</v>
      </c>
      <c r="C153" s="17">
        <f t="shared" si="7"/>
        <v>1.7065324588620783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>
        <v>1</v>
      </c>
      <c r="R153" s="2"/>
      <c r="S153" s="2"/>
      <c r="T153" s="2"/>
      <c r="U153" s="2"/>
      <c r="V153" s="2"/>
      <c r="W153" s="2"/>
      <c r="X153" s="2"/>
      <c r="Y153" s="2"/>
      <c r="Z153" s="2">
        <v>1</v>
      </c>
      <c r="AA153">
        <f t="shared" si="8"/>
        <v>1</v>
      </c>
    </row>
    <row r="154" spans="1:27">
      <c r="A154" t="s">
        <v>231</v>
      </c>
      <c r="B154" s="12">
        <f t="shared" si="6"/>
        <v>30</v>
      </c>
      <c r="C154" s="17">
        <f t="shared" si="7"/>
        <v>1.8858217975810794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>
        <v>5</v>
      </c>
      <c r="Q154" s="2"/>
      <c r="R154" s="2"/>
      <c r="S154" s="2"/>
      <c r="T154" s="2"/>
      <c r="U154" s="2"/>
      <c r="V154" s="2"/>
      <c r="W154" s="2"/>
      <c r="X154" s="2"/>
      <c r="Y154" s="2"/>
      <c r="Z154" s="2">
        <v>5</v>
      </c>
      <c r="AA154">
        <f t="shared" si="8"/>
        <v>1</v>
      </c>
    </row>
    <row r="155" spans="1:27">
      <c r="A155" t="s">
        <v>233</v>
      </c>
      <c r="B155" s="12">
        <f t="shared" si="6"/>
        <v>40</v>
      </c>
      <c r="C155" s="17">
        <f t="shared" si="7"/>
        <v>1.098957205662999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>
        <v>1</v>
      </c>
      <c r="R155" s="2"/>
      <c r="S155" s="2"/>
      <c r="T155" s="2"/>
      <c r="U155" s="2"/>
      <c r="V155" s="2"/>
      <c r="W155" s="2"/>
      <c r="X155" s="2"/>
      <c r="Y155" s="2"/>
      <c r="Z155" s="2">
        <v>1</v>
      </c>
      <c r="AA155">
        <f t="shared" si="8"/>
        <v>1</v>
      </c>
    </row>
    <row r="156" spans="1:27">
      <c r="A156" t="s">
        <v>236</v>
      </c>
      <c r="B156" s="12">
        <f t="shared" si="6"/>
        <v>10</v>
      </c>
      <c r="C156" s="17">
        <f t="shared" si="7"/>
        <v>1.4278076364671355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>
        <v>1</v>
      </c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>
        <v>1</v>
      </c>
      <c r="AA156">
        <f t="shared" si="8"/>
        <v>1</v>
      </c>
    </row>
    <row r="157" spans="1:27">
      <c r="A157" t="s">
        <v>237</v>
      </c>
      <c r="B157" s="12">
        <f t="shared" si="6"/>
        <v>40</v>
      </c>
      <c r="C157" s="17">
        <f t="shared" si="7"/>
        <v>1.3070215586160541</v>
      </c>
      <c r="D157" s="2"/>
      <c r="E157" s="2"/>
      <c r="F157" s="2"/>
      <c r="G157" s="2"/>
      <c r="H157" s="2"/>
      <c r="I157" s="2"/>
      <c r="J157" s="2">
        <v>5</v>
      </c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>
        <v>5</v>
      </c>
      <c r="AA157">
        <f t="shared" si="8"/>
        <v>1</v>
      </c>
    </row>
    <row r="158" spans="1:27">
      <c r="A158" t="s">
        <v>239</v>
      </c>
      <c r="B158" s="12">
        <f t="shared" si="6"/>
        <v>20</v>
      </c>
      <c r="C158" s="17">
        <f t="shared" si="7"/>
        <v>1.8015967206063994</v>
      </c>
      <c r="D158" s="2"/>
      <c r="E158" s="2"/>
      <c r="F158" s="2"/>
      <c r="G158" s="2"/>
      <c r="H158" s="2"/>
      <c r="I158" s="2"/>
      <c r="J158" s="2"/>
      <c r="K158" s="2"/>
      <c r="L158" s="2">
        <v>1</v>
      </c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>
        <v>1</v>
      </c>
      <c r="AA158">
        <f t="shared" si="8"/>
        <v>1</v>
      </c>
    </row>
    <row r="159" spans="1:27">
      <c r="A159" t="s">
        <v>240</v>
      </c>
      <c r="B159" s="12">
        <f t="shared" si="6"/>
        <v>30</v>
      </c>
      <c r="C159" s="17">
        <f t="shared" si="7"/>
        <v>1.8307804152086309</v>
      </c>
      <c r="D159" s="2"/>
      <c r="E159" s="2"/>
      <c r="F159" s="2"/>
      <c r="G159" s="2"/>
      <c r="H159" s="2"/>
      <c r="I159" s="2"/>
      <c r="J159" s="2"/>
      <c r="K159" s="2">
        <v>2</v>
      </c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>
        <v>2</v>
      </c>
      <c r="AA159">
        <f t="shared" si="8"/>
        <v>1</v>
      </c>
    </row>
    <row r="160" spans="1:27">
      <c r="A160" t="s">
        <v>241</v>
      </c>
      <c r="B160" s="12">
        <f t="shared" si="6"/>
        <v>20</v>
      </c>
      <c r="C160" s="17">
        <f t="shared" si="7"/>
        <v>1.9069760987271902</v>
      </c>
      <c r="D160" s="2"/>
      <c r="E160" s="2"/>
      <c r="F160" s="2"/>
      <c r="G160" s="2">
        <v>4</v>
      </c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>
        <v>4</v>
      </c>
      <c r="AA160">
        <f t="shared" si="8"/>
        <v>1</v>
      </c>
    </row>
    <row r="161" spans="1:27">
      <c r="A161" t="s">
        <v>247</v>
      </c>
      <c r="B161" s="12">
        <f t="shared" si="6"/>
        <v>10</v>
      </c>
      <c r="C161" s="17">
        <f t="shared" si="7"/>
        <v>1.2202914763391801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>
        <v>7</v>
      </c>
      <c r="S161" s="2"/>
      <c r="T161" s="2"/>
      <c r="U161" s="2"/>
      <c r="V161" s="2"/>
      <c r="W161" s="2"/>
      <c r="X161" s="2"/>
      <c r="Y161" s="2"/>
      <c r="Z161" s="2">
        <v>7</v>
      </c>
      <c r="AA161">
        <f t="shared" si="8"/>
        <v>1</v>
      </c>
    </row>
    <row r="162" spans="1:27">
      <c r="A162" t="s">
        <v>249</v>
      </c>
      <c r="B162" s="12">
        <f t="shared" si="6"/>
        <v>10</v>
      </c>
      <c r="C162" s="17">
        <f t="shared" si="7"/>
        <v>1.847229124608444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>
        <v>1</v>
      </c>
      <c r="Z162" s="2">
        <v>1</v>
      </c>
      <c r="AA162">
        <f t="shared" si="8"/>
        <v>1</v>
      </c>
    </row>
    <row r="163" spans="1:27">
      <c r="A163" t="s">
        <v>253</v>
      </c>
      <c r="B163" s="12">
        <f t="shared" si="6"/>
        <v>20</v>
      </c>
      <c r="C163" s="17">
        <f t="shared" si="7"/>
        <v>1.6142490060630212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>
        <v>2</v>
      </c>
      <c r="Y163" s="2"/>
      <c r="Z163" s="2">
        <v>2</v>
      </c>
      <c r="AA163">
        <f t="shared" si="8"/>
        <v>1</v>
      </c>
    </row>
    <row r="164" spans="1:27">
      <c r="A164" t="s">
        <v>254</v>
      </c>
      <c r="B164" s="12">
        <f t="shared" si="6"/>
        <v>20</v>
      </c>
      <c r="C164" s="17">
        <f t="shared" si="7"/>
        <v>1.5751028601882382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>
        <v>4</v>
      </c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>
        <v>4</v>
      </c>
      <c r="AA164">
        <f t="shared" si="8"/>
        <v>1</v>
      </c>
    </row>
    <row r="165" spans="1:27">
      <c r="A165" t="s">
        <v>256</v>
      </c>
      <c r="B165" s="12">
        <f t="shared" si="6"/>
        <v>10</v>
      </c>
      <c r="C165" s="17">
        <f t="shared" si="7"/>
        <v>1.3522346464432464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>
        <v>1</v>
      </c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>
        <v>1</v>
      </c>
      <c r="AA165">
        <f t="shared" si="8"/>
        <v>1</v>
      </c>
    </row>
    <row r="166" spans="1:27">
      <c r="A166" t="s">
        <v>258</v>
      </c>
      <c r="B166" s="12">
        <f t="shared" si="6"/>
        <v>30</v>
      </c>
      <c r="C166" s="17">
        <f t="shared" si="7"/>
        <v>1.7703012081951774</v>
      </c>
      <c r="D166" s="2"/>
      <c r="E166" s="2"/>
      <c r="F166" s="2"/>
      <c r="G166" s="2">
        <v>6</v>
      </c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>
        <v>6</v>
      </c>
      <c r="AA166">
        <f t="shared" si="8"/>
        <v>1</v>
      </c>
    </row>
    <row r="167" spans="1:27">
      <c r="A167" t="s">
        <v>260</v>
      </c>
      <c r="B167" s="12">
        <f t="shared" si="6"/>
        <v>10</v>
      </c>
      <c r="C167" s="17">
        <f t="shared" si="7"/>
        <v>1.2746495272868044</v>
      </c>
      <c r="D167" s="2"/>
      <c r="E167" s="2"/>
      <c r="F167" s="2"/>
      <c r="G167" s="2"/>
      <c r="H167" s="2">
        <v>1</v>
      </c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>
        <v>1</v>
      </c>
      <c r="AA167">
        <f t="shared" si="8"/>
        <v>1</v>
      </c>
    </row>
    <row r="168" spans="1:27">
      <c r="A168" t="s">
        <v>261</v>
      </c>
      <c r="B168" s="12">
        <f t="shared" si="6"/>
        <v>30</v>
      </c>
      <c r="C168" s="17">
        <f t="shared" si="7"/>
        <v>1.3218944419932441</v>
      </c>
      <c r="D168" s="2"/>
      <c r="E168" s="2"/>
      <c r="F168" s="2"/>
      <c r="G168" s="2"/>
      <c r="H168" s="2"/>
      <c r="I168" s="2"/>
      <c r="J168" s="2"/>
      <c r="K168" s="2"/>
      <c r="L168" s="2">
        <v>11</v>
      </c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>
        <v>11</v>
      </c>
      <c r="AA168">
        <f t="shared" si="8"/>
        <v>1</v>
      </c>
    </row>
    <row r="169" spans="1:27">
      <c r="A169" t="s">
        <v>264</v>
      </c>
      <c r="B169" s="12">
        <f t="shared" si="6"/>
        <v>10</v>
      </c>
      <c r="C169" s="17">
        <f t="shared" si="7"/>
        <v>1.3295218324827331</v>
      </c>
      <c r="D169" s="2"/>
      <c r="E169" s="2"/>
      <c r="F169" s="2"/>
      <c r="G169" s="2"/>
      <c r="H169" s="2"/>
      <c r="I169" s="2"/>
      <c r="J169" s="2">
        <v>1</v>
      </c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>
        <v>1</v>
      </c>
      <c r="AA169">
        <f t="shared" si="8"/>
        <v>1</v>
      </c>
    </row>
    <row r="170" spans="1:27">
      <c r="A170" t="s">
        <v>265</v>
      </c>
      <c r="B170" s="12">
        <f t="shared" si="6"/>
        <v>20</v>
      </c>
      <c r="C170" s="17">
        <f t="shared" si="7"/>
        <v>1.303887205374811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>
        <v>6</v>
      </c>
      <c r="Q170" s="2"/>
      <c r="R170" s="2"/>
      <c r="S170" s="2"/>
      <c r="T170" s="2"/>
      <c r="U170" s="2"/>
      <c r="V170" s="2"/>
      <c r="W170" s="2"/>
      <c r="X170" s="2"/>
      <c r="Y170" s="2"/>
      <c r="Z170" s="2">
        <v>6</v>
      </c>
      <c r="AA170">
        <f t="shared" si="8"/>
        <v>1</v>
      </c>
    </row>
    <row r="171" spans="1:27">
      <c r="A171" t="s">
        <v>272</v>
      </c>
      <c r="B171" s="12">
        <f t="shared" si="6"/>
        <v>10</v>
      </c>
      <c r="C171" s="17">
        <f t="shared" si="7"/>
        <v>1.0311452627193956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>
        <v>2</v>
      </c>
      <c r="X171" s="2"/>
      <c r="Y171" s="2"/>
      <c r="Z171" s="2">
        <v>2</v>
      </c>
      <c r="AA171">
        <f t="shared" si="8"/>
        <v>1</v>
      </c>
    </row>
    <row r="172" spans="1:27">
      <c r="A172" t="s">
        <v>273</v>
      </c>
      <c r="B172" s="12">
        <f t="shared" si="6"/>
        <v>30</v>
      </c>
      <c r="C172" s="17">
        <f t="shared" si="7"/>
        <v>1.8858217975810794</v>
      </c>
      <c r="D172" s="2">
        <v>8</v>
      </c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>
        <v>8</v>
      </c>
      <c r="AA172">
        <f t="shared" si="8"/>
        <v>1</v>
      </c>
    </row>
    <row r="173" spans="1:27">
      <c r="A173" t="s">
        <v>274</v>
      </c>
      <c r="B173" s="12">
        <f t="shared" si="6"/>
        <v>10</v>
      </c>
      <c r="C173" s="17">
        <f t="shared" si="7"/>
        <v>1.0151831394038426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>
        <v>1</v>
      </c>
      <c r="Z173" s="2">
        <v>1</v>
      </c>
      <c r="AA173">
        <f t="shared" si="8"/>
        <v>1</v>
      </c>
    </row>
    <row r="174" spans="1:27">
      <c r="A174" t="s">
        <v>276</v>
      </c>
      <c r="B174" s="12">
        <f t="shared" si="6"/>
        <v>30</v>
      </c>
      <c r="C174" s="17">
        <f t="shared" si="7"/>
        <v>1.8769137024598486</v>
      </c>
      <c r="D174" s="2"/>
      <c r="E174" s="2"/>
      <c r="F174" s="2"/>
      <c r="G174" s="2"/>
      <c r="H174" s="2"/>
      <c r="I174" s="2"/>
      <c r="J174" s="2"/>
      <c r="K174" s="2"/>
      <c r="L174" s="2"/>
      <c r="M174" s="2">
        <v>5</v>
      </c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>
        <v>5</v>
      </c>
      <c r="AA174">
        <f t="shared" si="8"/>
        <v>1</v>
      </c>
    </row>
    <row r="175" spans="1:27">
      <c r="A175" t="s">
        <v>277</v>
      </c>
      <c r="B175" s="12">
        <f t="shared" si="6"/>
        <v>30</v>
      </c>
      <c r="C175" s="17">
        <f t="shared" si="7"/>
        <v>1.8422762134752446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>
        <v>2</v>
      </c>
      <c r="V175" s="2"/>
      <c r="W175" s="2"/>
      <c r="X175" s="2"/>
      <c r="Y175" s="2"/>
      <c r="Z175" s="2">
        <v>2</v>
      </c>
      <c r="AA175">
        <f t="shared" si="8"/>
        <v>1</v>
      </c>
    </row>
    <row r="176" spans="1:27">
      <c r="A176" t="s">
        <v>278</v>
      </c>
      <c r="B176" s="12">
        <f t="shared" si="6"/>
        <v>20</v>
      </c>
      <c r="C176" s="17">
        <f t="shared" si="7"/>
        <v>1.0055541506675567</v>
      </c>
      <c r="D176" s="2"/>
      <c r="E176" s="2"/>
      <c r="F176" s="2"/>
      <c r="G176" s="2"/>
      <c r="H176" s="2"/>
      <c r="I176" s="2"/>
      <c r="J176" s="2">
        <v>3</v>
      </c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>
        <v>3</v>
      </c>
      <c r="AA176">
        <f t="shared" si="8"/>
        <v>1</v>
      </c>
    </row>
    <row r="177" spans="1:27">
      <c r="A177" t="s">
        <v>279</v>
      </c>
      <c r="B177" s="12">
        <f t="shared" si="6"/>
        <v>10</v>
      </c>
      <c r="C177" s="17">
        <f t="shared" si="7"/>
        <v>1.4371078705914559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>
        <v>1</v>
      </c>
      <c r="T177" s="2"/>
      <c r="U177" s="2"/>
      <c r="V177" s="2"/>
      <c r="W177" s="2"/>
      <c r="X177" s="2"/>
      <c r="Y177" s="2"/>
      <c r="Z177" s="2">
        <v>1</v>
      </c>
      <c r="AA177">
        <f t="shared" si="8"/>
        <v>1</v>
      </c>
    </row>
    <row r="178" spans="1:27">
      <c r="A178" t="s">
        <v>282</v>
      </c>
      <c r="B178" s="12">
        <f t="shared" si="6"/>
        <v>40</v>
      </c>
      <c r="C178" s="17">
        <f t="shared" si="7"/>
        <v>1.4169455005244576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>
        <v>6</v>
      </c>
      <c r="U178" s="2"/>
      <c r="V178" s="2"/>
      <c r="W178" s="2"/>
      <c r="X178" s="2"/>
      <c r="Y178" s="2"/>
      <c r="Z178" s="2">
        <v>6</v>
      </c>
      <c r="AA178">
        <f t="shared" si="8"/>
        <v>1</v>
      </c>
    </row>
    <row r="179" spans="1:27">
      <c r="A179" t="s">
        <v>284</v>
      </c>
      <c r="B179" s="12">
        <f t="shared" si="6"/>
        <v>40</v>
      </c>
      <c r="C179" s="17">
        <f t="shared" si="7"/>
        <v>1.3070215586160541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>
        <v>6</v>
      </c>
      <c r="U179" s="2"/>
      <c r="V179" s="2"/>
      <c r="W179" s="2"/>
      <c r="X179" s="2"/>
      <c r="Y179" s="2"/>
      <c r="Z179" s="2">
        <v>6</v>
      </c>
      <c r="AA179">
        <f t="shared" si="8"/>
        <v>1</v>
      </c>
    </row>
    <row r="180" spans="1:27">
      <c r="A180" t="s">
        <v>285</v>
      </c>
      <c r="B180" s="12">
        <f t="shared" si="6"/>
        <v>30</v>
      </c>
      <c r="C180" s="17">
        <f t="shared" si="7"/>
        <v>1.4312916404090084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>
        <v>1</v>
      </c>
      <c r="X180" s="2"/>
      <c r="Y180" s="2"/>
      <c r="Z180" s="2">
        <v>1</v>
      </c>
      <c r="AA180">
        <f t="shared" si="8"/>
        <v>1</v>
      </c>
    </row>
    <row r="181" spans="1:27">
      <c r="A181" t="s">
        <v>286</v>
      </c>
      <c r="B181" s="12">
        <f t="shared" si="6"/>
        <v>10</v>
      </c>
      <c r="C181" s="17">
        <f t="shared" si="7"/>
        <v>1.0151831394038426</v>
      </c>
      <c r="D181" s="2"/>
      <c r="E181" s="2"/>
      <c r="F181" s="2"/>
      <c r="G181" s="2"/>
      <c r="H181" s="2"/>
      <c r="I181" s="2"/>
      <c r="J181" s="2"/>
      <c r="K181" s="2"/>
      <c r="L181" s="2">
        <v>1</v>
      </c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>
        <v>1</v>
      </c>
      <c r="AA181">
        <f t="shared" si="8"/>
        <v>1</v>
      </c>
    </row>
    <row r="182" spans="1:27">
      <c r="A182" t="s">
        <v>287</v>
      </c>
      <c r="B182" s="12">
        <f t="shared" si="6"/>
        <v>10</v>
      </c>
      <c r="C182" s="17">
        <f t="shared" si="7"/>
        <v>1.2956034373173759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>
        <v>4</v>
      </c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>
        <v>4</v>
      </c>
      <c r="AA182">
        <f t="shared" si="8"/>
        <v>1</v>
      </c>
    </row>
    <row r="183" spans="1:27">
      <c r="A183" t="s">
        <v>290</v>
      </c>
      <c r="B183" s="12">
        <f t="shared" si="6"/>
        <v>10</v>
      </c>
      <c r="C183" s="17">
        <f t="shared" si="7"/>
        <v>1.1507867225799648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>
        <v>1</v>
      </c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>
        <v>1</v>
      </c>
      <c r="AA183">
        <f t="shared" si="8"/>
        <v>1</v>
      </c>
    </row>
    <row r="184" spans="1:27">
      <c r="A184" t="s">
        <v>291</v>
      </c>
      <c r="B184" s="12">
        <f t="shared" si="6"/>
        <v>30</v>
      </c>
      <c r="C184" s="17">
        <f t="shared" si="7"/>
        <v>1.821701357360987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>
        <v>2</v>
      </c>
      <c r="R184" s="2"/>
      <c r="S184" s="2"/>
      <c r="T184" s="2"/>
      <c r="U184" s="2"/>
      <c r="V184" s="2"/>
      <c r="W184" s="2"/>
      <c r="X184" s="2"/>
      <c r="Y184" s="2"/>
      <c r="Z184" s="2">
        <v>2</v>
      </c>
      <c r="AA184">
        <f t="shared" si="8"/>
        <v>1</v>
      </c>
    </row>
    <row r="185" spans="1:27">
      <c r="A185" t="s">
        <v>292</v>
      </c>
      <c r="B185" s="12">
        <f t="shared" si="6"/>
        <v>30</v>
      </c>
      <c r="C185" s="17">
        <f t="shared" si="7"/>
        <v>1.2083841105809014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>
        <v>9</v>
      </c>
      <c r="W185" s="2"/>
      <c r="X185" s="2"/>
      <c r="Y185" s="2"/>
      <c r="Z185" s="2">
        <v>9</v>
      </c>
      <c r="AA185">
        <f t="shared" si="8"/>
        <v>1</v>
      </c>
    </row>
    <row r="186" spans="1:27">
      <c r="A186" t="s">
        <v>293</v>
      </c>
      <c r="B186" s="12">
        <f t="shared" si="6"/>
        <v>20</v>
      </c>
      <c r="C186" s="17">
        <f t="shared" si="7"/>
        <v>1.88687323944486</v>
      </c>
      <c r="D186" s="2">
        <v>7</v>
      </c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>
        <v>7</v>
      </c>
      <c r="AA186">
        <f t="shared" si="8"/>
        <v>1</v>
      </c>
    </row>
    <row r="187" spans="1:27">
      <c r="A187" t="s">
        <v>294</v>
      </c>
      <c r="B187" s="12">
        <f t="shared" si="6"/>
        <v>10</v>
      </c>
      <c r="C187" s="17">
        <f t="shared" si="7"/>
        <v>1.7023323943410578</v>
      </c>
      <c r="D187" s="2"/>
      <c r="E187" s="2"/>
      <c r="F187" s="2"/>
      <c r="G187" s="2"/>
      <c r="H187" s="2"/>
      <c r="I187" s="2"/>
      <c r="J187" s="2"/>
      <c r="K187" s="2"/>
      <c r="L187" s="2"/>
      <c r="M187" s="2">
        <v>3</v>
      </c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>
        <v>3</v>
      </c>
      <c r="AA187">
        <f t="shared" si="8"/>
        <v>1</v>
      </c>
    </row>
    <row r="188" spans="1:27">
      <c r="A188" t="s">
        <v>298</v>
      </c>
      <c r="B188" s="12">
        <f t="shared" si="6"/>
        <v>10</v>
      </c>
      <c r="C188" s="17">
        <f t="shared" si="7"/>
        <v>1.2648935589257739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>
        <v>1</v>
      </c>
      <c r="Y188" s="2"/>
      <c r="Z188" s="2">
        <v>1</v>
      </c>
      <c r="AA188">
        <f t="shared" si="8"/>
        <v>1</v>
      </c>
    </row>
    <row r="189" spans="1:27">
      <c r="A189" t="s">
        <v>299</v>
      </c>
      <c r="B189" s="12">
        <f t="shared" si="6"/>
        <v>10</v>
      </c>
      <c r="C189" s="17">
        <f t="shared" si="7"/>
        <v>1.5637315736995605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>
        <v>6</v>
      </c>
      <c r="Y189" s="2"/>
      <c r="Z189" s="2">
        <v>6</v>
      </c>
      <c r="AA189">
        <f t="shared" si="8"/>
        <v>1</v>
      </c>
    </row>
    <row r="190" spans="1:27">
      <c r="A190" t="s">
        <v>302</v>
      </c>
      <c r="B190" s="12">
        <f t="shared" si="6"/>
        <v>30</v>
      </c>
      <c r="C190" s="17">
        <f t="shared" si="7"/>
        <v>1.9452417164733173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>
        <v>1</v>
      </c>
      <c r="U190" s="2"/>
      <c r="V190" s="2"/>
      <c r="W190" s="2"/>
      <c r="X190" s="2"/>
      <c r="Y190" s="2"/>
      <c r="Z190" s="2">
        <v>1</v>
      </c>
      <c r="AA190">
        <f t="shared" si="8"/>
        <v>1</v>
      </c>
    </row>
    <row r="191" spans="1:27">
      <c r="A191" t="s">
        <v>306</v>
      </c>
      <c r="B191" s="12">
        <f t="shared" si="6"/>
        <v>20</v>
      </c>
      <c r="C191" s="17">
        <f t="shared" si="7"/>
        <v>1.1551093261967067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>
        <v>3</v>
      </c>
      <c r="Z191" s="2">
        <v>3</v>
      </c>
      <c r="AA191">
        <f t="shared" si="8"/>
        <v>1</v>
      </c>
    </row>
    <row r="192" spans="1:27">
      <c r="A192" t="s">
        <v>307</v>
      </c>
      <c r="B192" s="12">
        <f t="shared" si="6"/>
        <v>40</v>
      </c>
      <c r="C192" s="17">
        <f t="shared" si="7"/>
        <v>1.7411458384618328</v>
      </c>
      <c r="D192" s="2"/>
      <c r="E192" s="2"/>
      <c r="F192" s="2"/>
      <c r="G192" s="2"/>
      <c r="H192" s="2"/>
      <c r="I192" s="2"/>
      <c r="J192" s="2"/>
      <c r="K192" s="2"/>
      <c r="L192" s="2">
        <v>3</v>
      </c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>
        <v>3</v>
      </c>
      <c r="AA192">
        <f t="shared" si="8"/>
        <v>1</v>
      </c>
    </row>
    <row r="193" spans="1:27">
      <c r="A193" t="s">
        <v>309</v>
      </c>
      <c r="B193" s="12">
        <f t="shared" si="6"/>
        <v>10</v>
      </c>
      <c r="C193" s="17">
        <f t="shared" si="7"/>
        <v>1.7023323943410578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>
        <v>2</v>
      </c>
      <c r="X193" s="2"/>
      <c r="Y193" s="2"/>
      <c r="Z193" s="2">
        <v>2</v>
      </c>
      <c r="AA193">
        <f t="shared" si="8"/>
        <v>1</v>
      </c>
    </row>
    <row r="194" spans="1:27">
      <c r="A194" t="s">
        <v>310</v>
      </c>
      <c r="B194" s="12">
        <f t="shared" ref="B194:B257" si="9">VLOOKUP(A194,TemposRef,3,0)</f>
        <v>20</v>
      </c>
      <c r="C194" s="17">
        <f t="shared" ref="C194:C257" si="10">VLOOKUP(A194,TemposRef,6,0)</f>
        <v>1.7058994671948948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>
        <v>4</v>
      </c>
      <c r="Q194" s="2"/>
      <c r="R194" s="2"/>
      <c r="S194" s="2"/>
      <c r="T194" s="2"/>
      <c r="U194" s="2"/>
      <c r="V194" s="2"/>
      <c r="W194" s="2"/>
      <c r="X194" s="2"/>
      <c r="Y194" s="2"/>
      <c r="Z194" s="2">
        <v>4</v>
      </c>
      <c r="AA194">
        <f t="shared" ref="AA194:AA257" si="11">COUNTA(D194:Y194)</f>
        <v>1</v>
      </c>
    </row>
    <row r="195" spans="1:27">
      <c r="A195" t="s">
        <v>311</v>
      </c>
      <c r="B195" s="12">
        <f t="shared" si="9"/>
        <v>20</v>
      </c>
      <c r="C195" s="17">
        <f t="shared" si="10"/>
        <v>1.9238855554591048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>
        <v>2</v>
      </c>
      <c r="Y195" s="2"/>
      <c r="Z195" s="2">
        <v>2</v>
      </c>
      <c r="AA195">
        <f t="shared" si="11"/>
        <v>1</v>
      </c>
    </row>
    <row r="196" spans="1:27">
      <c r="A196" t="s">
        <v>314</v>
      </c>
      <c r="B196" s="12">
        <f t="shared" si="9"/>
        <v>30</v>
      </c>
      <c r="C196" s="17">
        <f t="shared" si="10"/>
        <v>1.0472482394000657</v>
      </c>
      <c r="D196" s="2"/>
      <c r="E196" s="2"/>
      <c r="F196" s="2"/>
      <c r="G196" s="2"/>
      <c r="H196" s="2"/>
      <c r="I196" s="2">
        <v>1</v>
      </c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>
        <v>1</v>
      </c>
      <c r="AA196">
        <f t="shared" si="11"/>
        <v>1</v>
      </c>
    </row>
    <row r="197" spans="1:27">
      <c r="A197" t="s">
        <v>316</v>
      </c>
      <c r="B197" s="12">
        <f t="shared" si="9"/>
        <v>20</v>
      </c>
      <c r="C197" s="17">
        <f t="shared" si="10"/>
        <v>1.5182741561416568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>
        <v>1</v>
      </c>
      <c r="Z197" s="2">
        <v>1</v>
      </c>
      <c r="AA197">
        <f t="shared" si="11"/>
        <v>1</v>
      </c>
    </row>
    <row r="198" spans="1:27">
      <c r="A198" t="s">
        <v>319</v>
      </c>
      <c r="B198" s="12">
        <f t="shared" si="9"/>
        <v>30</v>
      </c>
      <c r="C198" s="17">
        <f t="shared" si="10"/>
        <v>1.2661150563826959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>
        <v>2</v>
      </c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>
        <v>2</v>
      </c>
      <c r="AA198">
        <f t="shared" si="11"/>
        <v>1</v>
      </c>
    </row>
    <row r="199" spans="1:27">
      <c r="A199" t="s">
        <v>322</v>
      </c>
      <c r="B199" s="12">
        <f t="shared" si="9"/>
        <v>30</v>
      </c>
      <c r="C199" s="17">
        <f t="shared" si="10"/>
        <v>1.5440502894032608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>
        <v>9</v>
      </c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>
        <v>9</v>
      </c>
      <c r="AA199">
        <f t="shared" si="11"/>
        <v>1</v>
      </c>
    </row>
    <row r="200" spans="1:27">
      <c r="A200" t="s">
        <v>323</v>
      </c>
      <c r="B200" s="12">
        <f t="shared" si="9"/>
        <v>30</v>
      </c>
      <c r="C200" s="17">
        <f t="shared" si="10"/>
        <v>1.4928066905489628</v>
      </c>
      <c r="D200" s="2"/>
      <c r="E200" s="2"/>
      <c r="F200" s="2"/>
      <c r="G200" s="2"/>
      <c r="H200" s="2"/>
      <c r="I200" s="2"/>
      <c r="J200" s="2"/>
      <c r="K200" s="2"/>
      <c r="L200" s="2"/>
      <c r="M200" s="2">
        <v>2</v>
      </c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>
        <v>2</v>
      </c>
      <c r="AA200">
        <f t="shared" si="11"/>
        <v>1</v>
      </c>
    </row>
    <row r="201" spans="1:27">
      <c r="A201" t="s">
        <v>324</v>
      </c>
      <c r="B201" s="12">
        <f t="shared" si="9"/>
        <v>30</v>
      </c>
      <c r="C201" s="17">
        <f t="shared" si="10"/>
        <v>1.1518128193574091</v>
      </c>
      <c r="D201" s="2"/>
      <c r="E201" s="2"/>
      <c r="F201" s="2"/>
      <c r="G201" s="2"/>
      <c r="H201" s="2"/>
      <c r="I201" s="2"/>
      <c r="J201" s="2"/>
      <c r="K201" s="2">
        <v>2</v>
      </c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>
        <v>2</v>
      </c>
      <c r="AA201">
        <f t="shared" si="11"/>
        <v>1</v>
      </c>
    </row>
    <row r="202" spans="1:27">
      <c r="A202" t="s">
        <v>326</v>
      </c>
      <c r="B202" s="12">
        <f t="shared" si="9"/>
        <v>10</v>
      </c>
      <c r="C202" s="17">
        <f t="shared" si="10"/>
        <v>1.5997400649960341</v>
      </c>
      <c r="D202" s="2"/>
      <c r="E202" s="2"/>
      <c r="F202" s="2"/>
      <c r="G202" s="2"/>
      <c r="H202" s="2"/>
      <c r="I202" s="2"/>
      <c r="J202" s="2"/>
      <c r="K202" s="2"/>
      <c r="L202" s="2">
        <v>1</v>
      </c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>
        <v>1</v>
      </c>
      <c r="AA202">
        <f t="shared" si="11"/>
        <v>1</v>
      </c>
    </row>
    <row r="203" spans="1:27">
      <c r="A203" t="s">
        <v>327</v>
      </c>
      <c r="B203" s="12">
        <f t="shared" si="9"/>
        <v>40</v>
      </c>
      <c r="C203" s="17">
        <f t="shared" si="10"/>
        <v>1.3070215586160541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>
        <v>1</v>
      </c>
      <c r="R203" s="2"/>
      <c r="S203" s="2"/>
      <c r="T203" s="2"/>
      <c r="U203" s="2"/>
      <c r="V203" s="2"/>
      <c r="W203" s="2"/>
      <c r="X203" s="2"/>
      <c r="Y203" s="2"/>
      <c r="Z203" s="2">
        <v>1</v>
      </c>
      <c r="AA203">
        <f t="shared" si="11"/>
        <v>1</v>
      </c>
    </row>
    <row r="204" spans="1:27">
      <c r="A204" t="s">
        <v>328</v>
      </c>
      <c r="B204" s="12">
        <f t="shared" si="9"/>
        <v>40</v>
      </c>
      <c r="C204" s="17">
        <f t="shared" si="10"/>
        <v>1.2771221791990164</v>
      </c>
      <c r="D204" s="2"/>
      <c r="E204" s="2">
        <v>3</v>
      </c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>
        <v>3</v>
      </c>
      <c r="AA204">
        <f t="shared" si="11"/>
        <v>1</v>
      </c>
    </row>
    <row r="205" spans="1:27">
      <c r="A205" t="s">
        <v>329</v>
      </c>
      <c r="B205" s="12">
        <f t="shared" si="9"/>
        <v>20</v>
      </c>
      <c r="C205" s="17">
        <f t="shared" si="10"/>
        <v>1.3821365959133942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>
        <v>1</v>
      </c>
      <c r="Q205" s="2"/>
      <c r="R205" s="2"/>
      <c r="S205" s="2"/>
      <c r="T205" s="2"/>
      <c r="U205" s="2"/>
      <c r="V205" s="2"/>
      <c r="W205" s="2"/>
      <c r="X205" s="2"/>
      <c r="Y205" s="2"/>
      <c r="Z205" s="2">
        <v>1</v>
      </c>
      <c r="AA205">
        <f t="shared" si="11"/>
        <v>1</v>
      </c>
    </row>
    <row r="206" spans="1:27">
      <c r="A206" t="s">
        <v>330</v>
      </c>
      <c r="B206" s="12">
        <f t="shared" si="9"/>
        <v>30</v>
      </c>
      <c r="C206" s="17">
        <f t="shared" si="10"/>
        <v>1.5440502894032608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>
        <v>1</v>
      </c>
      <c r="S206" s="2"/>
      <c r="T206" s="2"/>
      <c r="U206" s="2"/>
      <c r="V206" s="2"/>
      <c r="W206" s="2"/>
      <c r="X206" s="2"/>
      <c r="Y206" s="2"/>
      <c r="Z206" s="2">
        <v>1</v>
      </c>
      <c r="AA206">
        <f t="shared" si="11"/>
        <v>1</v>
      </c>
    </row>
    <row r="207" spans="1:27">
      <c r="A207" t="s">
        <v>331</v>
      </c>
      <c r="B207" s="12">
        <f t="shared" si="9"/>
        <v>30</v>
      </c>
      <c r="C207" s="17">
        <f t="shared" si="10"/>
        <v>1.548709801092004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>
        <v>1</v>
      </c>
      <c r="R207" s="2"/>
      <c r="S207" s="2"/>
      <c r="T207" s="2"/>
      <c r="U207" s="2"/>
      <c r="V207" s="2"/>
      <c r="W207" s="2"/>
      <c r="X207" s="2"/>
      <c r="Y207" s="2"/>
      <c r="Z207" s="2">
        <v>1</v>
      </c>
      <c r="AA207">
        <f t="shared" si="11"/>
        <v>1</v>
      </c>
    </row>
    <row r="208" spans="1:27">
      <c r="A208" t="s">
        <v>333</v>
      </c>
      <c r="B208" s="12">
        <f t="shared" si="9"/>
        <v>10</v>
      </c>
      <c r="C208" s="17">
        <f t="shared" si="10"/>
        <v>1.27238334004696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>
        <v>6</v>
      </c>
      <c r="R208" s="2"/>
      <c r="S208" s="2"/>
      <c r="T208" s="2"/>
      <c r="U208" s="2"/>
      <c r="V208" s="2"/>
      <c r="W208" s="2"/>
      <c r="X208" s="2"/>
      <c r="Y208" s="2"/>
      <c r="Z208" s="2">
        <v>6</v>
      </c>
      <c r="AA208">
        <f t="shared" si="11"/>
        <v>1</v>
      </c>
    </row>
    <row r="209" spans="1:27">
      <c r="A209" t="s">
        <v>334</v>
      </c>
      <c r="B209" s="12">
        <f t="shared" si="9"/>
        <v>30</v>
      </c>
      <c r="C209" s="17">
        <f t="shared" si="10"/>
        <v>1.5696517880250469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>
        <v>2</v>
      </c>
      <c r="Y209" s="2"/>
      <c r="Z209" s="2">
        <v>2</v>
      </c>
      <c r="AA209">
        <f t="shared" si="11"/>
        <v>1</v>
      </c>
    </row>
    <row r="210" spans="1:27">
      <c r="A210" t="s">
        <v>337</v>
      </c>
      <c r="B210" s="12">
        <f t="shared" si="9"/>
        <v>20</v>
      </c>
      <c r="C210" s="17">
        <f t="shared" si="10"/>
        <v>1.4380821328437676</v>
      </c>
      <c r="D210" s="2"/>
      <c r="E210" s="2"/>
      <c r="F210" s="2"/>
      <c r="G210" s="2"/>
      <c r="H210" s="2"/>
      <c r="I210" s="2"/>
      <c r="J210" s="2"/>
      <c r="K210" s="2"/>
      <c r="L210" s="2"/>
      <c r="M210" s="2">
        <v>5</v>
      </c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>
        <v>5</v>
      </c>
      <c r="AA210">
        <f t="shared" si="11"/>
        <v>1</v>
      </c>
    </row>
    <row r="211" spans="1:27">
      <c r="A211" t="s">
        <v>338</v>
      </c>
      <c r="B211" s="12">
        <f t="shared" si="9"/>
        <v>30</v>
      </c>
      <c r="C211" s="17">
        <f t="shared" si="10"/>
        <v>1.3457388670945765</v>
      </c>
      <c r="D211" s="2"/>
      <c r="E211" s="2"/>
      <c r="F211" s="2">
        <v>4</v>
      </c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>
        <v>4</v>
      </c>
      <c r="AA211">
        <f t="shared" si="11"/>
        <v>1</v>
      </c>
    </row>
    <row r="212" spans="1:27">
      <c r="A212" t="s">
        <v>343</v>
      </c>
      <c r="B212" s="12">
        <f t="shared" si="9"/>
        <v>10</v>
      </c>
      <c r="C212" s="17">
        <f t="shared" si="10"/>
        <v>1.2675917234699376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>
        <v>1</v>
      </c>
      <c r="Y212" s="2"/>
      <c r="Z212" s="2">
        <v>1</v>
      </c>
      <c r="AA212">
        <f t="shared" si="11"/>
        <v>1</v>
      </c>
    </row>
    <row r="213" spans="1:27">
      <c r="A213" t="s">
        <v>345</v>
      </c>
      <c r="B213" s="12">
        <f t="shared" si="9"/>
        <v>40</v>
      </c>
      <c r="C213" s="17">
        <f t="shared" si="10"/>
        <v>1.8445209488301133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>
        <v>3</v>
      </c>
      <c r="Y213" s="2"/>
      <c r="Z213" s="2">
        <v>3</v>
      </c>
      <c r="AA213">
        <f t="shared" si="11"/>
        <v>1</v>
      </c>
    </row>
    <row r="214" spans="1:27">
      <c r="A214" t="s">
        <v>346</v>
      </c>
      <c r="B214" s="12">
        <f t="shared" si="9"/>
        <v>30</v>
      </c>
      <c r="C214" s="17">
        <f t="shared" si="10"/>
        <v>1.9369131146666021</v>
      </c>
      <c r="D214" s="2">
        <v>3</v>
      </c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>
        <v>3</v>
      </c>
      <c r="AA214">
        <f t="shared" si="11"/>
        <v>1</v>
      </c>
    </row>
    <row r="215" spans="1:27">
      <c r="A215" t="s">
        <v>347</v>
      </c>
      <c r="B215" s="12">
        <f t="shared" si="9"/>
        <v>30</v>
      </c>
      <c r="C215" s="17">
        <f t="shared" si="10"/>
        <v>1.0301390118465714</v>
      </c>
      <c r="D215" s="2"/>
      <c r="E215" s="2"/>
      <c r="F215" s="2"/>
      <c r="G215" s="2"/>
      <c r="H215" s="2">
        <v>1</v>
      </c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>
        <v>1</v>
      </c>
      <c r="AA215">
        <f t="shared" si="11"/>
        <v>1</v>
      </c>
    </row>
    <row r="216" spans="1:27">
      <c r="A216" t="s">
        <v>355</v>
      </c>
      <c r="B216" s="12">
        <f t="shared" si="9"/>
        <v>10</v>
      </c>
      <c r="C216" s="17">
        <f t="shared" si="10"/>
        <v>1.1507867225799648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>
        <v>8</v>
      </c>
      <c r="X216" s="2"/>
      <c r="Y216" s="2"/>
      <c r="Z216" s="2">
        <v>8</v>
      </c>
      <c r="AA216">
        <f t="shared" si="11"/>
        <v>1</v>
      </c>
    </row>
    <row r="217" spans="1:27">
      <c r="A217" t="s">
        <v>356</v>
      </c>
      <c r="B217" s="12">
        <f t="shared" si="9"/>
        <v>10</v>
      </c>
      <c r="C217" s="17">
        <f t="shared" si="10"/>
        <v>1.7105609110857907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>
        <v>4</v>
      </c>
      <c r="R217" s="2"/>
      <c r="S217" s="2"/>
      <c r="T217" s="2"/>
      <c r="U217" s="2"/>
      <c r="V217" s="2"/>
      <c r="W217" s="2"/>
      <c r="X217" s="2"/>
      <c r="Y217" s="2"/>
      <c r="Z217" s="2">
        <v>4</v>
      </c>
      <c r="AA217">
        <f t="shared" si="11"/>
        <v>1</v>
      </c>
    </row>
    <row r="218" spans="1:27">
      <c r="A218" t="s">
        <v>358</v>
      </c>
      <c r="B218" s="12">
        <f t="shared" si="9"/>
        <v>20</v>
      </c>
      <c r="C218" s="17">
        <f t="shared" si="10"/>
        <v>1.711209487219203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>
        <v>2</v>
      </c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>
        <v>2</v>
      </c>
      <c r="AA218">
        <f t="shared" si="11"/>
        <v>1</v>
      </c>
    </row>
    <row r="219" spans="1:27">
      <c r="A219" t="s">
        <v>359</v>
      </c>
      <c r="B219" s="12">
        <f t="shared" si="9"/>
        <v>20</v>
      </c>
      <c r="C219" s="17">
        <f t="shared" si="10"/>
        <v>1.566804364035054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>
        <v>6</v>
      </c>
      <c r="R219" s="2"/>
      <c r="S219" s="2"/>
      <c r="T219" s="2"/>
      <c r="U219" s="2"/>
      <c r="V219" s="2"/>
      <c r="W219" s="2"/>
      <c r="X219" s="2"/>
      <c r="Y219" s="2"/>
      <c r="Z219" s="2">
        <v>6</v>
      </c>
      <c r="AA219">
        <f t="shared" si="11"/>
        <v>1</v>
      </c>
    </row>
    <row r="220" spans="1:27">
      <c r="A220" t="s">
        <v>360</v>
      </c>
      <c r="B220" s="12">
        <f t="shared" si="9"/>
        <v>10</v>
      </c>
      <c r="C220" s="17">
        <f t="shared" si="10"/>
        <v>1.2704331186084987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>
        <v>1</v>
      </c>
      <c r="T220" s="2"/>
      <c r="U220" s="2"/>
      <c r="V220" s="2"/>
      <c r="W220" s="2"/>
      <c r="X220" s="2"/>
      <c r="Y220" s="2"/>
      <c r="Z220" s="2">
        <v>1</v>
      </c>
      <c r="AA220">
        <f t="shared" si="11"/>
        <v>1</v>
      </c>
    </row>
    <row r="221" spans="1:27">
      <c r="A221" t="s">
        <v>361</v>
      </c>
      <c r="B221" s="12">
        <f t="shared" si="9"/>
        <v>40</v>
      </c>
      <c r="C221" s="17">
        <f t="shared" si="10"/>
        <v>1.9139074584111349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>
        <v>6</v>
      </c>
      <c r="Z221" s="2">
        <v>6</v>
      </c>
      <c r="AA221">
        <f t="shared" si="11"/>
        <v>1</v>
      </c>
    </row>
    <row r="222" spans="1:27">
      <c r="A222" t="s">
        <v>363</v>
      </c>
      <c r="B222" s="12">
        <f t="shared" si="9"/>
        <v>30</v>
      </c>
      <c r="C222" s="17">
        <f t="shared" si="10"/>
        <v>1.3836689814897669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>
        <v>1</v>
      </c>
      <c r="Y222" s="2"/>
      <c r="Z222" s="2">
        <v>1</v>
      </c>
      <c r="AA222">
        <f t="shared" si="11"/>
        <v>1</v>
      </c>
    </row>
    <row r="223" spans="1:27">
      <c r="A223" t="s">
        <v>364</v>
      </c>
      <c r="B223" s="12">
        <f t="shared" si="9"/>
        <v>10</v>
      </c>
      <c r="C223" s="17">
        <f t="shared" si="10"/>
        <v>1.3113775614967613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>
        <v>1</v>
      </c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>
        <v>1</v>
      </c>
      <c r="AA223">
        <f t="shared" si="11"/>
        <v>1</v>
      </c>
    </row>
    <row r="224" spans="1:27">
      <c r="A224" t="s">
        <v>368</v>
      </c>
      <c r="B224" s="12">
        <f t="shared" si="9"/>
        <v>40</v>
      </c>
      <c r="C224" s="17">
        <f t="shared" si="10"/>
        <v>1.8975787690015271</v>
      </c>
      <c r="D224" s="2"/>
      <c r="E224" s="2"/>
      <c r="F224" s="2"/>
      <c r="G224" s="2">
        <v>3</v>
      </c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>
        <v>3</v>
      </c>
      <c r="AA224">
        <f t="shared" si="11"/>
        <v>1</v>
      </c>
    </row>
    <row r="225" spans="1:27">
      <c r="A225" t="s">
        <v>371</v>
      </c>
      <c r="B225" s="12">
        <f t="shared" si="9"/>
        <v>40</v>
      </c>
      <c r="C225" s="17">
        <f t="shared" si="10"/>
        <v>1.0116470153080412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>
        <v>4</v>
      </c>
      <c r="T225" s="2"/>
      <c r="U225" s="2"/>
      <c r="V225" s="2"/>
      <c r="W225" s="2"/>
      <c r="X225" s="2"/>
      <c r="Y225" s="2"/>
      <c r="Z225" s="2">
        <v>4</v>
      </c>
      <c r="AA225">
        <f t="shared" si="11"/>
        <v>1</v>
      </c>
    </row>
    <row r="226" spans="1:27">
      <c r="A226" t="s">
        <v>375</v>
      </c>
      <c r="B226" s="12">
        <f t="shared" si="9"/>
        <v>10</v>
      </c>
      <c r="C226" s="17">
        <f t="shared" si="10"/>
        <v>1.6591601955400432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>
        <v>10</v>
      </c>
      <c r="V226" s="2"/>
      <c r="W226" s="2"/>
      <c r="X226" s="2"/>
      <c r="Y226" s="2"/>
      <c r="Z226" s="2">
        <v>10</v>
      </c>
      <c r="AA226">
        <f t="shared" si="11"/>
        <v>1</v>
      </c>
    </row>
    <row r="227" spans="1:27">
      <c r="A227" t="s">
        <v>377</v>
      </c>
      <c r="B227" s="12">
        <f t="shared" si="9"/>
        <v>40</v>
      </c>
      <c r="C227" s="17">
        <f t="shared" si="10"/>
        <v>1.101692105399299</v>
      </c>
      <c r="D227" s="2">
        <v>3</v>
      </c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>
        <v>3</v>
      </c>
      <c r="AA227">
        <f t="shared" si="11"/>
        <v>1</v>
      </c>
    </row>
    <row r="228" spans="1:27">
      <c r="A228" t="s">
        <v>381</v>
      </c>
      <c r="B228" s="12">
        <f t="shared" si="9"/>
        <v>30</v>
      </c>
      <c r="C228" s="17">
        <f t="shared" si="10"/>
        <v>1.7703012081951774</v>
      </c>
      <c r="D228" s="2"/>
      <c r="E228" s="2"/>
      <c r="F228" s="2"/>
      <c r="G228" s="2"/>
      <c r="H228" s="2">
        <v>2</v>
      </c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>
        <v>2</v>
      </c>
      <c r="AA228">
        <f t="shared" si="11"/>
        <v>1</v>
      </c>
    </row>
    <row r="229" spans="1:27">
      <c r="A229" t="s">
        <v>382</v>
      </c>
      <c r="B229" s="12">
        <f t="shared" si="9"/>
        <v>20</v>
      </c>
      <c r="C229" s="17">
        <f t="shared" si="10"/>
        <v>1.0773619762106987</v>
      </c>
      <c r="D229" s="2"/>
      <c r="E229" s="2"/>
      <c r="F229" s="2"/>
      <c r="G229" s="2"/>
      <c r="H229" s="2"/>
      <c r="I229" s="2">
        <v>1</v>
      </c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>
        <v>1</v>
      </c>
      <c r="AA229">
        <f t="shared" si="11"/>
        <v>1</v>
      </c>
    </row>
    <row r="230" spans="1:27">
      <c r="A230" t="s">
        <v>383</v>
      </c>
      <c r="B230" s="12">
        <f t="shared" si="9"/>
        <v>10</v>
      </c>
      <c r="C230" s="17">
        <f t="shared" si="10"/>
        <v>1.5997400649960341</v>
      </c>
      <c r="D230" s="2"/>
      <c r="E230" s="2"/>
      <c r="F230" s="2"/>
      <c r="G230" s="2"/>
      <c r="H230" s="2"/>
      <c r="I230" s="2"/>
      <c r="J230" s="2"/>
      <c r="K230" s="2"/>
      <c r="L230" s="2"/>
      <c r="M230" s="2">
        <v>4</v>
      </c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>
        <v>4</v>
      </c>
      <c r="AA230">
        <f t="shared" si="11"/>
        <v>1</v>
      </c>
    </row>
    <row r="231" spans="1:27">
      <c r="A231" t="s">
        <v>384</v>
      </c>
      <c r="B231" s="12">
        <f t="shared" si="9"/>
        <v>30</v>
      </c>
      <c r="C231" s="17">
        <f t="shared" si="10"/>
        <v>1.4092954405425289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>
        <v>4</v>
      </c>
      <c r="U231" s="2"/>
      <c r="V231" s="2"/>
      <c r="W231" s="2"/>
      <c r="X231" s="2"/>
      <c r="Y231" s="2"/>
      <c r="Z231" s="2">
        <v>4</v>
      </c>
      <c r="AA231">
        <f t="shared" si="11"/>
        <v>1</v>
      </c>
    </row>
    <row r="232" spans="1:27">
      <c r="A232" t="s">
        <v>385</v>
      </c>
      <c r="B232" s="12">
        <f t="shared" si="9"/>
        <v>10</v>
      </c>
      <c r="C232" s="17">
        <f t="shared" si="10"/>
        <v>1.2571705067403753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>
        <v>7</v>
      </c>
      <c r="S232" s="2"/>
      <c r="T232" s="2"/>
      <c r="U232" s="2"/>
      <c r="V232" s="2"/>
      <c r="W232" s="2"/>
      <c r="X232" s="2"/>
      <c r="Y232" s="2"/>
      <c r="Z232" s="2">
        <v>7</v>
      </c>
      <c r="AA232">
        <f t="shared" si="11"/>
        <v>1</v>
      </c>
    </row>
    <row r="233" spans="1:27">
      <c r="A233" t="s">
        <v>386</v>
      </c>
      <c r="B233" s="12">
        <f t="shared" si="9"/>
        <v>40</v>
      </c>
      <c r="C233" s="17">
        <f t="shared" si="10"/>
        <v>1.0055541506675567</v>
      </c>
      <c r="D233" s="2"/>
      <c r="E233" s="2"/>
      <c r="F233" s="2"/>
      <c r="G233" s="2"/>
      <c r="H233" s="2"/>
      <c r="I233" s="2"/>
      <c r="J233" s="2"/>
      <c r="K233" s="2"/>
      <c r="L233" s="2"/>
      <c r="M233" s="2">
        <v>2</v>
      </c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>
        <v>2</v>
      </c>
      <c r="AA233">
        <f t="shared" si="11"/>
        <v>1</v>
      </c>
    </row>
    <row r="234" spans="1:27">
      <c r="A234" t="s">
        <v>387</v>
      </c>
      <c r="B234" s="12">
        <f t="shared" si="9"/>
        <v>10</v>
      </c>
      <c r="C234" s="17">
        <f t="shared" si="10"/>
        <v>1.619501406107517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>
        <v>1</v>
      </c>
      <c r="U234" s="2"/>
      <c r="V234" s="2"/>
      <c r="W234" s="2"/>
      <c r="X234" s="2"/>
      <c r="Y234" s="2"/>
      <c r="Z234" s="2">
        <v>1</v>
      </c>
      <c r="AA234">
        <f t="shared" si="11"/>
        <v>1</v>
      </c>
    </row>
    <row r="235" spans="1:27">
      <c r="A235" t="s">
        <v>389</v>
      </c>
      <c r="B235" s="12">
        <f t="shared" si="9"/>
        <v>10</v>
      </c>
      <c r="C235" s="17">
        <f t="shared" si="10"/>
        <v>1.9459806736170635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>
        <v>2</v>
      </c>
      <c r="Y235" s="2"/>
      <c r="Z235" s="2">
        <v>2</v>
      </c>
      <c r="AA235">
        <f t="shared" si="11"/>
        <v>1</v>
      </c>
    </row>
    <row r="236" spans="1:27">
      <c r="A236" t="s">
        <v>391</v>
      </c>
      <c r="B236" s="12">
        <f t="shared" si="9"/>
        <v>40</v>
      </c>
      <c r="C236" s="17">
        <f t="shared" si="10"/>
        <v>1.4556468633305339</v>
      </c>
      <c r="D236" s="2"/>
      <c r="E236" s="2"/>
      <c r="F236" s="2"/>
      <c r="G236" s="2"/>
      <c r="H236" s="2">
        <v>1</v>
      </c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>
        <v>1</v>
      </c>
      <c r="AA236">
        <f t="shared" si="11"/>
        <v>1</v>
      </c>
    </row>
    <row r="237" spans="1:27">
      <c r="A237" t="s">
        <v>392</v>
      </c>
      <c r="B237" s="12">
        <f t="shared" si="9"/>
        <v>10</v>
      </c>
      <c r="C237" s="17">
        <f t="shared" si="10"/>
        <v>1.09196351625042</v>
      </c>
      <c r="D237" s="2"/>
      <c r="E237" s="2"/>
      <c r="F237" s="2"/>
      <c r="G237" s="2"/>
      <c r="H237" s="2"/>
      <c r="I237" s="2">
        <v>3</v>
      </c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>
        <v>3</v>
      </c>
      <c r="AA237">
        <f t="shared" si="11"/>
        <v>1</v>
      </c>
    </row>
    <row r="238" spans="1:27">
      <c r="A238" t="s">
        <v>393</v>
      </c>
      <c r="B238" s="12">
        <f t="shared" si="9"/>
        <v>40</v>
      </c>
      <c r="C238" s="17">
        <f t="shared" si="10"/>
        <v>1.0487051525502888</v>
      </c>
      <c r="D238" s="2"/>
      <c r="E238" s="2"/>
      <c r="F238" s="2">
        <v>8</v>
      </c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>
        <v>8</v>
      </c>
      <c r="AA238">
        <f t="shared" si="11"/>
        <v>1</v>
      </c>
    </row>
    <row r="239" spans="1:27">
      <c r="A239" t="s">
        <v>394</v>
      </c>
      <c r="B239" s="12">
        <f t="shared" si="9"/>
        <v>40</v>
      </c>
      <c r="C239" s="17">
        <f t="shared" si="10"/>
        <v>1.7266695806958294</v>
      </c>
      <c r="D239" s="2"/>
      <c r="E239" s="2"/>
      <c r="F239" s="2"/>
      <c r="G239" s="2"/>
      <c r="H239" s="2"/>
      <c r="I239" s="2"/>
      <c r="J239" s="2"/>
      <c r="K239" s="2"/>
      <c r="L239" s="2">
        <v>1</v>
      </c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>
        <v>1</v>
      </c>
      <c r="AA239">
        <f t="shared" si="11"/>
        <v>1</v>
      </c>
    </row>
    <row r="240" spans="1:27">
      <c r="A240" t="s">
        <v>395</v>
      </c>
      <c r="B240" s="12">
        <f t="shared" si="9"/>
        <v>10</v>
      </c>
      <c r="C240" s="17">
        <f t="shared" si="10"/>
        <v>1.9469423945162814</v>
      </c>
      <c r="D240" s="2"/>
      <c r="E240" s="2"/>
      <c r="F240" s="2">
        <v>2</v>
      </c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>
        <v>2</v>
      </c>
      <c r="AA240">
        <f t="shared" si="11"/>
        <v>1</v>
      </c>
    </row>
    <row r="241" spans="1:27">
      <c r="A241" t="s">
        <v>396</v>
      </c>
      <c r="B241" s="12">
        <f t="shared" si="9"/>
        <v>40</v>
      </c>
      <c r="C241" s="17">
        <f t="shared" si="10"/>
        <v>1.0599386631425576</v>
      </c>
      <c r="D241" s="2"/>
      <c r="E241" s="2"/>
      <c r="F241" s="2"/>
      <c r="G241" s="2"/>
      <c r="H241" s="2">
        <v>1</v>
      </c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>
        <v>1</v>
      </c>
      <c r="AA241">
        <f t="shared" si="11"/>
        <v>1</v>
      </c>
    </row>
    <row r="242" spans="1:27">
      <c r="A242" t="s">
        <v>399</v>
      </c>
      <c r="B242" s="12">
        <f t="shared" si="9"/>
        <v>30</v>
      </c>
      <c r="C242" s="17">
        <f t="shared" si="10"/>
        <v>1.5724463493139451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>
        <v>3</v>
      </c>
      <c r="X242" s="2"/>
      <c r="Y242" s="2"/>
      <c r="Z242" s="2">
        <v>3</v>
      </c>
      <c r="AA242">
        <f t="shared" si="11"/>
        <v>1</v>
      </c>
    </row>
    <row r="243" spans="1:27">
      <c r="A243" t="s">
        <v>401</v>
      </c>
      <c r="B243" s="12">
        <f t="shared" si="9"/>
        <v>40</v>
      </c>
      <c r="C243" s="17">
        <f t="shared" si="10"/>
        <v>1.92063483625894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>
        <v>6</v>
      </c>
      <c r="R243" s="2"/>
      <c r="S243" s="2"/>
      <c r="T243" s="2"/>
      <c r="U243" s="2"/>
      <c r="V243" s="2"/>
      <c r="W243" s="2"/>
      <c r="X243" s="2"/>
      <c r="Y243" s="2"/>
      <c r="Z243" s="2">
        <v>6</v>
      </c>
      <c r="AA243">
        <f t="shared" si="11"/>
        <v>1</v>
      </c>
    </row>
    <row r="244" spans="1:27">
      <c r="A244" t="s">
        <v>402</v>
      </c>
      <c r="B244" s="12">
        <f t="shared" si="9"/>
        <v>30</v>
      </c>
      <c r="C244" s="17">
        <f t="shared" si="10"/>
        <v>1.3681091413115487</v>
      </c>
      <c r="D244" s="2">
        <v>2</v>
      </c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>
        <v>2</v>
      </c>
      <c r="AA244">
        <f t="shared" si="11"/>
        <v>1</v>
      </c>
    </row>
    <row r="245" spans="1:27">
      <c r="A245" t="s">
        <v>404</v>
      </c>
      <c r="B245" s="12">
        <f t="shared" si="9"/>
        <v>10</v>
      </c>
      <c r="C245" s="17">
        <f t="shared" si="10"/>
        <v>1.7105609110857907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>
        <v>1</v>
      </c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>
        <v>1</v>
      </c>
      <c r="AA245">
        <f t="shared" si="11"/>
        <v>1</v>
      </c>
    </row>
    <row r="246" spans="1:27">
      <c r="A246" t="s">
        <v>406</v>
      </c>
      <c r="B246" s="12">
        <f t="shared" si="9"/>
        <v>30</v>
      </c>
      <c r="C246" s="17">
        <f t="shared" si="10"/>
        <v>1.3836689814897669</v>
      </c>
      <c r="D246" s="2"/>
      <c r="E246" s="2"/>
      <c r="F246" s="2"/>
      <c r="G246" s="2"/>
      <c r="H246" s="2"/>
      <c r="I246" s="2">
        <v>3</v>
      </c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>
        <v>3</v>
      </c>
      <c r="AA246">
        <f t="shared" si="11"/>
        <v>1</v>
      </c>
    </row>
    <row r="247" spans="1:27">
      <c r="A247" t="s">
        <v>407</v>
      </c>
      <c r="B247" s="12">
        <f t="shared" si="9"/>
        <v>40</v>
      </c>
      <c r="C247" s="17">
        <f t="shared" si="10"/>
        <v>1.325328445035534</v>
      </c>
      <c r="D247" s="2">
        <v>1</v>
      </c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>
        <v>1</v>
      </c>
      <c r="AA247">
        <f t="shared" si="11"/>
        <v>1</v>
      </c>
    </row>
    <row r="248" spans="1:27">
      <c r="A248" t="s">
        <v>408</v>
      </c>
      <c r="B248" s="12">
        <f t="shared" si="9"/>
        <v>10</v>
      </c>
      <c r="C248" s="17">
        <f t="shared" si="10"/>
        <v>1.2648935589257739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>
        <v>7</v>
      </c>
      <c r="Y248" s="2"/>
      <c r="Z248" s="2">
        <v>7</v>
      </c>
      <c r="AA248">
        <f t="shared" si="11"/>
        <v>1</v>
      </c>
    </row>
    <row r="249" spans="1:27">
      <c r="A249" t="s">
        <v>409</v>
      </c>
      <c r="B249" s="12">
        <f t="shared" si="9"/>
        <v>20</v>
      </c>
      <c r="C249" s="17">
        <f t="shared" si="10"/>
        <v>1.3821365959133942</v>
      </c>
      <c r="D249" s="2"/>
      <c r="E249" s="2">
        <v>2</v>
      </c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>
        <v>2</v>
      </c>
      <c r="AA249">
        <f t="shared" si="11"/>
        <v>1</v>
      </c>
    </row>
    <row r="250" spans="1:27">
      <c r="A250" t="s">
        <v>410</v>
      </c>
      <c r="B250" s="12">
        <f t="shared" si="9"/>
        <v>30</v>
      </c>
      <c r="C250" s="17">
        <f t="shared" si="10"/>
        <v>1.4928066905489628</v>
      </c>
      <c r="D250" s="2"/>
      <c r="E250" s="2"/>
      <c r="F250" s="2"/>
      <c r="G250" s="2"/>
      <c r="H250" s="2"/>
      <c r="I250" s="2"/>
      <c r="J250" s="2"/>
      <c r="K250" s="2"/>
      <c r="L250" s="2"/>
      <c r="M250" s="2">
        <v>5</v>
      </c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>
        <v>5</v>
      </c>
      <c r="AA250">
        <f t="shared" si="11"/>
        <v>1</v>
      </c>
    </row>
    <row r="251" spans="1:27">
      <c r="A251" t="s">
        <v>411</v>
      </c>
      <c r="B251" s="12">
        <f t="shared" si="9"/>
        <v>30</v>
      </c>
      <c r="C251" s="17">
        <f t="shared" si="10"/>
        <v>1.5637315736995605</v>
      </c>
      <c r="D251" s="2"/>
      <c r="E251" s="2"/>
      <c r="F251" s="2"/>
      <c r="G251" s="2"/>
      <c r="H251" s="2"/>
      <c r="I251" s="2">
        <v>3</v>
      </c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>
        <v>3</v>
      </c>
      <c r="AA251">
        <f t="shared" si="11"/>
        <v>1</v>
      </c>
    </row>
    <row r="252" spans="1:27">
      <c r="A252" t="s">
        <v>413</v>
      </c>
      <c r="B252" s="12">
        <f t="shared" si="9"/>
        <v>10</v>
      </c>
      <c r="C252" s="17">
        <f t="shared" si="10"/>
        <v>1.1075224511127919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>
        <v>2</v>
      </c>
      <c r="T252" s="2"/>
      <c r="U252" s="2"/>
      <c r="V252" s="2"/>
      <c r="W252" s="2"/>
      <c r="X252" s="2"/>
      <c r="Y252" s="2"/>
      <c r="Z252" s="2">
        <v>2</v>
      </c>
      <c r="AA252">
        <f t="shared" si="11"/>
        <v>1</v>
      </c>
    </row>
    <row r="253" spans="1:27">
      <c r="A253" t="s">
        <v>414</v>
      </c>
      <c r="B253" s="12">
        <f t="shared" si="9"/>
        <v>10</v>
      </c>
      <c r="C253" s="17">
        <f t="shared" si="10"/>
        <v>1.0577821824813443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>
        <v>1</v>
      </c>
      <c r="S253" s="2"/>
      <c r="T253" s="2"/>
      <c r="U253" s="2"/>
      <c r="V253" s="2"/>
      <c r="W253" s="2"/>
      <c r="X253" s="2"/>
      <c r="Y253" s="2"/>
      <c r="Z253" s="2">
        <v>1</v>
      </c>
      <c r="AA253">
        <f t="shared" si="11"/>
        <v>1</v>
      </c>
    </row>
    <row r="254" spans="1:27">
      <c r="A254" t="s">
        <v>417</v>
      </c>
      <c r="B254" s="12">
        <f t="shared" si="9"/>
        <v>20</v>
      </c>
      <c r="C254" s="17">
        <f t="shared" si="10"/>
        <v>1.9756102577469119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>
        <v>11</v>
      </c>
      <c r="Q254" s="2"/>
      <c r="R254" s="2"/>
      <c r="S254" s="2"/>
      <c r="T254" s="2"/>
      <c r="U254" s="2"/>
      <c r="V254" s="2"/>
      <c r="W254" s="2"/>
      <c r="X254" s="2"/>
      <c r="Y254" s="2"/>
      <c r="Z254" s="2">
        <v>11</v>
      </c>
      <c r="AA254">
        <f t="shared" si="11"/>
        <v>1</v>
      </c>
    </row>
    <row r="255" spans="1:27">
      <c r="A255" t="s">
        <v>420</v>
      </c>
      <c r="B255" s="12">
        <f t="shared" si="9"/>
        <v>20</v>
      </c>
      <c r="C255" s="17">
        <f t="shared" si="10"/>
        <v>1.711209487219203</v>
      </c>
      <c r="D255" s="2"/>
      <c r="E255" s="2"/>
      <c r="F255" s="2"/>
      <c r="G255" s="2"/>
      <c r="H255" s="2"/>
      <c r="I255" s="2"/>
      <c r="J255" s="2"/>
      <c r="K255" s="2"/>
      <c r="L255" s="2">
        <v>1</v>
      </c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>
        <v>1</v>
      </c>
      <c r="AA255">
        <f t="shared" si="11"/>
        <v>1</v>
      </c>
    </row>
    <row r="256" spans="1:27">
      <c r="A256" t="s">
        <v>423</v>
      </c>
      <c r="B256" s="12">
        <f t="shared" si="9"/>
        <v>10</v>
      </c>
      <c r="C256" s="17">
        <f t="shared" si="10"/>
        <v>1.3295218324827331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>
        <v>1</v>
      </c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>
        <v>1</v>
      </c>
      <c r="AA256">
        <f t="shared" si="11"/>
        <v>1</v>
      </c>
    </row>
    <row r="257" spans="1:27">
      <c r="A257" t="s">
        <v>424</v>
      </c>
      <c r="B257" s="12">
        <f t="shared" si="9"/>
        <v>10</v>
      </c>
      <c r="C257" s="17">
        <f t="shared" si="10"/>
        <v>1.9059068431245789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>
        <v>2</v>
      </c>
      <c r="Z257" s="2">
        <v>2</v>
      </c>
      <c r="AA257">
        <f t="shared" si="11"/>
        <v>1</v>
      </c>
    </row>
    <row r="258" spans="1:27">
      <c r="A258" t="s">
        <v>425</v>
      </c>
      <c r="B258" s="12">
        <f t="shared" ref="B258:B290" si="12">VLOOKUP(A258,TemposRef,3,0)</f>
        <v>20</v>
      </c>
      <c r="C258" s="17">
        <f t="shared" ref="C258:C290" si="13">VLOOKUP(A258,TemposRef,6,0)</f>
        <v>1.1085470021202011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>
        <v>7</v>
      </c>
      <c r="Q258" s="2"/>
      <c r="R258" s="2"/>
      <c r="S258" s="2"/>
      <c r="T258" s="2"/>
      <c r="U258" s="2"/>
      <c r="V258" s="2"/>
      <c r="W258" s="2"/>
      <c r="X258" s="2"/>
      <c r="Y258" s="2"/>
      <c r="Z258" s="2">
        <v>7</v>
      </c>
      <c r="AA258">
        <f t="shared" ref="AA258:AA290" si="14">COUNTA(D258:Y258)</f>
        <v>1</v>
      </c>
    </row>
    <row r="259" spans="1:27">
      <c r="A259" t="s">
        <v>426</v>
      </c>
      <c r="B259" s="12">
        <f t="shared" si="12"/>
        <v>40</v>
      </c>
      <c r="C259" s="17">
        <f t="shared" si="13"/>
        <v>1.5439068838966508</v>
      </c>
      <c r="D259" s="2"/>
      <c r="E259" s="2"/>
      <c r="F259" s="2"/>
      <c r="G259" s="2"/>
      <c r="H259" s="2"/>
      <c r="I259" s="2"/>
      <c r="J259" s="2"/>
      <c r="K259" s="2"/>
      <c r="L259" s="2">
        <v>3</v>
      </c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>
        <v>3</v>
      </c>
      <c r="AA259">
        <f t="shared" si="14"/>
        <v>1</v>
      </c>
    </row>
    <row r="260" spans="1:27">
      <c r="A260" t="s">
        <v>429</v>
      </c>
      <c r="B260" s="12">
        <f t="shared" si="12"/>
        <v>30</v>
      </c>
      <c r="C260" s="17">
        <f t="shared" si="13"/>
        <v>1.4936836618546385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>
        <v>2</v>
      </c>
      <c r="Z260" s="2">
        <v>2</v>
      </c>
      <c r="AA260">
        <f t="shared" si="14"/>
        <v>1</v>
      </c>
    </row>
    <row r="261" spans="1:27">
      <c r="A261" t="s">
        <v>430</v>
      </c>
      <c r="B261" s="12">
        <f t="shared" si="12"/>
        <v>40</v>
      </c>
      <c r="C261" s="17">
        <f t="shared" si="13"/>
        <v>1.92063483625894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>
        <v>2</v>
      </c>
      <c r="T261" s="2"/>
      <c r="U261" s="2"/>
      <c r="V261" s="2"/>
      <c r="W261" s="2"/>
      <c r="X261" s="2"/>
      <c r="Y261" s="2"/>
      <c r="Z261" s="2">
        <v>2</v>
      </c>
      <c r="AA261">
        <f t="shared" si="14"/>
        <v>1</v>
      </c>
    </row>
    <row r="262" spans="1:27">
      <c r="A262" t="s">
        <v>431</v>
      </c>
      <c r="B262" s="12">
        <f t="shared" si="12"/>
        <v>40</v>
      </c>
      <c r="C262" s="17">
        <f t="shared" si="13"/>
        <v>1.7968997736678167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>
        <v>2</v>
      </c>
      <c r="Y262" s="2"/>
      <c r="Z262" s="2">
        <v>2</v>
      </c>
      <c r="AA262">
        <f t="shared" si="14"/>
        <v>1</v>
      </c>
    </row>
    <row r="263" spans="1:27">
      <c r="A263" t="s">
        <v>434</v>
      </c>
      <c r="B263" s="12">
        <f t="shared" si="12"/>
        <v>30</v>
      </c>
      <c r="C263" s="17">
        <f t="shared" si="13"/>
        <v>1.5665735207692806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>
        <v>9</v>
      </c>
      <c r="Z263" s="2">
        <v>9</v>
      </c>
      <c r="AA263">
        <f t="shared" si="14"/>
        <v>1</v>
      </c>
    </row>
    <row r="264" spans="1:27">
      <c r="A264" t="s">
        <v>436</v>
      </c>
      <c r="B264" s="12">
        <f t="shared" si="12"/>
        <v>40</v>
      </c>
      <c r="C264" s="17">
        <f t="shared" si="13"/>
        <v>1.821701357360987</v>
      </c>
      <c r="D264" s="2"/>
      <c r="E264" s="2">
        <v>1</v>
      </c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>
        <v>1</v>
      </c>
      <c r="AA264">
        <f t="shared" si="14"/>
        <v>1</v>
      </c>
    </row>
    <row r="265" spans="1:27">
      <c r="A265" t="s">
        <v>437</v>
      </c>
      <c r="B265" s="12">
        <f t="shared" si="12"/>
        <v>10</v>
      </c>
      <c r="C265" s="17">
        <f t="shared" si="13"/>
        <v>1.4371078705914559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>
        <v>2</v>
      </c>
      <c r="W265" s="2"/>
      <c r="X265" s="2"/>
      <c r="Y265" s="2"/>
      <c r="Z265" s="2">
        <v>2</v>
      </c>
      <c r="AA265">
        <f t="shared" si="14"/>
        <v>1</v>
      </c>
    </row>
    <row r="266" spans="1:27">
      <c r="A266" t="s">
        <v>441</v>
      </c>
      <c r="B266" s="12">
        <f t="shared" si="12"/>
        <v>20</v>
      </c>
      <c r="C266" s="17">
        <f t="shared" si="13"/>
        <v>1.8015967206063994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>
        <v>7</v>
      </c>
      <c r="R266" s="2"/>
      <c r="S266" s="2"/>
      <c r="T266" s="2"/>
      <c r="U266" s="2"/>
      <c r="V266" s="2"/>
      <c r="W266" s="2"/>
      <c r="X266" s="2"/>
      <c r="Y266" s="2"/>
      <c r="Z266" s="2">
        <v>7</v>
      </c>
      <c r="AA266">
        <f t="shared" si="14"/>
        <v>1</v>
      </c>
    </row>
    <row r="267" spans="1:27">
      <c r="A267" t="s">
        <v>443</v>
      </c>
      <c r="B267" s="12">
        <f t="shared" si="12"/>
        <v>30</v>
      </c>
      <c r="C267" s="17">
        <f t="shared" si="13"/>
        <v>1.4312916404090084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>
        <v>1</v>
      </c>
      <c r="S267" s="2"/>
      <c r="T267" s="2"/>
      <c r="U267" s="2"/>
      <c r="V267" s="2"/>
      <c r="W267" s="2"/>
      <c r="X267" s="2"/>
      <c r="Y267" s="2"/>
      <c r="Z267" s="2">
        <v>1</v>
      </c>
      <c r="AA267">
        <f t="shared" si="14"/>
        <v>1</v>
      </c>
    </row>
    <row r="268" spans="1:27">
      <c r="A268" t="s">
        <v>444</v>
      </c>
      <c r="B268" s="12">
        <f t="shared" si="12"/>
        <v>40</v>
      </c>
      <c r="C268" s="17">
        <f t="shared" si="13"/>
        <v>1.3748374214824879</v>
      </c>
      <c r="D268" s="2"/>
      <c r="E268" s="2"/>
      <c r="F268" s="2"/>
      <c r="G268" s="2">
        <v>2</v>
      </c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>
        <v>2</v>
      </c>
      <c r="AA268">
        <f t="shared" si="14"/>
        <v>1</v>
      </c>
    </row>
    <row r="269" spans="1:27">
      <c r="A269" t="s">
        <v>445</v>
      </c>
      <c r="B269" s="12">
        <f t="shared" si="12"/>
        <v>10</v>
      </c>
      <c r="C269" s="17">
        <f t="shared" si="13"/>
        <v>1.9921341496104561</v>
      </c>
      <c r="D269" s="2"/>
      <c r="E269" s="2"/>
      <c r="F269" s="2"/>
      <c r="G269" s="2"/>
      <c r="H269" s="2"/>
      <c r="I269" s="2"/>
      <c r="J269" s="2"/>
      <c r="K269" s="2"/>
      <c r="L269" s="2"/>
      <c r="M269" s="2">
        <v>12</v>
      </c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>
        <v>12</v>
      </c>
      <c r="AA269">
        <f t="shared" si="14"/>
        <v>1</v>
      </c>
    </row>
    <row r="270" spans="1:27">
      <c r="A270" t="s">
        <v>446</v>
      </c>
      <c r="B270" s="12">
        <f t="shared" si="12"/>
        <v>40</v>
      </c>
      <c r="C270" s="17">
        <f t="shared" si="13"/>
        <v>1.6484058800120982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>
        <v>8</v>
      </c>
      <c r="U270" s="2"/>
      <c r="V270" s="2"/>
      <c r="W270" s="2"/>
      <c r="X270" s="2"/>
      <c r="Y270" s="2"/>
      <c r="Z270" s="2">
        <v>8</v>
      </c>
      <c r="AA270">
        <f t="shared" si="14"/>
        <v>1</v>
      </c>
    </row>
    <row r="271" spans="1:27">
      <c r="A271" t="s">
        <v>448</v>
      </c>
      <c r="B271" s="12">
        <f t="shared" si="12"/>
        <v>40</v>
      </c>
      <c r="C271" s="17">
        <f t="shared" si="13"/>
        <v>1.2633818819086795</v>
      </c>
      <c r="D271" s="2"/>
      <c r="E271" s="2"/>
      <c r="F271" s="2">
        <v>7</v>
      </c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>
        <v>7</v>
      </c>
      <c r="AA271">
        <f t="shared" si="14"/>
        <v>1</v>
      </c>
    </row>
    <row r="272" spans="1:27">
      <c r="A272" t="s">
        <v>450</v>
      </c>
      <c r="B272" s="12">
        <f t="shared" si="12"/>
        <v>20</v>
      </c>
      <c r="C272" s="17">
        <f t="shared" si="13"/>
        <v>1.9827351011690002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>
        <v>6</v>
      </c>
      <c r="Y272" s="2"/>
      <c r="Z272" s="2">
        <v>6</v>
      </c>
      <c r="AA272">
        <f t="shared" si="14"/>
        <v>1</v>
      </c>
    </row>
    <row r="273" spans="1:27">
      <c r="A273" t="s">
        <v>455</v>
      </c>
      <c r="B273" s="12">
        <f t="shared" si="12"/>
        <v>30</v>
      </c>
      <c r="C273" s="17">
        <f t="shared" si="13"/>
        <v>1.6705984916194039</v>
      </c>
      <c r="D273" s="2"/>
      <c r="E273" s="2"/>
      <c r="F273" s="2"/>
      <c r="G273" s="2"/>
      <c r="H273" s="2"/>
      <c r="I273" s="2"/>
      <c r="J273" s="2"/>
      <c r="K273" s="2"/>
      <c r="L273" s="2"/>
      <c r="M273" s="2">
        <v>3</v>
      </c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>
        <v>3</v>
      </c>
      <c r="AA273">
        <f t="shared" si="14"/>
        <v>1</v>
      </c>
    </row>
    <row r="274" spans="1:27">
      <c r="A274" t="s">
        <v>456</v>
      </c>
      <c r="B274" s="12">
        <f t="shared" si="12"/>
        <v>10</v>
      </c>
      <c r="C274" s="17">
        <f t="shared" si="13"/>
        <v>1.2240309026643796</v>
      </c>
      <c r="D274" s="2"/>
      <c r="E274" s="2"/>
      <c r="F274" s="2">
        <v>3</v>
      </c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>
        <v>3</v>
      </c>
      <c r="AA274">
        <f t="shared" si="14"/>
        <v>1</v>
      </c>
    </row>
    <row r="275" spans="1:27">
      <c r="A275" t="s">
        <v>457</v>
      </c>
      <c r="B275" s="12">
        <f t="shared" si="12"/>
        <v>30</v>
      </c>
      <c r="C275" s="17">
        <f t="shared" si="13"/>
        <v>1.838138737803976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>
        <v>13</v>
      </c>
      <c r="S275" s="2"/>
      <c r="T275" s="2"/>
      <c r="U275" s="2"/>
      <c r="V275" s="2"/>
      <c r="W275" s="2"/>
      <c r="X275" s="2"/>
      <c r="Y275" s="2"/>
      <c r="Z275" s="2">
        <v>13</v>
      </c>
      <c r="AA275">
        <f t="shared" si="14"/>
        <v>1</v>
      </c>
    </row>
    <row r="276" spans="1:27">
      <c r="A276" t="s">
        <v>458</v>
      </c>
      <c r="B276" s="12">
        <f t="shared" si="12"/>
        <v>40</v>
      </c>
      <c r="C276" s="17">
        <f t="shared" si="13"/>
        <v>1.1419305909967594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>
        <v>12</v>
      </c>
      <c r="U276" s="2"/>
      <c r="V276" s="2"/>
      <c r="W276" s="2"/>
      <c r="X276" s="2"/>
      <c r="Y276" s="2"/>
      <c r="Z276" s="2">
        <v>12</v>
      </c>
      <c r="AA276">
        <f t="shared" si="14"/>
        <v>1</v>
      </c>
    </row>
    <row r="277" spans="1:27">
      <c r="A277" t="s">
        <v>463</v>
      </c>
      <c r="B277" s="12">
        <f t="shared" si="12"/>
        <v>20</v>
      </c>
      <c r="C277" s="17">
        <f t="shared" si="13"/>
        <v>1.4151879812832071</v>
      </c>
      <c r="D277" s="2"/>
      <c r="E277" s="2"/>
      <c r="F277" s="2">
        <v>3</v>
      </c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>
        <v>3</v>
      </c>
      <c r="AA277">
        <f t="shared" si="14"/>
        <v>1</v>
      </c>
    </row>
    <row r="278" spans="1:27">
      <c r="A278" t="s">
        <v>464</v>
      </c>
      <c r="B278" s="12">
        <f t="shared" si="12"/>
        <v>10</v>
      </c>
      <c r="C278" s="17">
        <f t="shared" si="13"/>
        <v>1.2143165460157572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>
        <v>4</v>
      </c>
      <c r="W278" s="2"/>
      <c r="X278" s="2"/>
      <c r="Y278" s="2"/>
      <c r="Z278" s="2">
        <v>4</v>
      </c>
      <c r="AA278">
        <f t="shared" si="14"/>
        <v>1</v>
      </c>
    </row>
    <row r="279" spans="1:27">
      <c r="A279" t="s">
        <v>465</v>
      </c>
      <c r="B279" s="12">
        <f t="shared" si="12"/>
        <v>40</v>
      </c>
      <c r="C279" s="17">
        <f t="shared" si="13"/>
        <v>1.1419305909967594</v>
      </c>
      <c r="D279" s="2"/>
      <c r="E279" s="2"/>
      <c r="F279" s="2"/>
      <c r="G279" s="2">
        <v>2</v>
      </c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>
        <v>2</v>
      </c>
      <c r="AA279">
        <f t="shared" si="14"/>
        <v>1</v>
      </c>
    </row>
    <row r="280" spans="1:27">
      <c r="A280" t="s">
        <v>466</v>
      </c>
      <c r="B280" s="12">
        <f t="shared" si="12"/>
        <v>30</v>
      </c>
      <c r="C280" s="17">
        <f t="shared" si="13"/>
        <v>1.847226572307394</v>
      </c>
      <c r="D280" s="2"/>
      <c r="E280" s="2"/>
      <c r="F280" s="2">
        <v>1</v>
      </c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>
        <v>1</v>
      </c>
      <c r="AA280">
        <f t="shared" si="14"/>
        <v>1</v>
      </c>
    </row>
    <row r="281" spans="1:27">
      <c r="A281" t="s">
        <v>467</v>
      </c>
      <c r="B281" s="12">
        <f t="shared" si="12"/>
        <v>30</v>
      </c>
      <c r="C281" s="17">
        <f t="shared" si="13"/>
        <v>1.3681091413115487</v>
      </c>
      <c r="D281" s="2"/>
      <c r="E281" s="2"/>
      <c r="F281" s="2"/>
      <c r="G281" s="2"/>
      <c r="H281" s="2"/>
      <c r="I281" s="2">
        <v>1</v>
      </c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>
        <v>1</v>
      </c>
      <c r="AA281">
        <f t="shared" si="14"/>
        <v>1</v>
      </c>
    </row>
    <row r="282" spans="1:27">
      <c r="A282" t="s">
        <v>470</v>
      </c>
      <c r="B282" s="12">
        <f t="shared" si="12"/>
        <v>40</v>
      </c>
      <c r="C282" s="17">
        <f t="shared" si="13"/>
        <v>1.101692105399299</v>
      </c>
      <c r="D282" s="2"/>
      <c r="E282" s="2"/>
      <c r="F282" s="2">
        <v>4</v>
      </c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>
        <v>4</v>
      </c>
      <c r="AA282">
        <f t="shared" si="14"/>
        <v>1</v>
      </c>
    </row>
    <row r="283" spans="1:27">
      <c r="A283" t="s">
        <v>471</v>
      </c>
      <c r="B283" s="12">
        <f t="shared" si="12"/>
        <v>30</v>
      </c>
      <c r="C283" s="17">
        <f t="shared" si="13"/>
        <v>1.8357676576304676</v>
      </c>
      <c r="D283" s="2"/>
      <c r="E283" s="2"/>
      <c r="F283" s="2"/>
      <c r="G283" s="2"/>
      <c r="H283" s="2"/>
      <c r="I283" s="2"/>
      <c r="J283" s="2"/>
      <c r="K283" s="2">
        <v>3</v>
      </c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>
        <v>3</v>
      </c>
      <c r="AA283">
        <f t="shared" si="14"/>
        <v>1</v>
      </c>
    </row>
    <row r="284" spans="1:27">
      <c r="A284" t="s">
        <v>473</v>
      </c>
      <c r="B284" s="12">
        <f t="shared" si="12"/>
        <v>20</v>
      </c>
      <c r="C284" s="17">
        <f t="shared" si="13"/>
        <v>1.4715877020312647</v>
      </c>
      <c r="D284" s="2"/>
      <c r="E284" s="2"/>
      <c r="F284" s="2"/>
      <c r="G284" s="2"/>
      <c r="H284" s="2">
        <v>2</v>
      </c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>
        <v>2</v>
      </c>
      <c r="AA284">
        <f t="shared" si="14"/>
        <v>1</v>
      </c>
    </row>
    <row r="285" spans="1:27">
      <c r="A285" t="s">
        <v>475</v>
      </c>
      <c r="B285" s="12">
        <f t="shared" si="12"/>
        <v>40</v>
      </c>
      <c r="C285" s="17">
        <f t="shared" si="13"/>
        <v>1.8095038034638815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>
        <v>1</v>
      </c>
      <c r="U285" s="2"/>
      <c r="V285" s="2"/>
      <c r="W285" s="2"/>
      <c r="X285" s="2"/>
      <c r="Y285" s="2"/>
      <c r="Z285" s="2">
        <v>1</v>
      </c>
      <c r="AA285">
        <f t="shared" si="14"/>
        <v>1</v>
      </c>
    </row>
    <row r="286" spans="1:27">
      <c r="A286" t="s">
        <v>476</v>
      </c>
      <c r="B286" s="12">
        <f t="shared" si="12"/>
        <v>40</v>
      </c>
      <c r="C286" s="17">
        <f t="shared" si="13"/>
        <v>1.5439068838966508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>
        <v>11</v>
      </c>
      <c r="V286" s="2"/>
      <c r="W286" s="2"/>
      <c r="X286" s="2"/>
      <c r="Y286" s="2"/>
      <c r="Z286" s="2">
        <v>11</v>
      </c>
      <c r="AA286">
        <f t="shared" si="14"/>
        <v>1</v>
      </c>
    </row>
    <row r="287" spans="1:27">
      <c r="A287" t="s">
        <v>477</v>
      </c>
      <c r="B287" s="12">
        <f t="shared" si="12"/>
        <v>10</v>
      </c>
      <c r="C287" s="17">
        <f t="shared" si="13"/>
        <v>1.931230086863474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>
        <v>6</v>
      </c>
      <c r="S287" s="2"/>
      <c r="T287" s="2"/>
      <c r="U287" s="2"/>
      <c r="V287" s="2"/>
      <c r="W287" s="2"/>
      <c r="X287" s="2"/>
      <c r="Y287" s="2"/>
      <c r="Z287" s="2">
        <v>6</v>
      </c>
      <c r="AA287">
        <f t="shared" si="14"/>
        <v>1</v>
      </c>
    </row>
    <row r="288" spans="1:27">
      <c r="A288" t="s">
        <v>479</v>
      </c>
      <c r="B288" s="12">
        <f t="shared" si="12"/>
        <v>20</v>
      </c>
      <c r="C288" s="17">
        <f t="shared" si="13"/>
        <v>1.4149701113451125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>
        <v>17</v>
      </c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>
        <v>17</v>
      </c>
      <c r="AA288">
        <f t="shared" si="14"/>
        <v>1</v>
      </c>
    </row>
    <row r="289" spans="1:27">
      <c r="A289" t="s">
        <v>482</v>
      </c>
      <c r="B289" s="12">
        <f t="shared" si="12"/>
        <v>40</v>
      </c>
      <c r="C289" s="17">
        <f t="shared" si="13"/>
        <v>1.3403644574984979</v>
      </c>
      <c r="D289" s="2">
        <v>1</v>
      </c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>
        <v>1</v>
      </c>
      <c r="AA289">
        <f t="shared" si="14"/>
        <v>1</v>
      </c>
    </row>
    <row r="290" spans="1:27">
      <c r="A290" t="s">
        <v>483</v>
      </c>
      <c r="B290" s="12">
        <f t="shared" si="12"/>
        <v>10</v>
      </c>
      <c r="C290" s="17">
        <f t="shared" si="13"/>
        <v>1.8975787690015271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>
        <v>2</v>
      </c>
      <c r="T290" s="2"/>
      <c r="U290" s="2"/>
      <c r="V290" s="2"/>
      <c r="W290" s="2"/>
      <c r="X290" s="2"/>
      <c r="Y290" s="2"/>
      <c r="Z290" s="2">
        <v>2</v>
      </c>
      <c r="AA290">
        <f t="shared" si="14"/>
        <v>1</v>
      </c>
    </row>
    <row r="291" spans="1:27">
      <c r="A291" s="9" t="s">
        <v>165</v>
      </c>
      <c r="D291" s="2">
        <v>268</v>
      </c>
      <c r="E291" s="2">
        <v>183</v>
      </c>
      <c r="F291" s="2">
        <v>206</v>
      </c>
      <c r="G291" s="2">
        <v>213</v>
      </c>
      <c r="H291" s="2">
        <v>198</v>
      </c>
      <c r="I291" s="2">
        <v>244</v>
      </c>
      <c r="J291" s="2">
        <v>244</v>
      </c>
      <c r="K291" s="2">
        <v>205</v>
      </c>
      <c r="L291" s="2">
        <v>277</v>
      </c>
      <c r="M291" s="2">
        <v>184</v>
      </c>
      <c r="N291" s="2">
        <v>196</v>
      </c>
      <c r="O291" s="2">
        <v>181</v>
      </c>
      <c r="P291" s="2">
        <v>266</v>
      </c>
      <c r="Q291" s="2">
        <v>283</v>
      </c>
      <c r="R291" s="2">
        <v>170</v>
      </c>
      <c r="S291" s="2">
        <v>275</v>
      </c>
      <c r="T291" s="2">
        <v>148</v>
      </c>
      <c r="U291" s="2">
        <v>188</v>
      </c>
      <c r="V291" s="2">
        <v>194</v>
      </c>
      <c r="W291" s="2">
        <v>270</v>
      </c>
      <c r="X291" s="2">
        <v>268</v>
      </c>
      <c r="Y291" s="2">
        <v>190</v>
      </c>
      <c r="Z291" s="2">
        <v>4851</v>
      </c>
    </row>
    <row r="292" spans="1:27">
      <c r="A292" s="9" t="s">
        <v>166</v>
      </c>
      <c r="D292">
        <v>42</v>
      </c>
      <c r="E292">
        <v>26</v>
      </c>
      <c r="F292">
        <v>34</v>
      </c>
      <c r="G292">
        <v>32</v>
      </c>
      <c r="H292">
        <v>35</v>
      </c>
      <c r="I292">
        <v>29</v>
      </c>
      <c r="J292">
        <v>33</v>
      </c>
      <c r="K292">
        <v>37</v>
      </c>
      <c r="L292">
        <v>42</v>
      </c>
      <c r="M292">
        <v>35</v>
      </c>
      <c r="N292">
        <v>36</v>
      </c>
      <c r="O292">
        <v>38</v>
      </c>
      <c r="P292">
        <v>34</v>
      </c>
      <c r="Q292">
        <v>43</v>
      </c>
      <c r="R292">
        <v>34</v>
      </c>
      <c r="S292">
        <v>37</v>
      </c>
      <c r="T292">
        <v>37</v>
      </c>
      <c r="U292">
        <v>27</v>
      </c>
      <c r="V292">
        <v>31</v>
      </c>
      <c r="W292">
        <v>38</v>
      </c>
      <c r="X292">
        <v>53</v>
      </c>
      <c r="Y292">
        <v>34</v>
      </c>
      <c r="Z292">
        <v>787</v>
      </c>
    </row>
    <row r="293" spans="1:27">
      <c r="A293" s="9" t="s">
        <v>491</v>
      </c>
      <c r="D293" s="15">
        <f>PedidosDia_Tempos!D291/60/8</f>
        <v>5.0477890025457155E-2</v>
      </c>
      <c r="E293" s="15">
        <f>PedidosDia_Tempos!E291/60/8</f>
        <v>3.266486563114962E-2</v>
      </c>
      <c r="F293" s="15">
        <f>PedidosDia_Tempos!F291/60/8</f>
        <v>4.2527702856973965E-2</v>
      </c>
      <c r="G293" s="15">
        <f>PedidosDia_Tempos!G291/60/8</f>
        <v>4.1787190908795582E-2</v>
      </c>
      <c r="H293" s="15">
        <f>PedidosDia_Tempos!H291/60/8</f>
        <v>4.1680595121422456E-2</v>
      </c>
      <c r="I293" s="15">
        <f>PedidosDia_Tempos!I291/60/8</f>
        <v>3.7664857484451357E-2</v>
      </c>
      <c r="J293" s="15">
        <f>PedidosDia_Tempos!J291/60/8</f>
        <v>4.2951989460073031E-2</v>
      </c>
      <c r="K293" s="15">
        <f>PedidosDia_Tempos!K291/60/8</f>
        <v>4.5879201521388815E-2</v>
      </c>
      <c r="L293" s="15">
        <f>PedidosDia_Tempos!L291/60/8</f>
        <v>5.1759979204211465E-2</v>
      </c>
      <c r="M293" s="15">
        <f>PedidosDia_Tempos!M291/60/8</f>
        <v>4.0963828929177722E-2</v>
      </c>
      <c r="N293" s="15">
        <f>PedidosDia_Tempos!N291/60/8</f>
        <v>4.1272824306416725E-2</v>
      </c>
      <c r="O293" s="15">
        <f>PedidosDia_Tempos!O291/60/8</f>
        <v>4.1803530683852314E-2</v>
      </c>
      <c r="P293" s="15">
        <f>PedidosDia_Tempos!P291/60/8</f>
        <v>4.5688738456493523E-2</v>
      </c>
      <c r="Q293" s="15">
        <f>PedidosDia_Tempos!Q291/60/8</f>
        <v>5.337944382948636E-2</v>
      </c>
      <c r="R293" s="15">
        <f>PedidosDia_Tempos!R291/60/8</f>
        <v>3.7956970525395997E-2</v>
      </c>
      <c r="S293" s="15">
        <f>PedidosDia_Tempos!S291/60/8</f>
        <v>4.4444356281386307E-2</v>
      </c>
      <c r="T293" s="15">
        <f>PedidosDia_Tempos!T291/60/8</f>
        <v>4.5323631544611102E-2</v>
      </c>
      <c r="U293" s="15">
        <f>PedidosDia_Tempos!U291/60/8</f>
        <v>3.3465234487155673E-2</v>
      </c>
      <c r="V293" s="15">
        <f>PedidosDia_Tempos!V291/60/8</f>
        <v>3.7681255440063163E-2</v>
      </c>
      <c r="W293" s="15">
        <f>PedidosDia_Tempos!W291/60/8</f>
        <v>4.399805876475367E-2</v>
      </c>
      <c r="X293" s="15">
        <f>PedidosDia_Tempos!X291/60/8</f>
        <v>6.0313179017139763E-2</v>
      </c>
      <c r="Y293" s="15">
        <f>PedidosDia_Tempos!Y291/60/8</f>
        <v>4.0854175239894902E-2</v>
      </c>
      <c r="Z293" s="15">
        <f>PedidosDia_Tempos!Z291/60/8</f>
        <v>10.106249999999999</v>
      </c>
      <c r="AA293">
        <v>53</v>
      </c>
    </row>
    <row r="294" spans="1:27">
      <c r="A294" s="9" t="s">
        <v>490</v>
      </c>
      <c r="B294" s="16">
        <v>17</v>
      </c>
      <c r="D294" s="19">
        <f>D293/$B$294</f>
        <v>2.9692876485563034E-3</v>
      </c>
      <c r="E294" s="19">
        <f t="shared" ref="E294:Z294" si="15">E293/$B$294</f>
        <v>1.9214626841852717E-3</v>
      </c>
      <c r="F294" s="19">
        <f t="shared" si="15"/>
        <v>2.5016295798219977E-3</v>
      </c>
      <c r="G294" s="19">
        <f t="shared" si="15"/>
        <v>2.4580700534585637E-3</v>
      </c>
      <c r="H294" s="19">
        <f t="shared" si="15"/>
        <v>2.4517997130248503E-3</v>
      </c>
      <c r="I294" s="19">
        <f t="shared" si="15"/>
        <v>2.2155798520265505E-3</v>
      </c>
      <c r="J294" s="19">
        <f t="shared" si="15"/>
        <v>2.5265876152984136E-3</v>
      </c>
      <c r="K294" s="19">
        <f t="shared" si="15"/>
        <v>2.698776560081695E-3</v>
      </c>
      <c r="L294" s="19">
        <f t="shared" si="15"/>
        <v>3.0447046590712625E-3</v>
      </c>
      <c r="M294" s="19">
        <f t="shared" si="15"/>
        <v>2.4096369958339836E-3</v>
      </c>
      <c r="N294" s="19">
        <f t="shared" si="15"/>
        <v>2.4278131944951015E-3</v>
      </c>
      <c r="O294" s="19">
        <f t="shared" si="15"/>
        <v>2.4590312166971949E-3</v>
      </c>
      <c r="P294" s="19">
        <f t="shared" si="15"/>
        <v>2.6875728503819719E-3</v>
      </c>
      <c r="Q294" s="19">
        <f t="shared" si="15"/>
        <v>3.1399672840874328E-3</v>
      </c>
      <c r="R294" s="19">
        <f t="shared" si="15"/>
        <v>2.2327629720821176E-3</v>
      </c>
      <c r="S294" s="19">
        <f t="shared" si="15"/>
        <v>2.6143738989050768E-3</v>
      </c>
      <c r="T294" s="19">
        <f t="shared" si="15"/>
        <v>2.6660959732124176E-3</v>
      </c>
      <c r="U294" s="19">
        <f t="shared" si="15"/>
        <v>1.9685432051268041E-3</v>
      </c>
      <c r="V294" s="19">
        <f t="shared" si="15"/>
        <v>2.2165444376507741E-3</v>
      </c>
      <c r="W294" s="19">
        <f t="shared" si="15"/>
        <v>2.5881211038090396E-3</v>
      </c>
      <c r="X294" s="19">
        <f t="shared" si="15"/>
        <v>3.5478340598317508E-3</v>
      </c>
      <c r="Y294" s="19">
        <f t="shared" si="15"/>
        <v>2.4031867788173473E-3</v>
      </c>
      <c r="Z294" s="19">
        <f t="shared" si="15"/>
        <v>0.59448529411764706</v>
      </c>
    </row>
    <row r="297" spans="1:27">
      <c r="D297" s="13"/>
      <c r="E297" s="13"/>
    </row>
    <row r="298" spans="1:27">
      <c r="D298" s="13"/>
      <c r="E298" s="13"/>
    </row>
    <row r="299" spans="1:27">
      <c r="D299" s="13"/>
      <c r="E299" s="13"/>
    </row>
    <row r="300" spans="1:27">
      <c r="D300" s="13"/>
      <c r="E300" s="13"/>
    </row>
    <row r="301" spans="1:27">
      <c r="D301" s="13"/>
      <c r="E301" s="13"/>
    </row>
    <row r="302" spans="1:27">
      <c r="D302" s="13"/>
      <c r="E302" s="13"/>
    </row>
    <row r="303" spans="1:27">
      <c r="D303" s="13"/>
      <c r="E303" s="13"/>
    </row>
    <row r="304" spans="1:27">
      <c r="D304" s="13"/>
      <c r="E304" s="13"/>
    </row>
    <row r="305" spans="4:5">
      <c r="D305" s="13"/>
      <c r="E305" s="13"/>
    </row>
    <row r="306" spans="4:5">
      <c r="D306" s="13"/>
      <c r="E306" s="13"/>
    </row>
    <row r="307" spans="4:5">
      <c r="D307" s="13"/>
      <c r="E307" s="13"/>
    </row>
    <row r="308" spans="4:5">
      <c r="D308" s="13"/>
      <c r="E308" s="13"/>
    </row>
    <row r="309" spans="4:5">
      <c r="D309" s="13"/>
      <c r="E309" s="13"/>
    </row>
    <row r="310" spans="4:5">
      <c r="D310" s="13"/>
      <c r="E310" s="13"/>
    </row>
    <row r="311" spans="4:5">
      <c r="D311" s="13"/>
      <c r="E311" s="13"/>
    </row>
    <row r="312" spans="4:5">
      <c r="D312" s="13"/>
      <c r="E312" s="13"/>
    </row>
    <row r="313" spans="4:5">
      <c r="D313" s="13"/>
      <c r="E313" s="13"/>
    </row>
    <row r="314" spans="4:5">
      <c r="D314" s="13"/>
      <c r="E314" s="13"/>
    </row>
    <row r="315" spans="4:5">
      <c r="D315" s="13"/>
      <c r="E315" s="13"/>
    </row>
    <row r="316" spans="4:5">
      <c r="D316" s="13"/>
      <c r="E316" s="13"/>
    </row>
    <row r="317" spans="4:5">
      <c r="D317" s="13"/>
      <c r="E317" s="13"/>
    </row>
    <row r="318" spans="4:5">
      <c r="D318" s="13"/>
      <c r="E318" s="13"/>
    </row>
    <row r="319" spans="4:5">
      <c r="D319" s="13"/>
      <c r="E319" s="13"/>
    </row>
    <row r="320" spans="4:5">
      <c r="D320" s="13"/>
      <c r="E320" s="13"/>
    </row>
    <row r="321" spans="4:5">
      <c r="D321" s="13"/>
      <c r="E321" s="13"/>
    </row>
    <row r="322" spans="4:5">
      <c r="D322" s="13"/>
      <c r="E322" s="13"/>
    </row>
    <row r="323" spans="4:5">
      <c r="D323" s="13"/>
      <c r="E323" s="13"/>
    </row>
    <row r="324" spans="4:5">
      <c r="D324" s="13"/>
      <c r="E324" s="13"/>
    </row>
    <row r="325" spans="4:5">
      <c r="D325" s="13"/>
      <c r="E325" s="13"/>
    </row>
    <row r="326" spans="4:5">
      <c r="D326" s="13"/>
      <c r="E326" s="13"/>
    </row>
    <row r="327" spans="4:5">
      <c r="D327" s="13"/>
      <c r="E327" s="13"/>
    </row>
    <row r="328" spans="4:5">
      <c r="D328" s="13"/>
      <c r="E328" s="13"/>
    </row>
    <row r="329" spans="4:5">
      <c r="D329" s="13"/>
      <c r="E329" s="13"/>
    </row>
    <row r="330" spans="4:5">
      <c r="D330" s="13"/>
      <c r="E330" s="13"/>
    </row>
    <row r="331" spans="4:5">
      <c r="D331" s="13"/>
      <c r="E331" s="13"/>
    </row>
    <row r="332" spans="4:5">
      <c r="D332" s="13"/>
      <c r="E332" s="13"/>
    </row>
    <row r="333" spans="4:5">
      <c r="D333" s="13"/>
      <c r="E333" s="13"/>
    </row>
    <row r="334" spans="4:5">
      <c r="D334" s="13"/>
      <c r="E334" s="13"/>
    </row>
    <row r="335" spans="4:5">
      <c r="D335" s="13"/>
      <c r="E335" s="13"/>
    </row>
    <row r="336" spans="4:5">
      <c r="D336" s="13"/>
      <c r="E336" s="13"/>
    </row>
    <row r="337" spans="4:5">
      <c r="D337" s="13"/>
      <c r="E337" s="13"/>
    </row>
    <row r="338" spans="4:5">
      <c r="D338" s="13"/>
      <c r="E338" s="13"/>
    </row>
    <row r="339" spans="4:5">
      <c r="D339" s="13"/>
      <c r="E339" s="13"/>
    </row>
    <row r="340" spans="4:5">
      <c r="D340" s="13"/>
      <c r="E340" s="13"/>
    </row>
    <row r="341" spans="4:5">
      <c r="D341" s="13"/>
      <c r="E341" s="13"/>
    </row>
    <row r="342" spans="4:5">
      <c r="D342" s="13"/>
      <c r="E342" s="13"/>
    </row>
    <row r="343" spans="4:5">
      <c r="D343" s="13"/>
      <c r="E343" s="13"/>
    </row>
    <row r="344" spans="4:5">
      <c r="D344" s="13"/>
      <c r="E344" s="13"/>
    </row>
    <row r="345" spans="4:5">
      <c r="D345" s="13"/>
      <c r="E345" s="13"/>
    </row>
    <row r="346" spans="4:5">
      <c r="D346" s="13"/>
      <c r="E346" s="13"/>
    </row>
    <row r="347" spans="4:5">
      <c r="D347" s="13"/>
      <c r="E347" s="13"/>
    </row>
    <row r="348" spans="4:5">
      <c r="D348" s="13"/>
      <c r="E348" s="13"/>
    </row>
    <row r="349" spans="4:5">
      <c r="D349" s="13"/>
      <c r="E349" s="13"/>
    </row>
    <row r="350" spans="4:5">
      <c r="D350" s="13"/>
      <c r="E350" s="13"/>
    </row>
    <row r="351" spans="4:5">
      <c r="D351" s="13"/>
      <c r="E351" s="13"/>
    </row>
    <row r="352" spans="4:5">
      <c r="D352" s="13"/>
      <c r="E352" s="13"/>
    </row>
    <row r="353" spans="4:5">
      <c r="D353" s="13"/>
      <c r="E353" s="13"/>
    </row>
    <row r="354" spans="4:5">
      <c r="D354" s="13"/>
      <c r="E354" s="13"/>
    </row>
    <row r="355" spans="4:5">
      <c r="D355" s="13"/>
      <c r="E355" s="13"/>
    </row>
    <row r="356" spans="4:5">
      <c r="D356" s="13"/>
      <c r="E356" s="13"/>
    </row>
    <row r="357" spans="4:5">
      <c r="D357" s="13"/>
      <c r="E357" s="13"/>
    </row>
    <row r="358" spans="4:5">
      <c r="D358" s="13"/>
      <c r="E358" s="13"/>
    </row>
    <row r="359" spans="4:5">
      <c r="D359" s="13"/>
      <c r="E359" s="13"/>
    </row>
    <row r="360" spans="4:5">
      <c r="D360" s="13"/>
      <c r="E360" s="13"/>
    </row>
    <row r="361" spans="4:5">
      <c r="D361" s="13"/>
      <c r="E361" s="13"/>
    </row>
    <row r="362" spans="4:5">
      <c r="D362" s="13"/>
      <c r="E362" s="13"/>
    </row>
    <row r="363" spans="4:5">
      <c r="D363" s="13"/>
      <c r="E363" s="13"/>
    </row>
    <row r="364" spans="4:5">
      <c r="D364" s="13"/>
      <c r="E364" s="13"/>
    </row>
    <row r="365" spans="4:5">
      <c r="D365" s="13"/>
      <c r="E365" s="13"/>
    </row>
    <row r="366" spans="4:5">
      <c r="D366" s="13"/>
      <c r="E366" s="13"/>
    </row>
    <row r="367" spans="4:5">
      <c r="D367" s="13"/>
      <c r="E367" s="13"/>
    </row>
    <row r="368" spans="4:5">
      <c r="D368" s="13"/>
      <c r="E368" s="13"/>
    </row>
    <row r="369" spans="4:5">
      <c r="D369" s="13"/>
      <c r="E369" s="13"/>
    </row>
    <row r="370" spans="4:5">
      <c r="D370" s="13"/>
      <c r="E370" s="13"/>
    </row>
    <row r="371" spans="4:5">
      <c r="D371" s="13"/>
      <c r="E371" s="13"/>
    </row>
    <row r="372" spans="4:5">
      <c r="D372" s="13"/>
      <c r="E372" s="13"/>
    </row>
    <row r="373" spans="4:5">
      <c r="D373" s="13"/>
      <c r="E373" s="13"/>
    </row>
    <row r="374" spans="4:5">
      <c r="D374" s="13"/>
      <c r="E374" s="13"/>
    </row>
    <row r="375" spans="4:5">
      <c r="D375" s="13"/>
      <c r="E375" s="13"/>
    </row>
    <row r="376" spans="4:5">
      <c r="D376" s="13"/>
      <c r="E376" s="13"/>
    </row>
    <row r="377" spans="4:5">
      <c r="D377" s="13"/>
      <c r="E377" s="13"/>
    </row>
    <row r="378" spans="4:5">
      <c r="D378" s="13"/>
      <c r="E378" s="13"/>
    </row>
    <row r="379" spans="4:5">
      <c r="D379" s="13"/>
      <c r="E379" s="13"/>
    </row>
    <row r="380" spans="4:5">
      <c r="D380" s="13"/>
      <c r="E380" s="13"/>
    </row>
    <row r="381" spans="4:5">
      <c r="D381" s="13"/>
      <c r="E381" s="13"/>
    </row>
    <row r="382" spans="4:5">
      <c r="D382" s="13"/>
      <c r="E382" s="13"/>
    </row>
    <row r="383" spans="4:5">
      <c r="D383" s="13"/>
      <c r="E383" s="13"/>
    </row>
    <row r="384" spans="4:5">
      <c r="D384" s="13"/>
      <c r="E384" s="13"/>
    </row>
    <row r="385" spans="4:5">
      <c r="D385" s="13"/>
      <c r="E385" s="13"/>
    </row>
    <row r="386" spans="4:5">
      <c r="D386" s="13"/>
      <c r="E386" s="13"/>
    </row>
    <row r="387" spans="4:5">
      <c r="D387" s="13"/>
      <c r="E387" s="13"/>
    </row>
    <row r="388" spans="4:5">
      <c r="D388" s="13"/>
      <c r="E388" s="13"/>
    </row>
    <row r="389" spans="4:5">
      <c r="D389" s="13"/>
      <c r="E389" s="13"/>
    </row>
    <row r="390" spans="4:5">
      <c r="D390" s="13"/>
      <c r="E390" s="13"/>
    </row>
    <row r="391" spans="4:5">
      <c r="D391" s="13"/>
      <c r="E391" s="13"/>
    </row>
    <row r="392" spans="4:5">
      <c r="D392" s="13"/>
      <c r="E392" s="13"/>
    </row>
    <row r="393" spans="4:5">
      <c r="D393" s="13"/>
      <c r="E393" s="13"/>
    </row>
    <row r="394" spans="4:5">
      <c r="D394" s="13"/>
      <c r="E394" s="13"/>
    </row>
    <row r="395" spans="4:5">
      <c r="D395" s="13"/>
      <c r="E395" s="13"/>
    </row>
    <row r="396" spans="4:5">
      <c r="D396" s="13"/>
      <c r="E396" s="13"/>
    </row>
    <row r="397" spans="4:5">
      <c r="D397" s="13"/>
      <c r="E397" s="13"/>
    </row>
    <row r="398" spans="4:5">
      <c r="D398" s="13"/>
      <c r="E398" s="13"/>
    </row>
    <row r="399" spans="4:5">
      <c r="D399" s="13"/>
      <c r="E399" s="13"/>
    </row>
    <row r="400" spans="4:5">
      <c r="D400" s="13"/>
      <c r="E400" s="13"/>
    </row>
    <row r="401" spans="4:5">
      <c r="D401" s="13"/>
      <c r="E401" s="13"/>
    </row>
    <row r="402" spans="4:5">
      <c r="D402" s="13"/>
      <c r="E402" s="13"/>
    </row>
    <row r="403" spans="4:5">
      <c r="D403" s="13"/>
      <c r="E403" s="13"/>
    </row>
    <row r="404" spans="4:5">
      <c r="D404" s="13"/>
      <c r="E404" s="13"/>
    </row>
    <row r="405" spans="4:5">
      <c r="D405" s="13"/>
      <c r="E405" s="13"/>
    </row>
    <row r="406" spans="4:5">
      <c r="D406" s="13"/>
      <c r="E406" s="13"/>
    </row>
    <row r="407" spans="4:5">
      <c r="D407" s="13"/>
      <c r="E407" s="13"/>
    </row>
    <row r="408" spans="4:5">
      <c r="D408" s="13"/>
      <c r="E408" s="13"/>
    </row>
    <row r="409" spans="4:5">
      <c r="D409" s="13"/>
      <c r="E409" s="13"/>
    </row>
    <row r="410" spans="4:5">
      <c r="D410" s="13"/>
      <c r="E410" s="13"/>
    </row>
    <row r="411" spans="4:5">
      <c r="D411" s="13"/>
      <c r="E411" s="13"/>
    </row>
    <row r="412" spans="4:5">
      <c r="D412" s="13"/>
      <c r="E412" s="13"/>
    </row>
    <row r="413" spans="4:5">
      <c r="D413" s="13"/>
      <c r="E413" s="13"/>
    </row>
    <row r="414" spans="4:5">
      <c r="D414" s="13"/>
      <c r="E414" s="13"/>
    </row>
    <row r="415" spans="4:5">
      <c r="D415" s="13"/>
      <c r="E415" s="13"/>
    </row>
    <row r="416" spans="4:5">
      <c r="D416" s="13"/>
      <c r="E416" s="13"/>
    </row>
    <row r="417" spans="4:5">
      <c r="D417" s="13"/>
      <c r="E417" s="13"/>
    </row>
    <row r="418" spans="4:5">
      <c r="D418" s="13"/>
      <c r="E418" s="13"/>
    </row>
    <row r="419" spans="4:5">
      <c r="D419" s="13"/>
      <c r="E419" s="13"/>
    </row>
    <row r="420" spans="4:5">
      <c r="D420" s="13"/>
      <c r="E420" s="13"/>
    </row>
    <row r="421" spans="4:5">
      <c r="D421" s="13"/>
      <c r="E421" s="13"/>
    </row>
    <row r="422" spans="4:5">
      <c r="D422" s="13"/>
      <c r="E422" s="13"/>
    </row>
    <row r="423" spans="4:5">
      <c r="D423" s="13"/>
      <c r="E423" s="13"/>
    </row>
    <row r="424" spans="4:5">
      <c r="D424" s="13"/>
      <c r="E424" s="13"/>
    </row>
    <row r="425" spans="4:5">
      <c r="D425" s="13"/>
      <c r="E425" s="13"/>
    </row>
    <row r="426" spans="4:5">
      <c r="D426" s="13"/>
      <c r="E426" s="13"/>
    </row>
    <row r="427" spans="4:5">
      <c r="D427" s="13"/>
      <c r="E427" s="13"/>
    </row>
    <row r="428" spans="4:5">
      <c r="D428" s="13"/>
      <c r="E428" s="13"/>
    </row>
    <row r="429" spans="4:5">
      <c r="D429" s="13"/>
      <c r="E429" s="13"/>
    </row>
    <row r="430" spans="4:5">
      <c r="D430" s="13"/>
      <c r="E430" s="13"/>
    </row>
    <row r="431" spans="4:5">
      <c r="D431" s="13"/>
      <c r="E431" s="13"/>
    </row>
    <row r="432" spans="4:5">
      <c r="D432" s="13"/>
      <c r="E432" s="13"/>
    </row>
    <row r="433" spans="4:5">
      <c r="D433" s="13"/>
      <c r="E433" s="13"/>
    </row>
    <row r="434" spans="4:5">
      <c r="D434" s="13"/>
      <c r="E434" s="13"/>
    </row>
    <row r="435" spans="4:5">
      <c r="D435" s="13"/>
      <c r="E435" s="13"/>
    </row>
    <row r="436" spans="4:5">
      <c r="D436" s="13"/>
      <c r="E436" s="13"/>
    </row>
    <row r="437" spans="4:5">
      <c r="D437" s="13"/>
      <c r="E437" s="13"/>
    </row>
    <row r="438" spans="4:5">
      <c r="D438" s="13"/>
      <c r="E438" s="13"/>
    </row>
    <row r="439" spans="4:5">
      <c r="D439" s="13"/>
      <c r="E439" s="13"/>
    </row>
    <row r="440" spans="4:5">
      <c r="D440" s="13"/>
      <c r="E440" s="13"/>
    </row>
    <row r="441" spans="4:5">
      <c r="D441" s="13"/>
      <c r="E441" s="13"/>
    </row>
    <row r="442" spans="4:5">
      <c r="D442" s="13"/>
      <c r="E442" s="13"/>
    </row>
    <row r="443" spans="4:5">
      <c r="D443" s="13"/>
      <c r="E443" s="13"/>
    </row>
    <row r="444" spans="4:5">
      <c r="D444" s="13"/>
      <c r="E444" s="13"/>
    </row>
    <row r="445" spans="4:5">
      <c r="D445" s="13"/>
      <c r="E445" s="13"/>
    </row>
    <row r="446" spans="4:5">
      <c r="D446" s="13"/>
      <c r="E446" s="13"/>
    </row>
    <row r="447" spans="4:5">
      <c r="D447" s="13"/>
      <c r="E447" s="13"/>
    </row>
    <row r="448" spans="4:5">
      <c r="D448" s="13"/>
      <c r="E448" s="13"/>
    </row>
    <row r="449" spans="4:5">
      <c r="D449" s="13"/>
      <c r="E449" s="13"/>
    </row>
    <row r="450" spans="4:5">
      <c r="D450" s="13"/>
      <c r="E450" s="13"/>
    </row>
    <row r="451" spans="4:5">
      <c r="D451" s="13"/>
      <c r="E451" s="13"/>
    </row>
    <row r="452" spans="4:5">
      <c r="D452" s="13"/>
      <c r="E452" s="13"/>
    </row>
    <row r="453" spans="4:5">
      <c r="D453" s="13"/>
      <c r="E453" s="13"/>
    </row>
    <row r="454" spans="4:5">
      <c r="D454" s="13"/>
      <c r="E454" s="13"/>
    </row>
    <row r="455" spans="4:5">
      <c r="D455" s="13"/>
      <c r="E455" s="13"/>
    </row>
    <row r="456" spans="4:5">
      <c r="D456" s="13"/>
      <c r="E456" s="13"/>
    </row>
    <row r="457" spans="4:5">
      <c r="D457" s="13"/>
      <c r="E457" s="13"/>
    </row>
    <row r="458" spans="4:5">
      <c r="D458" s="13"/>
      <c r="E458" s="13"/>
    </row>
    <row r="459" spans="4:5">
      <c r="D459" s="13"/>
      <c r="E459" s="13"/>
    </row>
    <row r="460" spans="4:5">
      <c r="D460" s="13"/>
      <c r="E460" s="13"/>
    </row>
    <row r="461" spans="4:5">
      <c r="D461" s="13"/>
      <c r="E461" s="13"/>
    </row>
    <row r="462" spans="4:5">
      <c r="D462" s="13"/>
      <c r="E462" s="13"/>
    </row>
    <row r="463" spans="4:5">
      <c r="D463" s="13"/>
      <c r="E463" s="13"/>
    </row>
    <row r="464" spans="4:5">
      <c r="D464" s="13"/>
      <c r="E464" s="13"/>
    </row>
    <row r="465" spans="4:5">
      <c r="D465" s="13"/>
      <c r="E465" s="13"/>
    </row>
    <row r="466" spans="4:5">
      <c r="D466" s="13"/>
      <c r="E466" s="13"/>
    </row>
    <row r="467" spans="4:5">
      <c r="D467" s="13"/>
      <c r="E467" s="13"/>
    </row>
    <row r="468" spans="4:5">
      <c r="D468" s="13"/>
      <c r="E468" s="13"/>
    </row>
    <row r="469" spans="4:5">
      <c r="D469" s="13"/>
      <c r="E469" s="13"/>
    </row>
    <row r="470" spans="4:5">
      <c r="D470" s="13"/>
      <c r="E470" s="13"/>
    </row>
    <row r="471" spans="4:5">
      <c r="D471" s="13"/>
      <c r="E471" s="13"/>
    </row>
    <row r="472" spans="4:5">
      <c r="D472" s="13"/>
      <c r="E472" s="13"/>
    </row>
    <row r="473" spans="4:5">
      <c r="D473" s="13"/>
      <c r="E473" s="13"/>
    </row>
    <row r="474" spans="4:5">
      <c r="D474" s="13"/>
      <c r="E474" s="13"/>
    </row>
    <row r="475" spans="4:5">
      <c r="D475" s="13"/>
      <c r="E475" s="13"/>
    </row>
    <row r="476" spans="4:5">
      <c r="D476" s="13"/>
      <c r="E476" s="13"/>
    </row>
    <row r="477" spans="4:5">
      <c r="D477" s="13"/>
      <c r="E477" s="13"/>
    </row>
    <row r="478" spans="4:5">
      <c r="D478" s="13"/>
      <c r="E478" s="13"/>
    </row>
    <row r="479" spans="4:5">
      <c r="D479" s="13"/>
      <c r="E479" s="13"/>
    </row>
    <row r="480" spans="4:5">
      <c r="D480" s="13"/>
      <c r="E480" s="13"/>
    </row>
    <row r="481" spans="4:5">
      <c r="D481" s="13"/>
      <c r="E481" s="13"/>
    </row>
    <row r="482" spans="4:5">
      <c r="D482" s="13"/>
      <c r="E482" s="13"/>
    </row>
    <row r="483" spans="4:5">
      <c r="D483" s="13"/>
      <c r="E483" s="13"/>
    </row>
    <row r="484" spans="4:5">
      <c r="D484" s="13"/>
      <c r="E484" s="13"/>
    </row>
    <row r="485" spans="4:5">
      <c r="D485" s="13"/>
      <c r="E485" s="13"/>
    </row>
    <row r="486" spans="4:5">
      <c r="D486" s="13"/>
      <c r="E486" s="13"/>
    </row>
    <row r="487" spans="4:5">
      <c r="D487" s="13"/>
      <c r="E487" s="13"/>
    </row>
    <row r="488" spans="4:5">
      <c r="D488" s="13"/>
      <c r="E488" s="13"/>
    </row>
    <row r="489" spans="4:5">
      <c r="D489" s="13"/>
      <c r="E489" s="13"/>
    </row>
    <row r="490" spans="4:5">
      <c r="D490" s="13"/>
      <c r="E490" s="13"/>
    </row>
    <row r="491" spans="4:5">
      <c r="D491" s="13"/>
      <c r="E491" s="13"/>
    </row>
    <row r="492" spans="4:5">
      <c r="D492" s="13"/>
      <c r="E492" s="13"/>
    </row>
    <row r="493" spans="4:5">
      <c r="D493" s="13"/>
      <c r="E493" s="13"/>
    </row>
    <row r="494" spans="4:5">
      <c r="D494" s="13"/>
      <c r="E494" s="13"/>
    </row>
    <row r="495" spans="4:5">
      <c r="D495" s="13"/>
      <c r="E495" s="13"/>
    </row>
    <row r="496" spans="4:5">
      <c r="D496" s="13"/>
      <c r="E496" s="13"/>
    </row>
    <row r="497" spans="4:5">
      <c r="D497" s="13"/>
      <c r="E497" s="13"/>
    </row>
    <row r="498" spans="4:5">
      <c r="D498" s="13"/>
      <c r="E498" s="13"/>
    </row>
    <row r="499" spans="4:5">
      <c r="D499" s="13"/>
      <c r="E499" s="13"/>
    </row>
    <row r="500" spans="4:5">
      <c r="D500" s="13"/>
      <c r="E500" s="13"/>
    </row>
    <row r="501" spans="4:5">
      <c r="D501" s="13"/>
      <c r="E501" s="13"/>
    </row>
    <row r="502" spans="4:5">
      <c r="D502" s="13"/>
      <c r="E502" s="13"/>
    </row>
    <row r="503" spans="4:5">
      <c r="D503" s="13"/>
      <c r="E503" s="13"/>
    </row>
    <row r="504" spans="4:5">
      <c r="D504" s="13"/>
      <c r="E504" s="13"/>
    </row>
    <row r="505" spans="4:5">
      <c r="D505" s="13"/>
      <c r="E505" s="13"/>
    </row>
    <row r="506" spans="4:5">
      <c r="D506" s="13"/>
      <c r="E506" s="13"/>
    </row>
    <row r="507" spans="4:5">
      <c r="D507" s="13"/>
      <c r="E507" s="13"/>
    </row>
    <row r="508" spans="4:5">
      <c r="D508" s="13"/>
      <c r="E508" s="13"/>
    </row>
    <row r="509" spans="4:5">
      <c r="D509" s="13"/>
      <c r="E509" s="13"/>
    </row>
    <row r="510" spans="4:5">
      <c r="D510" s="13"/>
      <c r="E510" s="13"/>
    </row>
    <row r="511" spans="4:5">
      <c r="D511" s="13"/>
      <c r="E511" s="13"/>
    </row>
    <row r="512" spans="4:5">
      <c r="D512" s="13"/>
      <c r="E512" s="13"/>
    </row>
    <row r="513" spans="4:5">
      <c r="D513" s="13"/>
      <c r="E513" s="13"/>
    </row>
    <row r="514" spans="4:5">
      <c r="D514" s="13"/>
      <c r="E514" s="13"/>
    </row>
    <row r="515" spans="4:5">
      <c r="D515" s="13"/>
      <c r="E515" s="13"/>
    </row>
    <row r="516" spans="4:5">
      <c r="D516" s="13"/>
      <c r="E516" s="13"/>
    </row>
    <row r="517" spans="4:5">
      <c r="D517" s="13"/>
      <c r="E517" s="13"/>
    </row>
    <row r="518" spans="4:5">
      <c r="D518" s="13"/>
      <c r="E518" s="13"/>
    </row>
    <row r="519" spans="4:5">
      <c r="D519" s="13"/>
      <c r="E519" s="13"/>
    </row>
    <row r="520" spans="4:5">
      <c r="D520" s="13"/>
      <c r="E520" s="13"/>
    </row>
    <row r="521" spans="4:5">
      <c r="D521" s="13"/>
      <c r="E521" s="13"/>
    </row>
    <row r="522" spans="4:5">
      <c r="D522" s="13"/>
      <c r="E522" s="13"/>
    </row>
    <row r="523" spans="4:5">
      <c r="D523" s="13"/>
      <c r="E523" s="13"/>
    </row>
    <row r="524" spans="4:5">
      <c r="D524" s="13"/>
      <c r="E524" s="13"/>
    </row>
    <row r="525" spans="4:5">
      <c r="D525" s="13"/>
      <c r="E525" s="13"/>
    </row>
    <row r="526" spans="4:5">
      <c r="D526" s="13"/>
      <c r="E526" s="13"/>
    </row>
    <row r="527" spans="4:5">
      <c r="D527" s="13"/>
      <c r="E527" s="13"/>
    </row>
    <row r="528" spans="4:5">
      <c r="D528" s="13"/>
      <c r="E528" s="13"/>
    </row>
    <row r="529" spans="4:5">
      <c r="D529" s="13"/>
      <c r="E529" s="13"/>
    </row>
    <row r="530" spans="4:5">
      <c r="D530" s="13"/>
      <c r="E530" s="13"/>
    </row>
    <row r="531" spans="4:5">
      <c r="D531" s="13"/>
      <c r="E531" s="13"/>
    </row>
    <row r="532" spans="4:5">
      <c r="D532" s="13"/>
      <c r="E532" s="13"/>
    </row>
    <row r="533" spans="4:5">
      <c r="D533" s="13"/>
      <c r="E533" s="13"/>
    </row>
    <row r="534" spans="4:5">
      <c r="D534" s="13"/>
      <c r="E534" s="13"/>
    </row>
    <row r="535" spans="4:5">
      <c r="D535" s="13"/>
      <c r="E535" s="13"/>
    </row>
    <row r="536" spans="4:5">
      <c r="D536" s="13"/>
      <c r="E536" s="13"/>
    </row>
    <row r="537" spans="4:5">
      <c r="D537" s="13"/>
      <c r="E537" s="13"/>
    </row>
    <row r="538" spans="4:5">
      <c r="D538" s="13"/>
      <c r="E538" s="13"/>
    </row>
    <row r="539" spans="4:5">
      <c r="D539" s="13"/>
      <c r="E539" s="13"/>
    </row>
    <row r="540" spans="4:5">
      <c r="D540" s="13"/>
      <c r="E540" s="13"/>
    </row>
    <row r="541" spans="4:5">
      <c r="D541" s="13"/>
      <c r="E541" s="13"/>
    </row>
    <row r="542" spans="4:5">
      <c r="D542" s="13"/>
      <c r="E542" s="13"/>
    </row>
    <row r="543" spans="4:5">
      <c r="D543" s="13"/>
      <c r="E543" s="13"/>
    </row>
    <row r="544" spans="4:5">
      <c r="D544" s="13"/>
      <c r="E544" s="13"/>
    </row>
    <row r="545" spans="4:5">
      <c r="D545" s="13"/>
      <c r="E545" s="13"/>
    </row>
    <row r="546" spans="4:5">
      <c r="D546" s="13"/>
      <c r="E546" s="13"/>
    </row>
    <row r="547" spans="4:5">
      <c r="D547" s="13"/>
      <c r="E547" s="13"/>
    </row>
    <row r="548" spans="4:5">
      <c r="D548" s="13"/>
      <c r="E548" s="13"/>
    </row>
    <row r="549" spans="4:5">
      <c r="D549" s="13"/>
      <c r="E549" s="13"/>
    </row>
    <row r="550" spans="4:5">
      <c r="D550" s="13"/>
      <c r="E550" s="13"/>
    </row>
    <row r="551" spans="4:5">
      <c r="D551" s="13"/>
      <c r="E551" s="13"/>
    </row>
    <row r="552" spans="4:5">
      <c r="D552" s="13"/>
      <c r="E552" s="13"/>
    </row>
    <row r="553" spans="4:5">
      <c r="D553" s="13"/>
      <c r="E553" s="13"/>
    </row>
    <row r="554" spans="4:5">
      <c r="D554" s="13"/>
      <c r="E554" s="13"/>
    </row>
    <row r="555" spans="4:5">
      <c r="D555" s="13"/>
      <c r="E555" s="13"/>
    </row>
    <row r="556" spans="4:5">
      <c r="D556" s="13"/>
      <c r="E556" s="13"/>
    </row>
    <row r="557" spans="4:5">
      <c r="D557" s="13"/>
      <c r="E557" s="13"/>
    </row>
    <row r="558" spans="4:5">
      <c r="D558" s="13"/>
      <c r="E558" s="13"/>
    </row>
    <row r="559" spans="4:5">
      <c r="D559" s="13"/>
      <c r="E559" s="13"/>
    </row>
    <row r="560" spans="4:5">
      <c r="D560" s="13"/>
      <c r="E560" s="13"/>
    </row>
    <row r="561" spans="4:5">
      <c r="D561" s="13"/>
      <c r="E561" s="13"/>
    </row>
    <row r="562" spans="4:5">
      <c r="D562" s="13"/>
      <c r="E562" s="13"/>
    </row>
    <row r="563" spans="4:5">
      <c r="D563" s="13"/>
      <c r="E563" s="13"/>
    </row>
    <row r="564" spans="4:5">
      <c r="D564" s="13"/>
      <c r="E564" s="13"/>
    </row>
    <row r="565" spans="4:5">
      <c r="D565" s="13"/>
      <c r="E565" s="13"/>
    </row>
    <row r="566" spans="4:5">
      <c r="D566" s="13"/>
      <c r="E566" s="13"/>
    </row>
    <row r="567" spans="4:5">
      <c r="D567" s="13"/>
      <c r="E567" s="13"/>
    </row>
    <row r="568" spans="4:5">
      <c r="D568" s="13"/>
      <c r="E568" s="13"/>
    </row>
    <row r="569" spans="4:5">
      <c r="D569" s="13"/>
      <c r="E569" s="13"/>
    </row>
    <row r="570" spans="4:5">
      <c r="D570" s="13"/>
      <c r="E570" s="13"/>
    </row>
    <row r="571" spans="4:5">
      <c r="D571" s="13"/>
      <c r="E571" s="13"/>
    </row>
    <row r="572" spans="4:5">
      <c r="D572" s="13"/>
      <c r="E572" s="13"/>
    </row>
    <row r="573" spans="4:5">
      <c r="D573" s="13"/>
      <c r="E573" s="13"/>
    </row>
    <row r="574" spans="4:5">
      <c r="D574" s="13"/>
      <c r="E574" s="13"/>
    </row>
    <row r="575" spans="4:5">
      <c r="D575" s="13"/>
      <c r="E575" s="13"/>
    </row>
    <row r="576" spans="4:5">
      <c r="D576" s="13"/>
      <c r="E576" s="13"/>
    </row>
    <row r="577" spans="4:5">
      <c r="D577" s="13"/>
      <c r="E577" s="13"/>
    </row>
    <row r="578" spans="4:5">
      <c r="D578" s="13"/>
      <c r="E578" s="13"/>
    </row>
    <row r="579" spans="4:5">
      <c r="D579" s="13"/>
      <c r="E579" s="13"/>
    </row>
    <row r="580" spans="4:5">
      <c r="D580" s="13"/>
      <c r="E580" s="13"/>
    </row>
    <row r="581" spans="4:5">
      <c r="D581" s="13"/>
      <c r="E581" s="13"/>
    </row>
    <row r="582" spans="4:5">
      <c r="D582" s="13"/>
      <c r="E582" s="13"/>
    </row>
    <row r="583" spans="4:5">
      <c r="D583" s="13"/>
      <c r="E583" s="13"/>
    </row>
    <row r="584" spans="4:5">
      <c r="D584" s="13"/>
      <c r="E584" s="13"/>
    </row>
    <row r="585" spans="4:5">
      <c r="D585" s="13"/>
      <c r="E585" s="13"/>
    </row>
  </sheetData>
  <phoneticPr fontId="18" type="noConversion"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lha3"/>
  <dimension ref="A1:G1591"/>
  <sheetViews>
    <sheetView workbookViewId="0">
      <selection activeCell="E2" sqref="E2"/>
    </sheetView>
  </sheetViews>
  <sheetFormatPr defaultRowHeight="15"/>
  <cols>
    <col min="1" max="1" width="10.7109375" bestFit="1" customWidth="1"/>
    <col min="3" max="3" width="12.42578125" bestFit="1" customWidth="1"/>
    <col min="4" max="4" width="12.5703125" bestFit="1" customWidth="1"/>
    <col min="5" max="5" width="11.5703125" bestFit="1" customWidth="1"/>
    <col min="6" max="6" width="12.5703125" customWidth="1"/>
    <col min="7" max="7" width="13.42578125" bestFit="1" customWidth="1"/>
  </cols>
  <sheetData>
    <row r="1" spans="1:7">
      <c r="A1" t="s">
        <v>178</v>
      </c>
      <c r="B1" t="s">
        <v>189</v>
      </c>
      <c r="C1" t="s">
        <v>191</v>
      </c>
      <c r="D1" t="s">
        <v>192</v>
      </c>
      <c r="E1" t="s">
        <v>193</v>
      </c>
      <c r="F1" t="s">
        <v>484</v>
      </c>
      <c r="G1" t="s">
        <v>1763</v>
      </c>
    </row>
    <row r="2" spans="1:7">
      <c r="A2" s="6" t="s">
        <v>288</v>
      </c>
      <c r="B2" t="s">
        <v>1792</v>
      </c>
      <c r="C2">
        <f t="shared" ref="C2:C65" si="0">VLOOKUP(MID(B2,3,1),Andar,2,0)</f>
        <v>10</v>
      </c>
      <c r="D2">
        <f t="shared" ref="D2:D65" si="1">VLOOKUP(MID(B2,4,2),Linear,2,0)</f>
        <v>10</v>
      </c>
      <c r="E2">
        <f t="shared" ref="E2:E19" si="2">C2+D2</f>
        <v>20</v>
      </c>
      <c r="F2" s="15">
        <v>1.0151831394038426</v>
      </c>
      <c r="G2" s="7" t="s">
        <v>159</v>
      </c>
    </row>
    <row r="3" spans="1:7">
      <c r="A3" s="6" t="s">
        <v>951</v>
      </c>
      <c r="B3" t="s">
        <v>1792</v>
      </c>
      <c r="C3">
        <f t="shared" si="0"/>
        <v>10</v>
      </c>
      <c r="D3">
        <f t="shared" si="1"/>
        <v>10</v>
      </c>
      <c r="E3">
        <f t="shared" si="2"/>
        <v>20</v>
      </c>
      <c r="F3" s="15">
        <v>1.4278076364671355</v>
      </c>
      <c r="G3" s="7" t="s">
        <v>160</v>
      </c>
    </row>
    <row r="4" spans="1:7">
      <c r="A4" s="6" t="s">
        <v>219</v>
      </c>
      <c r="B4" t="s">
        <v>1792</v>
      </c>
      <c r="C4">
        <f t="shared" si="0"/>
        <v>10</v>
      </c>
      <c r="D4">
        <f t="shared" si="1"/>
        <v>10</v>
      </c>
      <c r="E4">
        <f t="shared" si="2"/>
        <v>20</v>
      </c>
      <c r="F4" s="15">
        <v>1.4884910468418546</v>
      </c>
      <c r="G4" s="7" t="s">
        <v>159</v>
      </c>
    </row>
    <row r="5" spans="1:7">
      <c r="A5" s="6" t="s">
        <v>1114</v>
      </c>
      <c r="B5" t="s">
        <v>1840</v>
      </c>
      <c r="C5">
        <f t="shared" si="0"/>
        <v>10</v>
      </c>
      <c r="D5">
        <f t="shared" si="1"/>
        <v>10</v>
      </c>
      <c r="E5">
        <f t="shared" si="2"/>
        <v>20</v>
      </c>
      <c r="F5" s="15">
        <v>1.6142490060630212</v>
      </c>
      <c r="G5" s="7" t="s">
        <v>160</v>
      </c>
    </row>
    <row r="6" spans="1:7">
      <c r="A6" s="6" t="s">
        <v>686</v>
      </c>
      <c r="B6" t="s">
        <v>1840</v>
      </c>
      <c r="C6">
        <f t="shared" si="0"/>
        <v>10</v>
      </c>
      <c r="D6">
        <f t="shared" si="1"/>
        <v>10</v>
      </c>
      <c r="E6">
        <f t="shared" si="2"/>
        <v>20</v>
      </c>
      <c r="F6" s="15">
        <v>1.931230086863474</v>
      </c>
      <c r="G6" s="7" t="s">
        <v>160</v>
      </c>
    </row>
    <row r="7" spans="1:7">
      <c r="A7" s="6" t="s">
        <v>648</v>
      </c>
      <c r="B7" t="s">
        <v>1840</v>
      </c>
      <c r="C7">
        <f t="shared" si="0"/>
        <v>10</v>
      </c>
      <c r="D7">
        <f t="shared" si="1"/>
        <v>10</v>
      </c>
      <c r="E7">
        <f t="shared" si="2"/>
        <v>20</v>
      </c>
      <c r="F7" s="15">
        <v>1.8357676576304676</v>
      </c>
      <c r="G7" s="7" t="s">
        <v>160</v>
      </c>
    </row>
    <row r="8" spans="1:7">
      <c r="A8" s="6" t="s">
        <v>262</v>
      </c>
      <c r="B8" t="s">
        <v>1888</v>
      </c>
      <c r="C8">
        <f t="shared" si="0"/>
        <v>10</v>
      </c>
      <c r="D8">
        <f t="shared" si="1"/>
        <v>10</v>
      </c>
      <c r="E8">
        <f t="shared" si="2"/>
        <v>20</v>
      </c>
      <c r="F8" s="15">
        <v>1.3295218324827331</v>
      </c>
      <c r="G8" s="7" t="s">
        <v>159</v>
      </c>
    </row>
    <row r="9" spans="1:7">
      <c r="A9" s="6" t="s">
        <v>199</v>
      </c>
      <c r="B9" t="s">
        <v>1888</v>
      </c>
      <c r="C9">
        <f t="shared" si="0"/>
        <v>10</v>
      </c>
      <c r="D9">
        <f t="shared" si="1"/>
        <v>10</v>
      </c>
      <c r="E9">
        <f t="shared" si="2"/>
        <v>20</v>
      </c>
      <c r="F9" s="15">
        <v>1.3707146275290167</v>
      </c>
      <c r="G9" s="7" t="s">
        <v>159</v>
      </c>
    </row>
    <row r="10" spans="1:7">
      <c r="A10" s="6" t="s">
        <v>1162</v>
      </c>
      <c r="B10" t="s">
        <v>1888</v>
      </c>
      <c r="C10">
        <f t="shared" si="0"/>
        <v>10</v>
      </c>
      <c r="D10">
        <f t="shared" si="1"/>
        <v>10</v>
      </c>
      <c r="E10">
        <f t="shared" si="2"/>
        <v>20</v>
      </c>
      <c r="F10" s="15">
        <v>1.9059068431245789</v>
      </c>
      <c r="G10" s="7" t="s">
        <v>160</v>
      </c>
    </row>
    <row r="11" spans="1:7">
      <c r="A11" s="6" t="s">
        <v>312</v>
      </c>
      <c r="B11" t="s">
        <v>1936</v>
      </c>
      <c r="C11">
        <f t="shared" si="0"/>
        <v>10</v>
      </c>
      <c r="D11">
        <f t="shared" si="1"/>
        <v>10</v>
      </c>
      <c r="E11">
        <f t="shared" si="2"/>
        <v>20</v>
      </c>
      <c r="F11" s="15">
        <v>1.1924147215412431</v>
      </c>
      <c r="G11" s="7" t="s">
        <v>159</v>
      </c>
    </row>
    <row r="12" spans="1:7">
      <c r="A12" s="6" t="s">
        <v>212</v>
      </c>
      <c r="B12" t="s">
        <v>1936</v>
      </c>
      <c r="C12">
        <f t="shared" si="0"/>
        <v>10</v>
      </c>
      <c r="D12">
        <f t="shared" si="1"/>
        <v>10</v>
      </c>
      <c r="E12">
        <f t="shared" si="2"/>
        <v>20</v>
      </c>
      <c r="F12" s="15">
        <v>1.8822588090561747</v>
      </c>
      <c r="G12" s="7" t="s">
        <v>159</v>
      </c>
    </row>
    <row r="13" spans="1:7">
      <c r="A13" s="6" t="s">
        <v>372</v>
      </c>
      <c r="B13" t="s">
        <v>1936</v>
      </c>
      <c r="C13">
        <f t="shared" si="0"/>
        <v>10</v>
      </c>
      <c r="D13">
        <f t="shared" si="1"/>
        <v>10</v>
      </c>
      <c r="E13">
        <f t="shared" si="2"/>
        <v>20</v>
      </c>
      <c r="F13" s="15">
        <v>1.4936836618546385</v>
      </c>
      <c r="G13" s="7" t="s">
        <v>160</v>
      </c>
    </row>
    <row r="14" spans="1:7">
      <c r="A14" s="6" t="s">
        <v>247</v>
      </c>
      <c r="B14" t="s">
        <v>1984</v>
      </c>
      <c r="C14">
        <f t="shared" si="0"/>
        <v>10</v>
      </c>
      <c r="D14">
        <f t="shared" si="1"/>
        <v>10</v>
      </c>
      <c r="E14">
        <f t="shared" si="2"/>
        <v>20</v>
      </c>
      <c r="F14" s="15">
        <v>1.2202914763391801</v>
      </c>
      <c r="G14" s="7" t="s">
        <v>159</v>
      </c>
    </row>
    <row r="15" spans="1:7">
      <c r="A15" s="6" t="s">
        <v>204</v>
      </c>
      <c r="B15" t="s">
        <v>1984</v>
      </c>
      <c r="C15">
        <f t="shared" si="0"/>
        <v>10</v>
      </c>
      <c r="D15">
        <f t="shared" si="1"/>
        <v>10</v>
      </c>
      <c r="E15">
        <f t="shared" si="2"/>
        <v>20</v>
      </c>
      <c r="F15" s="15">
        <v>1.8470273583634453</v>
      </c>
      <c r="G15" s="7" t="s">
        <v>159</v>
      </c>
    </row>
    <row r="16" spans="1:7">
      <c r="A16" s="6" t="s">
        <v>526</v>
      </c>
      <c r="B16" t="s">
        <v>1984</v>
      </c>
      <c r="C16">
        <f t="shared" si="0"/>
        <v>10</v>
      </c>
      <c r="D16">
        <f t="shared" si="1"/>
        <v>10</v>
      </c>
      <c r="E16">
        <f t="shared" si="2"/>
        <v>20</v>
      </c>
      <c r="F16" s="15">
        <v>1.886348326913426</v>
      </c>
      <c r="G16" s="7" t="s">
        <v>159</v>
      </c>
    </row>
    <row r="17" spans="1:7">
      <c r="A17" s="6" t="s">
        <v>216</v>
      </c>
      <c r="B17" t="s">
        <v>2032</v>
      </c>
      <c r="C17">
        <f t="shared" si="0"/>
        <v>10</v>
      </c>
      <c r="D17">
        <f t="shared" si="1"/>
        <v>10</v>
      </c>
      <c r="E17">
        <f t="shared" si="2"/>
        <v>20</v>
      </c>
      <c r="F17" s="15">
        <v>1.619501406107517</v>
      </c>
      <c r="G17" s="7" t="s">
        <v>159</v>
      </c>
    </row>
    <row r="18" spans="1:7">
      <c r="A18" s="6" t="s">
        <v>364</v>
      </c>
      <c r="B18" t="s">
        <v>2032</v>
      </c>
      <c r="C18">
        <f t="shared" si="0"/>
        <v>10</v>
      </c>
      <c r="D18">
        <f t="shared" si="1"/>
        <v>10</v>
      </c>
      <c r="E18">
        <f t="shared" si="2"/>
        <v>20</v>
      </c>
      <c r="F18" s="15">
        <v>1.3113775614967613</v>
      </c>
      <c r="G18" s="7" t="s">
        <v>159</v>
      </c>
    </row>
    <row r="19" spans="1:7">
      <c r="A19" s="6" t="s">
        <v>225</v>
      </c>
      <c r="B19" t="s">
        <v>2032</v>
      </c>
      <c r="C19">
        <f t="shared" si="0"/>
        <v>10</v>
      </c>
      <c r="D19">
        <f t="shared" si="1"/>
        <v>10</v>
      </c>
      <c r="E19">
        <f t="shared" si="2"/>
        <v>20</v>
      </c>
      <c r="F19" s="15">
        <v>1.6014435180025712</v>
      </c>
      <c r="G19" s="7" t="s">
        <v>159</v>
      </c>
    </row>
    <row r="20" spans="1:7">
      <c r="A20" s="6" t="s">
        <v>381</v>
      </c>
      <c r="B20" t="s">
        <v>2056</v>
      </c>
      <c r="C20">
        <f t="shared" si="0"/>
        <v>30</v>
      </c>
      <c r="D20">
        <f t="shared" si="1"/>
        <v>10</v>
      </c>
      <c r="E20">
        <v>20</v>
      </c>
      <c r="F20" s="15">
        <v>1.7703012081951774</v>
      </c>
      <c r="G20" s="7" t="s">
        <v>159</v>
      </c>
    </row>
    <row r="21" spans="1:7">
      <c r="A21" s="6" t="s">
        <v>201</v>
      </c>
      <c r="B21" t="s">
        <v>2057</v>
      </c>
      <c r="C21">
        <f t="shared" si="0"/>
        <v>30</v>
      </c>
      <c r="D21">
        <f t="shared" si="1"/>
        <v>20</v>
      </c>
      <c r="E21">
        <v>20</v>
      </c>
      <c r="F21" s="15">
        <v>1.214350779954021</v>
      </c>
      <c r="G21" s="7" t="s">
        <v>159</v>
      </c>
    </row>
    <row r="22" spans="1:7">
      <c r="A22" s="6" t="s">
        <v>281</v>
      </c>
      <c r="B22" t="s">
        <v>2058</v>
      </c>
      <c r="C22">
        <f t="shared" si="0"/>
        <v>30</v>
      </c>
      <c r="D22">
        <f t="shared" si="1"/>
        <v>30</v>
      </c>
      <c r="E22">
        <v>20</v>
      </c>
      <c r="F22" s="15">
        <v>1.3689847994767095</v>
      </c>
      <c r="G22" s="7" t="s">
        <v>159</v>
      </c>
    </row>
    <row r="23" spans="1:7">
      <c r="A23" s="6" t="s">
        <v>232</v>
      </c>
      <c r="B23" t="s">
        <v>2059</v>
      </c>
      <c r="C23">
        <f t="shared" si="0"/>
        <v>30</v>
      </c>
      <c r="D23">
        <f t="shared" si="1"/>
        <v>40</v>
      </c>
      <c r="E23">
        <v>20</v>
      </c>
      <c r="F23" s="15">
        <v>1.7703012081951774</v>
      </c>
      <c r="G23" s="7" t="s">
        <v>159</v>
      </c>
    </row>
    <row r="24" spans="1:7">
      <c r="A24" s="6" t="s">
        <v>217</v>
      </c>
      <c r="B24" t="s">
        <v>2060</v>
      </c>
      <c r="C24">
        <f t="shared" si="0"/>
        <v>30</v>
      </c>
      <c r="D24">
        <f t="shared" si="1"/>
        <v>50</v>
      </c>
      <c r="E24">
        <v>20</v>
      </c>
      <c r="F24" s="15">
        <v>1.214350779954021</v>
      </c>
      <c r="G24" s="7" t="s">
        <v>159</v>
      </c>
    </row>
    <row r="25" spans="1:7">
      <c r="A25" s="6" t="s">
        <v>347</v>
      </c>
      <c r="B25" t="s">
        <v>2104</v>
      </c>
      <c r="C25">
        <f t="shared" si="0"/>
        <v>30</v>
      </c>
      <c r="D25">
        <f t="shared" si="1"/>
        <v>10</v>
      </c>
      <c r="E25">
        <v>20</v>
      </c>
      <c r="F25" s="15">
        <v>1.0301390118465714</v>
      </c>
      <c r="G25" s="7" t="s">
        <v>159</v>
      </c>
    </row>
    <row r="26" spans="1:7">
      <c r="A26" s="6" t="s">
        <v>349</v>
      </c>
      <c r="B26" t="s">
        <v>2105</v>
      </c>
      <c r="C26">
        <f t="shared" si="0"/>
        <v>30</v>
      </c>
      <c r="D26">
        <f t="shared" si="1"/>
        <v>20</v>
      </c>
      <c r="E26">
        <v>20</v>
      </c>
      <c r="F26" s="15">
        <v>1.1028484039684034</v>
      </c>
      <c r="G26" s="7" t="s">
        <v>159</v>
      </c>
    </row>
    <row r="27" spans="1:7">
      <c r="A27" s="6" t="s">
        <v>528</v>
      </c>
      <c r="B27" t="s">
        <v>2106</v>
      </c>
      <c r="C27">
        <f t="shared" si="0"/>
        <v>30</v>
      </c>
      <c r="D27">
        <f t="shared" si="1"/>
        <v>30</v>
      </c>
      <c r="E27">
        <v>20</v>
      </c>
      <c r="F27" s="15">
        <v>1.7566900160158809</v>
      </c>
      <c r="G27" s="7" t="s">
        <v>159</v>
      </c>
    </row>
    <row r="28" spans="1:7">
      <c r="A28" s="6" t="s">
        <v>202</v>
      </c>
      <c r="B28" t="s">
        <v>2107</v>
      </c>
      <c r="C28">
        <f t="shared" si="0"/>
        <v>30</v>
      </c>
      <c r="D28">
        <f t="shared" si="1"/>
        <v>40</v>
      </c>
      <c r="E28">
        <v>20</v>
      </c>
      <c r="F28" s="15">
        <v>1.0301390118465714</v>
      </c>
      <c r="G28" s="7" t="s">
        <v>159</v>
      </c>
    </row>
    <row r="29" spans="1:7">
      <c r="A29" s="6" t="s">
        <v>366</v>
      </c>
      <c r="B29" t="s">
        <v>2108</v>
      </c>
      <c r="C29">
        <f t="shared" si="0"/>
        <v>30</v>
      </c>
      <c r="D29">
        <f t="shared" si="1"/>
        <v>50</v>
      </c>
      <c r="E29">
        <v>20</v>
      </c>
      <c r="F29" s="15">
        <v>1.1028484039684034</v>
      </c>
      <c r="G29" s="7" t="s">
        <v>159</v>
      </c>
    </row>
    <row r="30" spans="1:7">
      <c r="A30" s="6" t="s">
        <v>739</v>
      </c>
      <c r="B30" t="s">
        <v>2109</v>
      </c>
      <c r="C30">
        <f t="shared" si="0"/>
        <v>30</v>
      </c>
      <c r="D30">
        <f t="shared" si="1"/>
        <v>60</v>
      </c>
      <c r="E30">
        <v>20</v>
      </c>
      <c r="F30" s="15">
        <v>1.7566900160158809</v>
      </c>
      <c r="G30" s="7" t="s">
        <v>159</v>
      </c>
    </row>
    <row r="31" spans="1:7">
      <c r="A31" s="6" t="s">
        <v>579</v>
      </c>
      <c r="B31" t="s">
        <v>2152</v>
      </c>
      <c r="C31">
        <f t="shared" si="0"/>
        <v>30</v>
      </c>
      <c r="D31">
        <f t="shared" si="1"/>
        <v>10</v>
      </c>
      <c r="E31">
        <v>20</v>
      </c>
      <c r="F31" s="15">
        <v>1.3836689814897669</v>
      </c>
      <c r="G31" s="7" t="s">
        <v>159</v>
      </c>
    </row>
    <row r="32" spans="1:7">
      <c r="A32" s="6" t="s">
        <v>197</v>
      </c>
      <c r="B32" t="s">
        <v>2153</v>
      </c>
      <c r="C32">
        <f t="shared" si="0"/>
        <v>30</v>
      </c>
      <c r="D32">
        <f t="shared" si="1"/>
        <v>20</v>
      </c>
      <c r="E32">
        <v>20</v>
      </c>
      <c r="F32" s="15">
        <v>1.1839323620935609</v>
      </c>
      <c r="G32" s="7" t="s">
        <v>159</v>
      </c>
    </row>
    <row r="33" spans="1:7">
      <c r="A33" s="6" t="s">
        <v>549</v>
      </c>
      <c r="B33" t="s">
        <v>2154</v>
      </c>
      <c r="C33">
        <f t="shared" si="0"/>
        <v>30</v>
      </c>
      <c r="D33">
        <f t="shared" si="1"/>
        <v>30</v>
      </c>
      <c r="E33">
        <v>20</v>
      </c>
      <c r="F33" s="15">
        <v>1.7357149905219567</v>
      </c>
      <c r="G33" s="7" t="s">
        <v>159</v>
      </c>
    </row>
    <row r="34" spans="1:7">
      <c r="A34" s="6" t="s">
        <v>363</v>
      </c>
      <c r="B34" t="s">
        <v>2155</v>
      </c>
      <c r="C34">
        <f t="shared" si="0"/>
        <v>30</v>
      </c>
      <c r="D34">
        <f t="shared" si="1"/>
        <v>40</v>
      </c>
      <c r="E34">
        <v>20</v>
      </c>
      <c r="F34" s="15">
        <v>1.3836689814897669</v>
      </c>
      <c r="G34" s="7" t="s">
        <v>159</v>
      </c>
    </row>
    <row r="35" spans="1:7">
      <c r="A35" s="6" t="s">
        <v>215</v>
      </c>
      <c r="B35" t="s">
        <v>2156</v>
      </c>
      <c r="C35">
        <f t="shared" si="0"/>
        <v>30</v>
      </c>
      <c r="D35">
        <f t="shared" si="1"/>
        <v>50</v>
      </c>
      <c r="E35">
        <v>20</v>
      </c>
      <c r="F35" s="15">
        <v>1.1839323620935609</v>
      </c>
      <c r="G35" s="7" t="s">
        <v>159</v>
      </c>
    </row>
    <row r="36" spans="1:7">
      <c r="A36" s="6" t="s">
        <v>452</v>
      </c>
      <c r="B36" t="s">
        <v>2157</v>
      </c>
      <c r="C36">
        <f t="shared" si="0"/>
        <v>30</v>
      </c>
      <c r="D36">
        <f t="shared" si="1"/>
        <v>60</v>
      </c>
      <c r="E36">
        <v>20</v>
      </c>
      <c r="F36" s="15">
        <v>1.7357149905219567</v>
      </c>
      <c r="G36" s="7" t="s">
        <v>159</v>
      </c>
    </row>
    <row r="37" spans="1:7">
      <c r="A37" s="6" t="s">
        <v>222</v>
      </c>
      <c r="B37" t="s">
        <v>38</v>
      </c>
      <c r="C37">
        <f t="shared" si="0"/>
        <v>30</v>
      </c>
      <c r="D37">
        <f t="shared" si="1"/>
        <v>10</v>
      </c>
      <c r="E37">
        <v>20</v>
      </c>
      <c r="F37" s="15">
        <v>1.8422762134752446</v>
      </c>
      <c r="G37" s="7" t="s">
        <v>159</v>
      </c>
    </row>
    <row r="38" spans="1:7">
      <c r="A38" s="6" t="s">
        <v>195</v>
      </c>
      <c r="B38" t="s">
        <v>39</v>
      </c>
      <c r="C38">
        <f t="shared" si="0"/>
        <v>30</v>
      </c>
      <c r="D38">
        <f t="shared" si="1"/>
        <v>20</v>
      </c>
      <c r="E38">
        <v>20</v>
      </c>
      <c r="F38" s="15">
        <v>1.5273394493894905</v>
      </c>
      <c r="G38" s="7" t="s">
        <v>159</v>
      </c>
    </row>
    <row r="39" spans="1:7">
      <c r="A39" s="6" t="s">
        <v>226</v>
      </c>
      <c r="B39" t="s">
        <v>40</v>
      </c>
      <c r="C39">
        <f t="shared" si="0"/>
        <v>30</v>
      </c>
      <c r="D39">
        <f t="shared" si="1"/>
        <v>30</v>
      </c>
      <c r="E39">
        <v>20</v>
      </c>
      <c r="F39" s="15">
        <v>1.847226572307394</v>
      </c>
      <c r="G39" s="7" t="s">
        <v>159</v>
      </c>
    </row>
    <row r="40" spans="1:7">
      <c r="A40" s="6" t="s">
        <v>772</v>
      </c>
      <c r="B40" t="s">
        <v>41</v>
      </c>
      <c r="C40">
        <f t="shared" si="0"/>
        <v>30</v>
      </c>
      <c r="D40">
        <f t="shared" si="1"/>
        <v>40</v>
      </c>
      <c r="E40">
        <v>20</v>
      </c>
      <c r="F40" s="15">
        <v>1.847226572307394</v>
      </c>
      <c r="G40" s="7" t="s">
        <v>160</v>
      </c>
    </row>
    <row r="41" spans="1:7">
      <c r="A41" s="6" t="s">
        <v>544</v>
      </c>
      <c r="B41" t="s">
        <v>42</v>
      </c>
      <c r="C41">
        <f t="shared" si="0"/>
        <v>30</v>
      </c>
      <c r="D41">
        <f t="shared" si="1"/>
        <v>50</v>
      </c>
      <c r="E41">
        <v>20</v>
      </c>
      <c r="F41" s="15">
        <v>1.5273394493894905</v>
      </c>
      <c r="G41" s="7" t="s">
        <v>159</v>
      </c>
    </row>
    <row r="42" spans="1:7">
      <c r="A42" s="6" t="s">
        <v>638</v>
      </c>
      <c r="B42" t="s">
        <v>43</v>
      </c>
      <c r="C42">
        <f t="shared" si="0"/>
        <v>30</v>
      </c>
      <c r="D42">
        <f t="shared" si="1"/>
        <v>60</v>
      </c>
      <c r="E42">
        <v>20</v>
      </c>
      <c r="F42" s="15">
        <v>1.8422762134752446</v>
      </c>
      <c r="G42" s="7" t="s">
        <v>159</v>
      </c>
    </row>
    <row r="43" spans="1:7">
      <c r="A43" s="6" t="s">
        <v>264</v>
      </c>
      <c r="B43" t="s">
        <v>98</v>
      </c>
      <c r="C43">
        <f t="shared" si="0"/>
        <v>10</v>
      </c>
      <c r="D43">
        <f t="shared" si="1"/>
        <v>10</v>
      </c>
      <c r="E43">
        <f t="shared" ref="E43:E80" si="3">C43+D43</f>
        <v>20</v>
      </c>
      <c r="F43" s="15">
        <v>1.3295218324827331</v>
      </c>
      <c r="G43" s="7" t="s">
        <v>159</v>
      </c>
    </row>
    <row r="44" spans="1:7">
      <c r="A44" s="6" t="s">
        <v>422</v>
      </c>
      <c r="B44" t="s">
        <v>98</v>
      </c>
      <c r="C44">
        <f t="shared" si="0"/>
        <v>10</v>
      </c>
      <c r="D44">
        <f t="shared" si="1"/>
        <v>10</v>
      </c>
      <c r="E44">
        <f t="shared" si="3"/>
        <v>20</v>
      </c>
      <c r="F44" s="15">
        <v>1.1075224511127919</v>
      </c>
      <c r="G44" s="7" t="s">
        <v>159</v>
      </c>
    </row>
    <row r="45" spans="1:7">
      <c r="A45" s="6" t="s">
        <v>424</v>
      </c>
      <c r="B45" t="s">
        <v>98</v>
      </c>
      <c r="C45">
        <f t="shared" si="0"/>
        <v>10</v>
      </c>
      <c r="D45">
        <f t="shared" si="1"/>
        <v>10</v>
      </c>
      <c r="E45">
        <f t="shared" si="3"/>
        <v>20</v>
      </c>
      <c r="F45" s="15">
        <v>1.9059068431245789</v>
      </c>
      <c r="G45" s="7" t="s">
        <v>159</v>
      </c>
    </row>
    <row r="46" spans="1:7">
      <c r="A46" s="6" t="s">
        <v>272</v>
      </c>
      <c r="B46" t="s">
        <v>1793</v>
      </c>
      <c r="C46">
        <f t="shared" si="0"/>
        <v>10</v>
      </c>
      <c r="D46">
        <f t="shared" si="1"/>
        <v>20</v>
      </c>
      <c r="E46">
        <f t="shared" si="3"/>
        <v>30</v>
      </c>
      <c r="F46" s="15">
        <v>1.0311452627193956</v>
      </c>
      <c r="G46" s="7" t="s">
        <v>159</v>
      </c>
    </row>
    <row r="47" spans="1:7">
      <c r="A47" s="6" t="s">
        <v>1190</v>
      </c>
      <c r="B47" t="s">
        <v>1793</v>
      </c>
      <c r="C47">
        <f t="shared" si="0"/>
        <v>10</v>
      </c>
      <c r="D47">
        <f t="shared" si="1"/>
        <v>20</v>
      </c>
      <c r="E47">
        <f t="shared" si="3"/>
        <v>30</v>
      </c>
      <c r="F47" s="15">
        <v>1.3252056650326214</v>
      </c>
      <c r="G47" s="7" t="s">
        <v>160</v>
      </c>
    </row>
    <row r="48" spans="1:7">
      <c r="A48" s="6" t="s">
        <v>934</v>
      </c>
      <c r="B48" t="s">
        <v>1804</v>
      </c>
      <c r="C48">
        <f t="shared" si="0"/>
        <v>20</v>
      </c>
      <c r="D48">
        <f t="shared" si="1"/>
        <v>10</v>
      </c>
      <c r="E48">
        <f t="shared" si="3"/>
        <v>30</v>
      </c>
      <c r="F48" s="15">
        <v>1.4312916404090084</v>
      </c>
      <c r="G48" s="7" t="s">
        <v>160</v>
      </c>
    </row>
    <row r="49" spans="1:7">
      <c r="A49" s="6" t="s">
        <v>339</v>
      </c>
      <c r="B49" t="s">
        <v>1804</v>
      </c>
      <c r="C49">
        <f t="shared" si="0"/>
        <v>20</v>
      </c>
      <c r="D49">
        <f t="shared" si="1"/>
        <v>10</v>
      </c>
      <c r="E49">
        <f t="shared" si="3"/>
        <v>30</v>
      </c>
      <c r="F49" s="15">
        <v>1.2069025919026517</v>
      </c>
      <c r="G49" s="7" t="s">
        <v>159</v>
      </c>
    </row>
    <row r="50" spans="1:7">
      <c r="A50" s="6" t="s">
        <v>925</v>
      </c>
      <c r="B50" t="s">
        <v>1804</v>
      </c>
      <c r="C50">
        <f t="shared" si="0"/>
        <v>20</v>
      </c>
      <c r="D50">
        <f t="shared" si="1"/>
        <v>10</v>
      </c>
      <c r="E50">
        <f t="shared" si="3"/>
        <v>30</v>
      </c>
      <c r="F50" s="15">
        <v>1.8263071170748688</v>
      </c>
      <c r="G50" s="7" t="s">
        <v>159</v>
      </c>
    </row>
    <row r="51" spans="1:7">
      <c r="A51" s="6" t="s">
        <v>414</v>
      </c>
      <c r="B51" t="s">
        <v>1841</v>
      </c>
      <c r="C51">
        <f t="shared" si="0"/>
        <v>10</v>
      </c>
      <c r="D51">
        <f t="shared" si="1"/>
        <v>20</v>
      </c>
      <c r="E51">
        <f t="shared" si="3"/>
        <v>30</v>
      </c>
      <c r="F51" s="15">
        <v>1.0577821824813443</v>
      </c>
      <c r="G51" s="7" t="s">
        <v>159</v>
      </c>
    </row>
    <row r="52" spans="1:7">
      <c r="A52" s="6" t="s">
        <v>256</v>
      </c>
      <c r="B52" t="s">
        <v>1841</v>
      </c>
      <c r="C52">
        <f t="shared" si="0"/>
        <v>10</v>
      </c>
      <c r="D52">
        <f t="shared" si="1"/>
        <v>20</v>
      </c>
      <c r="E52">
        <f t="shared" si="3"/>
        <v>30</v>
      </c>
      <c r="F52" s="15">
        <v>1.3522346464432464</v>
      </c>
      <c r="G52" s="7" t="s">
        <v>159</v>
      </c>
    </row>
    <row r="53" spans="1:7">
      <c r="A53" s="6" t="s">
        <v>235</v>
      </c>
      <c r="B53" t="s">
        <v>1841</v>
      </c>
      <c r="C53">
        <f t="shared" si="0"/>
        <v>10</v>
      </c>
      <c r="D53">
        <f t="shared" si="1"/>
        <v>20</v>
      </c>
      <c r="E53">
        <f t="shared" si="3"/>
        <v>30</v>
      </c>
      <c r="F53" s="15">
        <v>1.6357203244954004</v>
      </c>
      <c r="G53" s="7" t="s">
        <v>159</v>
      </c>
    </row>
    <row r="54" spans="1:7">
      <c r="A54" s="6" t="s">
        <v>196</v>
      </c>
      <c r="B54" t="s">
        <v>1852</v>
      </c>
      <c r="C54">
        <f t="shared" si="0"/>
        <v>20</v>
      </c>
      <c r="D54">
        <f t="shared" si="1"/>
        <v>10</v>
      </c>
      <c r="E54">
        <f t="shared" si="3"/>
        <v>30</v>
      </c>
      <c r="F54" s="15">
        <v>1.8436011317426351</v>
      </c>
      <c r="G54" s="7" t="s">
        <v>159</v>
      </c>
    </row>
    <row r="55" spans="1:7">
      <c r="A55" s="6" t="s">
        <v>306</v>
      </c>
      <c r="B55" t="s">
        <v>1852</v>
      </c>
      <c r="C55">
        <f t="shared" si="0"/>
        <v>20</v>
      </c>
      <c r="D55">
        <f t="shared" si="1"/>
        <v>10</v>
      </c>
      <c r="E55">
        <f t="shared" si="3"/>
        <v>30</v>
      </c>
      <c r="F55" s="15">
        <v>1.1551093261967067</v>
      </c>
      <c r="G55" s="7" t="s">
        <v>159</v>
      </c>
    </row>
    <row r="56" spans="1:7">
      <c r="A56" s="6" t="s">
        <v>310</v>
      </c>
      <c r="B56" t="s">
        <v>1852</v>
      </c>
      <c r="C56">
        <f t="shared" si="0"/>
        <v>20</v>
      </c>
      <c r="D56">
        <f t="shared" si="1"/>
        <v>10</v>
      </c>
      <c r="E56">
        <f t="shared" si="3"/>
        <v>30</v>
      </c>
      <c r="F56" s="15">
        <v>1.7058994671948948</v>
      </c>
      <c r="G56" s="7" t="s">
        <v>159</v>
      </c>
    </row>
    <row r="57" spans="1:7">
      <c r="A57" s="6" t="s">
        <v>200</v>
      </c>
      <c r="B57" t="s">
        <v>1889</v>
      </c>
      <c r="C57">
        <f t="shared" si="0"/>
        <v>10</v>
      </c>
      <c r="D57">
        <f t="shared" si="1"/>
        <v>20</v>
      </c>
      <c r="E57">
        <f t="shared" si="3"/>
        <v>30</v>
      </c>
      <c r="F57" s="15">
        <v>1.9921341496104561</v>
      </c>
      <c r="G57" s="7" t="s">
        <v>159</v>
      </c>
    </row>
    <row r="58" spans="1:7">
      <c r="A58" s="6" t="s">
        <v>762</v>
      </c>
      <c r="B58" t="s">
        <v>1889</v>
      </c>
      <c r="C58">
        <f t="shared" si="0"/>
        <v>10</v>
      </c>
      <c r="D58">
        <f t="shared" si="1"/>
        <v>20</v>
      </c>
      <c r="E58">
        <f t="shared" si="3"/>
        <v>30</v>
      </c>
      <c r="F58" s="15">
        <v>1.9459806736170635</v>
      </c>
      <c r="G58" s="7" t="s">
        <v>160</v>
      </c>
    </row>
    <row r="59" spans="1:7">
      <c r="A59" s="6" t="s">
        <v>249</v>
      </c>
      <c r="B59" t="s">
        <v>1889</v>
      </c>
      <c r="C59">
        <f t="shared" si="0"/>
        <v>10</v>
      </c>
      <c r="D59">
        <f t="shared" si="1"/>
        <v>20</v>
      </c>
      <c r="E59">
        <f t="shared" si="3"/>
        <v>30</v>
      </c>
      <c r="F59" s="15">
        <v>1.847229124608444</v>
      </c>
      <c r="G59" s="7" t="s">
        <v>159</v>
      </c>
    </row>
    <row r="60" spans="1:7">
      <c r="A60" s="6" t="s">
        <v>198</v>
      </c>
      <c r="B60" t="s">
        <v>1900</v>
      </c>
      <c r="C60">
        <f t="shared" si="0"/>
        <v>20</v>
      </c>
      <c r="D60">
        <f t="shared" si="1"/>
        <v>10</v>
      </c>
      <c r="E60">
        <f t="shared" si="3"/>
        <v>30</v>
      </c>
      <c r="F60" s="15">
        <v>1.3237010925040567</v>
      </c>
      <c r="G60" s="7" t="s">
        <v>159</v>
      </c>
    </row>
    <row r="61" spans="1:7">
      <c r="A61" s="6" t="s">
        <v>265</v>
      </c>
      <c r="B61" t="s">
        <v>1900</v>
      </c>
      <c r="C61">
        <f t="shared" si="0"/>
        <v>20</v>
      </c>
      <c r="D61">
        <f t="shared" si="1"/>
        <v>10</v>
      </c>
      <c r="E61">
        <f t="shared" si="3"/>
        <v>30</v>
      </c>
      <c r="F61" s="15">
        <v>1.303887205374811</v>
      </c>
      <c r="G61" s="7" t="s">
        <v>159</v>
      </c>
    </row>
    <row r="62" spans="1:7">
      <c r="A62" s="6" t="s">
        <v>1176</v>
      </c>
      <c r="B62" t="s">
        <v>1900</v>
      </c>
      <c r="C62">
        <f t="shared" si="0"/>
        <v>20</v>
      </c>
      <c r="D62">
        <f t="shared" si="1"/>
        <v>10</v>
      </c>
      <c r="E62">
        <f t="shared" si="3"/>
        <v>30</v>
      </c>
      <c r="F62" s="15">
        <v>1.4151879812832071</v>
      </c>
      <c r="G62" s="7" t="s">
        <v>160</v>
      </c>
    </row>
    <row r="63" spans="1:7">
      <c r="A63" s="6" t="s">
        <v>218</v>
      </c>
      <c r="B63" t="s">
        <v>1937</v>
      </c>
      <c r="C63">
        <f t="shared" si="0"/>
        <v>10</v>
      </c>
      <c r="D63">
        <f t="shared" si="1"/>
        <v>20</v>
      </c>
      <c r="E63">
        <f t="shared" si="3"/>
        <v>30</v>
      </c>
      <c r="F63" s="15">
        <v>1.0252093217874023</v>
      </c>
      <c r="G63" s="7" t="s">
        <v>159</v>
      </c>
    </row>
    <row r="64" spans="1:7">
      <c r="A64" s="6" t="s">
        <v>206</v>
      </c>
      <c r="B64" t="s">
        <v>1937</v>
      </c>
      <c r="C64">
        <f t="shared" si="0"/>
        <v>10</v>
      </c>
      <c r="D64">
        <f t="shared" si="1"/>
        <v>20</v>
      </c>
      <c r="E64">
        <f t="shared" si="3"/>
        <v>30</v>
      </c>
      <c r="F64" s="15">
        <v>1.2704331186084987</v>
      </c>
      <c r="G64" s="7" t="s">
        <v>159</v>
      </c>
    </row>
    <row r="65" spans="1:7">
      <c r="A65" s="6" t="s">
        <v>392</v>
      </c>
      <c r="B65" t="s">
        <v>1937</v>
      </c>
      <c r="C65">
        <f t="shared" si="0"/>
        <v>10</v>
      </c>
      <c r="D65">
        <f t="shared" si="1"/>
        <v>20</v>
      </c>
      <c r="E65">
        <f t="shared" si="3"/>
        <v>30</v>
      </c>
      <c r="F65" s="15">
        <v>1.09196351625042</v>
      </c>
      <c r="G65" s="7" t="s">
        <v>159</v>
      </c>
    </row>
    <row r="66" spans="1:7">
      <c r="A66" s="6" t="s">
        <v>473</v>
      </c>
      <c r="B66" t="s">
        <v>1948</v>
      </c>
      <c r="C66">
        <f t="shared" ref="C66:C129" si="4">VLOOKUP(MID(B66,3,1),Andar,2,0)</f>
        <v>20</v>
      </c>
      <c r="D66">
        <f t="shared" ref="D66:D129" si="5">VLOOKUP(MID(B66,4,2),Linear,2,0)</f>
        <v>10</v>
      </c>
      <c r="E66">
        <f t="shared" si="3"/>
        <v>30</v>
      </c>
      <c r="F66" s="15">
        <v>1.4715877020312647</v>
      </c>
      <c r="G66" s="7" t="s">
        <v>159</v>
      </c>
    </row>
    <row r="67" spans="1:7">
      <c r="A67" s="6" t="s">
        <v>329</v>
      </c>
      <c r="B67" t="s">
        <v>1948</v>
      </c>
      <c r="C67">
        <f t="shared" si="4"/>
        <v>20</v>
      </c>
      <c r="D67">
        <f t="shared" si="5"/>
        <v>10</v>
      </c>
      <c r="E67">
        <f t="shared" si="3"/>
        <v>30</v>
      </c>
      <c r="F67" s="15">
        <v>1.3821365959133942</v>
      </c>
      <c r="G67" s="7" t="s">
        <v>159</v>
      </c>
    </row>
    <row r="68" spans="1:7">
      <c r="A68" s="6" t="s">
        <v>818</v>
      </c>
      <c r="B68" t="s">
        <v>1948</v>
      </c>
      <c r="C68">
        <f t="shared" si="4"/>
        <v>20</v>
      </c>
      <c r="D68">
        <f t="shared" si="5"/>
        <v>10</v>
      </c>
      <c r="E68">
        <f t="shared" si="3"/>
        <v>30</v>
      </c>
      <c r="F68" s="15">
        <v>1.3437899739800203</v>
      </c>
      <c r="G68" s="7" t="s">
        <v>159</v>
      </c>
    </row>
    <row r="69" spans="1:7">
      <c r="A69" s="6" t="s">
        <v>548</v>
      </c>
      <c r="B69" t="s">
        <v>1985</v>
      </c>
      <c r="C69">
        <f t="shared" si="4"/>
        <v>10</v>
      </c>
      <c r="D69">
        <f t="shared" si="5"/>
        <v>20</v>
      </c>
      <c r="E69">
        <f t="shared" si="3"/>
        <v>30</v>
      </c>
      <c r="F69" s="15">
        <v>1.1616111303112895</v>
      </c>
      <c r="G69" s="7" t="s">
        <v>159</v>
      </c>
    </row>
    <row r="70" spans="1:7">
      <c r="A70" s="6" t="s">
        <v>203</v>
      </c>
      <c r="B70" t="s">
        <v>1985</v>
      </c>
      <c r="C70">
        <f t="shared" si="4"/>
        <v>10</v>
      </c>
      <c r="D70">
        <f t="shared" si="5"/>
        <v>20</v>
      </c>
      <c r="E70">
        <f t="shared" si="3"/>
        <v>30</v>
      </c>
      <c r="F70" s="15">
        <v>1.7023323943410578</v>
      </c>
      <c r="G70" s="7" t="s">
        <v>159</v>
      </c>
    </row>
    <row r="71" spans="1:7">
      <c r="A71" s="6" t="s">
        <v>1370</v>
      </c>
      <c r="B71" t="s">
        <v>1985</v>
      </c>
      <c r="C71">
        <f t="shared" si="4"/>
        <v>10</v>
      </c>
      <c r="D71">
        <f t="shared" si="5"/>
        <v>20</v>
      </c>
      <c r="E71">
        <f t="shared" si="3"/>
        <v>30</v>
      </c>
      <c r="F71" s="15">
        <v>1.8215291571912458</v>
      </c>
      <c r="G71" s="7" t="s">
        <v>159</v>
      </c>
    </row>
    <row r="72" spans="1:7">
      <c r="A72" s="6" t="s">
        <v>358</v>
      </c>
      <c r="B72" t="s">
        <v>1996</v>
      </c>
      <c r="C72">
        <f t="shared" si="4"/>
        <v>20</v>
      </c>
      <c r="D72">
        <f t="shared" si="5"/>
        <v>10</v>
      </c>
      <c r="E72">
        <f t="shared" si="3"/>
        <v>30</v>
      </c>
      <c r="F72" s="15">
        <v>1.711209487219203</v>
      </c>
      <c r="G72" s="7" t="s">
        <v>159</v>
      </c>
    </row>
    <row r="73" spans="1:7">
      <c r="A73" s="6" t="s">
        <v>778</v>
      </c>
      <c r="B73" t="s">
        <v>1996</v>
      </c>
      <c r="C73">
        <f t="shared" si="4"/>
        <v>20</v>
      </c>
      <c r="D73">
        <f t="shared" si="5"/>
        <v>10</v>
      </c>
      <c r="E73">
        <f t="shared" si="3"/>
        <v>30</v>
      </c>
      <c r="F73" s="15">
        <v>1.4149701113451125</v>
      </c>
      <c r="G73" s="7" t="s">
        <v>159</v>
      </c>
    </row>
    <row r="74" spans="1:7">
      <c r="A74" s="6" t="s">
        <v>238</v>
      </c>
      <c r="B74" t="s">
        <v>1996</v>
      </c>
      <c r="C74">
        <f t="shared" si="4"/>
        <v>20</v>
      </c>
      <c r="D74">
        <f t="shared" si="5"/>
        <v>10</v>
      </c>
      <c r="E74">
        <f t="shared" si="3"/>
        <v>30</v>
      </c>
      <c r="F74" s="15">
        <v>1.4292330463069369</v>
      </c>
      <c r="G74" s="7" t="s">
        <v>159</v>
      </c>
    </row>
    <row r="75" spans="1:7">
      <c r="A75" s="6" t="s">
        <v>612</v>
      </c>
      <c r="B75" t="s">
        <v>2033</v>
      </c>
      <c r="C75">
        <f t="shared" si="4"/>
        <v>10</v>
      </c>
      <c r="D75">
        <f t="shared" si="5"/>
        <v>20</v>
      </c>
      <c r="E75">
        <f t="shared" si="3"/>
        <v>30</v>
      </c>
      <c r="F75" s="15">
        <v>1.3184488326764119</v>
      </c>
      <c r="G75" s="7" t="s">
        <v>159</v>
      </c>
    </row>
    <row r="76" spans="1:7">
      <c r="A76" s="6" t="s">
        <v>555</v>
      </c>
      <c r="B76" t="s">
        <v>2033</v>
      </c>
      <c r="C76">
        <f t="shared" si="4"/>
        <v>10</v>
      </c>
      <c r="D76">
        <f t="shared" si="5"/>
        <v>20</v>
      </c>
      <c r="E76">
        <f t="shared" si="3"/>
        <v>30</v>
      </c>
      <c r="F76" s="15">
        <v>1.0428459851984202</v>
      </c>
      <c r="G76" s="7" t="s">
        <v>159</v>
      </c>
    </row>
    <row r="77" spans="1:7">
      <c r="A77" s="6" t="s">
        <v>451</v>
      </c>
      <c r="B77" t="s">
        <v>2033</v>
      </c>
      <c r="C77">
        <f t="shared" si="4"/>
        <v>10</v>
      </c>
      <c r="D77">
        <f t="shared" si="5"/>
        <v>20</v>
      </c>
      <c r="E77">
        <f t="shared" si="3"/>
        <v>30</v>
      </c>
      <c r="F77" s="15">
        <v>1.3340197015390221</v>
      </c>
      <c r="G77" s="7" t="s">
        <v>159</v>
      </c>
    </row>
    <row r="78" spans="1:7">
      <c r="A78" s="6" t="s">
        <v>580</v>
      </c>
      <c r="B78" t="s">
        <v>2044</v>
      </c>
      <c r="C78">
        <f t="shared" si="4"/>
        <v>20</v>
      </c>
      <c r="D78">
        <f t="shared" si="5"/>
        <v>10</v>
      </c>
      <c r="E78">
        <f t="shared" si="3"/>
        <v>30</v>
      </c>
      <c r="F78" s="15">
        <v>1.3862871566622905</v>
      </c>
      <c r="G78" s="7" t="s">
        <v>159</v>
      </c>
    </row>
    <row r="79" spans="1:7">
      <c r="A79" s="6" t="s">
        <v>1046</v>
      </c>
      <c r="B79" t="s">
        <v>2044</v>
      </c>
      <c r="C79">
        <f t="shared" si="4"/>
        <v>20</v>
      </c>
      <c r="D79">
        <f t="shared" si="5"/>
        <v>10</v>
      </c>
      <c r="E79">
        <f t="shared" si="3"/>
        <v>30</v>
      </c>
      <c r="F79" s="15">
        <v>1.1282433479824814</v>
      </c>
      <c r="G79" s="7" t="s">
        <v>159</v>
      </c>
    </row>
    <row r="80" spans="1:7">
      <c r="A80" s="6" t="s">
        <v>417</v>
      </c>
      <c r="B80" t="s">
        <v>2044</v>
      </c>
      <c r="C80">
        <f t="shared" si="4"/>
        <v>20</v>
      </c>
      <c r="D80">
        <f t="shared" si="5"/>
        <v>10</v>
      </c>
      <c r="E80">
        <f t="shared" si="3"/>
        <v>30</v>
      </c>
      <c r="F80" s="15">
        <v>1.9756102577469119</v>
      </c>
      <c r="G80" s="7" t="s">
        <v>159</v>
      </c>
    </row>
    <row r="81" spans="1:7">
      <c r="A81" s="6" t="s">
        <v>273</v>
      </c>
      <c r="B81" t="s">
        <v>2056</v>
      </c>
      <c r="C81">
        <f t="shared" si="4"/>
        <v>30</v>
      </c>
      <c r="D81">
        <f t="shared" si="5"/>
        <v>10</v>
      </c>
      <c r="E81">
        <v>30</v>
      </c>
      <c r="F81" s="15">
        <v>1.8858217975810794</v>
      </c>
      <c r="G81" s="7" t="s">
        <v>159</v>
      </c>
    </row>
    <row r="82" spans="1:7">
      <c r="A82" s="6" t="s">
        <v>266</v>
      </c>
      <c r="B82" t="s">
        <v>2057</v>
      </c>
      <c r="C82">
        <f t="shared" si="4"/>
        <v>30</v>
      </c>
      <c r="D82">
        <f t="shared" si="5"/>
        <v>20</v>
      </c>
      <c r="E82">
        <v>30</v>
      </c>
      <c r="F82" s="15">
        <v>1.4520940608702704</v>
      </c>
      <c r="G82" s="7" t="s">
        <v>161</v>
      </c>
    </row>
    <row r="83" spans="1:7">
      <c r="A83" s="6" t="s">
        <v>331</v>
      </c>
      <c r="B83" t="s">
        <v>2058</v>
      </c>
      <c r="C83">
        <f t="shared" si="4"/>
        <v>30</v>
      </c>
      <c r="D83">
        <f t="shared" si="5"/>
        <v>30</v>
      </c>
      <c r="E83">
        <v>30</v>
      </c>
      <c r="F83" s="15">
        <v>1.548709801092004</v>
      </c>
      <c r="G83" s="7" t="s">
        <v>159</v>
      </c>
    </row>
    <row r="84" spans="1:7">
      <c r="A84" s="6" t="s">
        <v>480</v>
      </c>
      <c r="B84" t="s">
        <v>2062</v>
      </c>
      <c r="C84">
        <f t="shared" si="4"/>
        <v>30</v>
      </c>
      <c r="D84">
        <f t="shared" si="5"/>
        <v>70</v>
      </c>
      <c r="E84">
        <v>30</v>
      </c>
      <c r="F84" s="15">
        <v>1.8858217975810794</v>
      </c>
      <c r="G84" s="7" t="s">
        <v>159</v>
      </c>
    </row>
    <row r="85" spans="1:7">
      <c r="A85" s="6" t="s">
        <v>724</v>
      </c>
      <c r="B85" t="s">
        <v>2063</v>
      </c>
      <c r="C85">
        <f t="shared" si="4"/>
        <v>30</v>
      </c>
      <c r="D85">
        <f t="shared" si="5"/>
        <v>80</v>
      </c>
      <c r="E85">
        <v>30</v>
      </c>
      <c r="F85" s="15">
        <v>1.548709801092004</v>
      </c>
      <c r="G85" s="7" t="s">
        <v>159</v>
      </c>
    </row>
    <row r="86" spans="1:7">
      <c r="A86" s="6" t="s">
        <v>791</v>
      </c>
      <c r="B86" t="s">
        <v>2064</v>
      </c>
      <c r="C86">
        <f t="shared" si="4"/>
        <v>30</v>
      </c>
      <c r="D86">
        <f t="shared" si="5"/>
        <v>90</v>
      </c>
      <c r="E86">
        <v>30</v>
      </c>
      <c r="F86" s="15">
        <v>1.4520940608702704</v>
      </c>
      <c r="G86" s="7" t="s">
        <v>160</v>
      </c>
    </row>
    <row r="87" spans="1:7">
      <c r="A87" s="6" t="s">
        <v>224</v>
      </c>
      <c r="B87" t="s">
        <v>2068</v>
      </c>
      <c r="C87">
        <f t="shared" si="4"/>
        <v>40</v>
      </c>
      <c r="D87">
        <f t="shared" si="5"/>
        <v>10</v>
      </c>
      <c r="E87">
        <v>30</v>
      </c>
      <c r="F87" s="15">
        <v>1.7133135374559547</v>
      </c>
      <c r="G87" s="7" t="s">
        <v>159</v>
      </c>
    </row>
    <row r="88" spans="1:7">
      <c r="A88" s="6" t="s">
        <v>1090</v>
      </c>
      <c r="B88" t="s">
        <v>2069</v>
      </c>
      <c r="C88">
        <f t="shared" si="4"/>
        <v>40</v>
      </c>
      <c r="D88">
        <f t="shared" si="5"/>
        <v>20</v>
      </c>
      <c r="E88">
        <v>30</v>
      </c>
      <c r="F88" s="15">
        <v>1.0508137070238623</v>
      </c>
      <c r="G88" s="7" t="s">
        <v>160</v>
      </c>
    </row>
    <row r="89" spans="1:7">
      <c r="A89" s="6" t="s">
        <v>284</v>
      </c>
      <c r="B89" t="s">
        <v>2070</v>
      </c>
      <c r="C89">
        <f t="shared" si="4"/>
        <v>40</v>
      </c>
      <c r="D89">
        <f t="shared" si="5"/>
        <v>30</v>
      </c>
      <c r="E89">
        <v>30</v>
      </c>
      <c r="F89" s="15">
        <v>1.3070215586160541</v>
      </c>
      <c r="G89" s="7" t="s">
        <v>159</v>
      </c>
    </row>
    <row r="90" spans="1:7">
      <c r="A90" s="6" t="s">
        <v>379</v>
      </c>
      <c r="B90" t="s">
        <v>2071</v>
      </c>
      <c r="C90">
        <f t="shared" si="4"/>
        <v>40</v>
      </c>
      <c r="D90">
        <f t="shared" si="5"/>
        <v>40</v>
      </c>
      <c r="E90">
        <v>30</v>
      </c>
      <c r="F90" s="15">
        <v>1.7133135374559547</v>
      </c>
      <c r="G90" s="7" t="s">
        <v>159</v>
      </c>
    </row>
    <row r="91" spans="1:7">
      <c r="A91" s="6" t="s">
        <v>214</v>
      </c>
      <c r="B91" t="s">
        <v>2072</v>
      </c>
      <c r="C91">
        <f t="shared" si="4"/>
        <v>40</v>
      </c>
      <c r="D91">
        <f t="shared" si="5"/>
        <v>50</v>
      </c>
      <c r="E91">
        <v>30</v>
      </c>
      <c r="F91" s="15">
        <v>1.0508137070238623</v>
      </c>
      <c r="G91" s="7" t="s">
        <v>159</v>
      </c>
    </row>
    <row r="92" spans="1:7">
      <c r="A92" s="6" t="s">
        <v>237</v>
      </c>
      <c r="B92" t="s">
        <v>2073</v>
      </c>
      <c r="C92">
        <f t="shared" si="4"/>
        <v>40</v>
      </c>
      <c r="D92">
        <f t="shared" si="5"/>
        <v>60</v>
      </c>
      <c r="E92">
        <v>30</v>
      </c>
      <c r="F92" s="15">
        <v>1.3070215586160541</v>
      </c>
      <c r="G92" s="7" t="s">
        <v>159</v>
      </c>
    </row>
    <row r="93" spans="1:7">
      <c r="A93" s="6" t="s">
        <v>351</v>
      </c>
      <c r="B93" t="s">
        <v>2104</v>
      </c>
      <c r="C93">
        <f t="shared" si="4"/>
        <v>30</v>
      </c>
      <c r="D93">
        <f t="shared" si="5"/>
        <v>10</v>
      </c>
      <c r="E93">
        <v>30</v>
      </c>
      <c r="F93" s="15">
        <v>1.6374809309962002</v>
      </c>
      <c r="G93" s="7" t="s">
        <v>159</v>
      </c>
    </row>
    <row r="94" spans="1:7">
      <c r="A94" s="6" t="s">
        <v>223</v>
      </c>
      <c r="B94" t="s">
        <v>2105</v>
      </c>
      <c r="C94">
        <f t="shared" si="4"/>
        <v>30</v>
      </c>
      <c r="D94">
        <f t="shared" si="5"/>
        <v>20</v>
      </c>
      <c r="E94">
        <v>30</v>
      </c>
      <c r="F94" s="15">
        <v>1.4312916404090084</v>
      </c>
      <c r="G94" s="7" t="s">
        <v>159</v>
      </c>
    </row>
    <row r="95" spans="1:7">
      <c r="A95" s="6" t="s">
        <v>777</v>
      </c>
      <c r="B95" t="s">
        <v>2106</v>
      </c>
      <c r="C95">
        <f t="shared" si="4"/>
        <v>30</v>
      </c>
      <c r="D95">
        <f t="shared" si="5"/>
        <v>30</v>
      </c>
      <c r="E95">
        <v>30</v>
      </c>
      <c r="F95" s="15">
        <v>1.2083841105809014</v>
      </c>
      <c r="G95" s="7" t="s">
        <v>159</v>
      </c>
    </row>
    <row r="96" spans="1:7">
      <c r="A96" s="6" t="s">
        <v>598</v>
      </c>
      <c r="B96" t="s">
        <v>2110</v>
      </c>
      <c r="C96">
        <f t="shared" si="4"/>
        <v>30</v>
      </c>
      <c r="D96">
        <f t="shared" si="5"/>
        <v>70</v>
      </c>
      <c r="E96">
        <v>30</v>
      </c>
      <c r="F96" s="15">
        <v>1.6374809309962002</v>
      </c>
      <c r="G96" s="7" t="s">
        <v>159</v>
      </c>
    </row>
    <row r="97" spans="1:7">
      <c r="A97" s="6" t="s">
        <v>443</v>
      </c>
      <c r="B97" t="s">
        <v>2111</v>
      </c>
      <c r="C97">
        <f t="shared" si="4"/>
        <v>30</v>
      </c>
      <c r="D97">
        <f t="shared" si="5"/>
        <v>80</v>
      </c>
      <c r="E97">
        <v>30</v>
      </c>
      <c r="F97" s="15">
        <v>1.4312916404090084</v>
      </c>
      <c r="G97" s="7" t="s">
        <v>159</v>
      </c>
    </row>
    <row r="98" spans="1:7">
      <c r="A98" s="6" t="s">
        <v>292</v>
      </c>
      <c r="B98" t="s">
        <v>2112</v>
      </c>
      <c r="C98">
        <f t="shared" si="4"/>
        <v>30</v>
      </c>
      <c r="D98">
        <f t="shared" si="5"/>
        <v>90</v>
      </c>
      <c r="E98">
        <v>30</v>
      </c>
      <c r="F98" s="15">
        <v>1.2083841105809014</v>
      </c>
      <c r="G98" s="7" t="s">
        <v>159</v>
      </c>
    </row>
    <row r="99" spans="1:7">
      <c r="A99" s="6" t="s">
        <v>335</v>
      </c>
      <c r="B99" t="s">
        <v>2116</v>
      </c>
      <c r="C99">
        <f t="shared" si="4"/>
        <v>40</v>
      </c>
      <c r="D99">
        <f t="shared" si="5"/>
        <v>10</v>
      </c>
      <c r="E99">
        <v>30</v>
      </c>
      <c r="F99" s="15">
        <v>1.0244857141270449</v>
      </c>
      <c r="G99" s="7" t="s">
        <v>159</v>
      </c>
    </row>
    <row r="100" spans="1:7">
      <c r="A100" s="6" t="s">
        <v>1413</v>
      </c>
      <c r="B100" t="s">
        <v>2117</v>
      </c>
      <c r="C100">
        <f t="shared" si="4"/>
        <v>40</v>
      </c>
      <c r="D100">
        <f t="shared" si="5"/>
        <v>20</v>
      </c>
      <c r="E100">
        <v>30</v>
      </c>
      <c r="F100" s="15">
        <v>1.0487051525502888</v>
      </c>
      <c r="G100" s="7" t="s">
        <v>160</v>
      </c>
    </row>
    <row r="101" spans="1:7">
      <c r="A101" s="6" t="s">
        <v>782</v>
      </c>
      <c r="B101" t="s">
        <v>2118</v>
      </c>
      <c r="C101">
        <f t="shared" si="4"/>
        <v>40</v>
      </c>
      <c r="D101">
        <f t="shared" si="5"/>
        <v>30</v>
      </c>
      <c r="E101">
        <v>30</v>
      </c>
      <c r="F101" s="15">
        <v>1.0599386631425576</v>
      </c>
      <c r="G101" s="7" t="s">
        <v>160</v>
      </c>
    </row>
    <row r="102" spans="1:7">
      <c r="A102" s="6" t="s">
        <v>380</v>
      </c>
      <c r="B102" t="s">
        <v>2119</v>
      </c>
      <c r="C102">
        <f t="shared" si="4"/>
        <v>40</v>
      </c>
      <c r="D102">
        <f t="shared" si="5"/>
        <v>40</v>
      </c>
      <c r="E102">
        <v>30</v>
      </c>
      <c r="F102" s="15">
        <v>1.0244857141270449</v>
      </c>
      <c r="G102" s="7" t="s">
        <v>159</v>
      </c>
    </row>
    <row r="103" spans="1:7">
      <c r="A103" s="6" t="s">
        <v>221</v>
      </c>
      <c r="B103" t="s">
        <v>2120</v>
      </c>
      <c r="C103">
        <f t="shared" si="4"/>
        <v>40</v>
      </c>
      <c r="D103">
        <f t="shared" si="5"/>
        <v>50</v>
      </c>
      <c r="E103">
        <v>30</v>
      </c>
      <c r="F103" s="15">
        <v>1.0599386631425576</v>
      </c>
      <c r="G103" s="7" t="s">
        <v>159</v>
      </c>
    </row>
    <row r="104" spans="1:7">
      <c r="A104" s="6" t="s">
        <v>393</v>
      </c>
      <c r="B104" t="s">
        <v>2121</v>
      </c>
      <c r="C104">
        <f t="shared" si="4"/>
        <v>40</v>
      </c>
      <c r="D104">
        <f t="shared" si="5"/>
        <v>60</v>
      </c>
      <c r="E104">
        <v>30</v>
      </c>
      <c r="F104" s="15">
        <v>1.0487051525502888</v>
      </c>
      <c r="G104" s="7" t="s">
        <v>159</v>
      </c>
    </row>
    <row r="105" spans="1:7">
      <c r="A105" s="6" t="s">
        <v>370</v>
      </c>
      <c r="B105" t="s">
        <v>2152</v>
      </c>
      <c r="C105">
        <f t="shared" si="4"/>
        <v>30</v>
      </c>
      <c r="D105">
        <f t="shared" si="5"/>
        <v>10</v>
      </c>
      <c r="E105">
        <v>30</v>
      </c>
      <c r="F105" s="15">
        <v>1.0472482394000657</v>
      </c>
      <c r="G105" s="7" t="s">
        <v>159</v>
      </c>
    </row>
    <row r="106" spans="1:7">
      <c r="A106" s="6" t="s">
        <v>666</v>
      </c>
      <c r="B106" t="s">
        <v>2153</v>
      </c>
      <c r="C106">
        <f t="shared" si="4"/>
        <v>30</v>
      </c>
      <c r="D106">
        <f t="shared" si="5"/>
        <v>20</v>
      </c>
      <c r="E106">
        <v>30</v>
      </c>
      <c r="F106" s="15">
        <v>1.500281039086091</v>
      </c>
      <c r="G106" s="7" t="s">
        <v>159</v>
      </c>
    </row>
    <row r="107" spans="1:7">
      <c r="A107" s="6" t="s">
        <v>550</v>
      </c>
      <c r="B107" t="s">
        <v>2154</v>
      </c>
      <c r="C107">
        <f t="shared" si="4"/>
        <v>30</v>
      </c>
      <c r="D107">
        <f t="shared" si="5"/>
        <v>30</v>
      </c>
      <c r="E107">
        <v>30</v>
      </c>
      <c r="F107" s="15">
        <v>1.8436011317426351</v>
      </c>
      <c r="G107" s="7" t="s">
        <v>159</v>
      </c>
    </row>
    <row r="108" spans="1:7">
      <c r="A108" s="6" t="s">
        <v>474</v>
      </c>
      <c r="B108" t="s">
        <v>2158</v>
      </c>
      <c r="C108">
        <f t="shared" si="4"/>
        <v>30</v>
      </c>
      <c r="D108">
        <f t="shared" si="5"/>
        <v>70</v>
      </c>
      <c r="E108">
        <v>30</v>
      </c>
      <c r="F108" s="15">
        <v>1.500281039086091</v>
      </c>
      <c r="G108" s="7" t="s">
        <v>159</v>
      </c>
    </row>
    <row r="109" spans="1:7">
      <c r="A109" s="6" t="s">
        <v>229</v>
      </c>
      <c r="B109" t="s">
        <v>2159</v>
      </c>
      <c r="C109">
        <f t="shared" si="4"/>
        <v>30</v>
      </c>
      <c r="D109">
        <f t="shared" si="5"/>
        <v>80</v>
      </c>
      <c r="E109">
        <v>30</v>
      </c>
      <c r="F109" s="15">
        <v>1.0472482394000657</v>
      </c>
      <c r="G109" s="7" t="s">
        <v>159</v>
      </c>
    </row>
    <row r="110" spans="1:7">
      <c r="A110" s="6" t="s">
        <v>858</v>
      </c>
      <c r="B110" t="s">
        <v>2160</v>
      </c>
      <c r="C110">
        <f t="shared" si="4"/>
        <v>30</v>
      </c>
      <c r="D110">
        <f t="shared" si="5"/>
        <v>90</v>
      </c>
      <c r="E110">
        <v>30</v>
      </c>
      <c r="F110" s="15">
        <v>1.8436011317426351</v>
      </c>
      <c r="G110" s="7" t="s">
        <v>160</v>
      </c>
    </row>
    <row r="111" spans="1:7">
      <c r="A111" s="6" t="s">
        <v>517</v>
      </c>
      <c r="B111" t="s">
        <v>2</v>
      </c>
      <c r="C111">
        <f t="shared" si="4"/>
        <v>40</v>
      </c>
      <c r="D111">
        <f t="shared" si="5"/>
        <v>10</v>
      </c>
      <c r="E111">
        <v>30</v>
      </c>
      <c r="F111" s="15">
        <v>1.8445209488301133</v>
      </c>
      <c r="G111" s="7" t="s">
        <v>159</v>
      </c>
    </row>
    <row r="112" spans="1:7">
      <c r="A112" s="6" t="s">
        <v>394</v>
      </c>
      <c r="B112" t="s">
        <v>3</v>
      </c>
      <c r="C112">
        <f t="shared" si="4"/>
        <v>40</v>
      </c>
      <c r="D112">
        <f t="shared" si="5"/>
        <v>20</v>
      </c>
      <c r="E112">
        <v>30</v>
      </c>
      <c r="F112" s="15">
        <v>1.7266695806958294</v>
      </c>
      <c r="G112" s="7" t="s">
        <v>159</v>
      </c>
    </row>
    <row r="113" spans="1:7">
      <c r="A113" s="6" t="s">
        <v>430</v>
      </c>
      <c r="B113" t="s">
        <v>4</v>
      </c>
      <c r="C113">
        <f t="shared" si="4"/>
        <v>40</v>
      </c>
      <c r="D113">
        <f t="shared" si="5"/>
        <v>30</v>
      </c>
      <c r="E113">
        <v>30</v>
      </c>
      <c r="F113" s="15">
        <v>1.92063483625894</v>
      </c>
      <c r="G113" s="7" t="s">
        <v>159</v>
      </c>
    </row>
    <row r="114" spans="1:7">
      <c r="A114" s="6" t="s">
        <v>345</v>
      </c>
      <c r="B114" t="s">
        <v>5</v>
      </c>
      <c r="C114">
        <f t="shared" si="4"/>
        <v>40</v>
      </c>
      <c r="D114">
        <f t="shared" si="5"/>
        <v>40</v>
      </c>
      <c r="E114">
        <v>30</v>
      </c>
      <c r="F114" s="15">
        <v>1.8445209488301133</v>
      </c>
      <c r="G114" s="7" t="s">
        <v>159</v>
      </c>
    </row>
    <row r="115" spans="1:7">
      <c r="A115" s="6" t="s">
        <v>442</v>
      </c>
      <c r="B115" t="s">
        <v>6</v>
      </c>
      <c r="C115">
        <f t="shared" si="4"/>
        <v>40</v>
      </c>
      <c r="D115">
        <f t="shared" si="5"/>
        <v>50</v>
      </c>
      <c r="E115">
        <v>30</v>
      </c>
      <c r="F115" s="15">
        <v>1.7266695806958294</v>
      </c>
      <c r="G115" s="7" t="s">
        <v>159</v>
      </c>
    </row>
    <row r="116" spans="1:7">
      <c r="A116" s="6" t="s">
        <v>832</v>
      </c>
      <c r="B116" t="s">
        <v>7</v>
      </c>
      <c r="C116">
        <f t="shared" si="4"/>
        <v>40</v>
      </c>
      <c r="D116">
        <f t="shared" si="5"/>
        <v>60</v>
      </c>
      <c r="E116">
        <v>30</v>
      </c>
      <c r="F116" s="15">
        <v>1.92063483625894</v>
      </c>
      <c r="G116" s="7" t="s">
        <v>159</v>
      </c>
    </row>
    <row r="117" spans="1:7">
      <c r="A117" s="6" t="s">
        <v>1748</v>
      </c>
      <c r="B117" t="s">
        <v>38</v>
      </c>
      <c r="C117">
        <f t="shared" si="4"/>
        <v>30</v>
      </c>
      <c r="D117">
        <f t="shared" si="5"/>
        <v>10</v>
      </c>
      <c r="E117">
        <v>30</v>
      </c>
      <c r="F117" s="15">
        <v>1.3234938982005904</v>
      </c>
      <c r="G117" s="5" t="s">
        <v>169</v>
      </c>
    </row>
    <row r="118" spans="1:7">
      <c r="A118" s="6" t="s">
        <v>341</v>
      </c>
      <c r="B118" t="s">
        <v>39</v>
      </c>
      <c r="C118">
        <f t="shared" si="4"/>
        <v>30</v>
      </c>
      <c r="D118">
        <f t="shared" si="5"/>
        <v>20</v>
      </c>
      <c r="E118">
        <v>30</v>
      </c>
      <c r="F118" s="15">
        <v>1.8307804152086309</v>
      </c>
      <c r="G118" s="7" t="s">
        <v>159</v>
      </c>
    </row>
    <row r="119" spans="1:7">
      <c r="A119" s="6" t="s">
        <v>324</v>
      </c>
      <c r="B119" t="s">
        <v>40</v>
      </c>
      <c r="C119">
        <f t="shared" si="4"/>
        <v>30</v>
      </c>
      <c r="D119">
        <f t="shared" si="5"/>
        <v>30</v>
      </c>
      <c r="E119">
        <v>30</v>
      </c>
      <c r="F119" s="15">
        <v>1.1518128193574091</v>
      </c>
      <c r="G119" s="7" t="s">
        <v>159</v>
      </c>
    </row>
    <row r="120" spans="1:7">
      <c r="A120" s="6" t="s">
        <v>435</v>
      </c>
      <c r="B120" t="s">
        <v>44</v>
      </c>
      <c r="C120">
        <f t="shared" si="4"/>
        <v>30</v>
      </c>
      <c r="D120">
        <f t="shared" si="5"/>
        <v>70</v>
      </c>
      <c r="E120">
        <v>30</v>
      </c>
      <c r="F120" s="15">
        <v>1.3234938982005904</v>
      </c>
      <c r="G120" s="7" t="s">
        <v>159</v>
      </c>
    </row>
    <row r="121" spans="1:7">
      <c r="A121" s="6" t="s">
        <v>240</v>
      </c>
      <c r="B121" t="s">
        <v>45</v>
      </c>
      <c r="C121">
        <f t="shared" si="4"/>
        <v>30</v>
      </c>
      <c r="D121">
        <f t="shared" si="5"/>
        <v>80</v>
      </c>
      <c r="E121">
        <v>30</v>
      </c>
      <c r="F121" s="15">
        <v>1.8307804152086309</v>
      </c>
      <c r="G121" s="7" t="s">
        <v>159</v>
      </c>
    </row>
    <row r="122" spans="1:7">
      <c r="A122" s="6" t="s">
        <v>469</v>
      </c>
      <c r="B122" t="s">
        <v>46</v>
      </c>
      <c r="C122">
        <f t="shared" si="4"/>
        <v>30</v>
      </c>
      <c r="D122">
        <f t="shared" si="5"/>
        <v>90</v>
      </c>
      <c r="E122">
        <v>30</v>
      </c>
      <c r="F122" s="15">
        <v>1.1518128193574091</v>
      </c>
      <c r="G122" s="7" t="s">
        <v>159</v>
      </c>
    </row>
    <row r="123" spans="1:7">
      <c r="A123" s="6" t="s">
        <v>619</v>
      </c>
      <c r="B123" t="s">
        <v>50</v>
      </c>
      <c r="C123">
        <f t="shared" si="4"/>
        <v>40</v>
      </c>
      <c r="D123">
        <f t="shared" si="5"/>
        <v>10</v>
      </c>
      <c r="E123">
        <v>30</v>
      </c>
      <c r="F123" s="15">
        <v>1.2964929790707638</v>
      </c>
      <c r="G123" s="7" t="s">
        <v>160</v>
      </c>
    </row>
    <row r="124" spans="1:7">
      <c r="A124" s="6" t="s">
        <v>431</v>
      </c>
      <c r="B124" t="s">
        <v>51</v>
      </c>
      <c r="C124">
        <f t="shared" si="4"/>
        <v>40</v>
      </c>
      <c r="D124">
        <f t="shared" si="5"/>
        <v>20</v>
      </c>
      <c r="E124">
        <v>30</v>
      </c>
      <c r="F124" s="15">
        <v>1.7968997736678167</v>
      </c>
      <c r="G124" s="7" t="s">
        <v>159</v>
      </c>
    </row>
    <row r="125" spans="1:7">
      <c r="A125" s="6" t="s">
        <v>917</v>
      </c>
      <c r="B125" t="s">
        <v>52</v>
      </c>
      <c r="C125">
        <f t="shared" si="4"/>
        <v>40</v>
      </c>
      <c r="D125">
        <f t="shared" si="5"/>
        <v>30</v>
      </c>
      <c r="E125">
        <v>30</v>
      </c>
      <c r="F125" s="15">
        <v>1.575233882744957</v>
      </c>
      <c r="G125" s="7" t="s">
        <v>159</v>
      </c>
    </row>
    <row r="126" spans="1:7">
      <c r="A126" s="6" t="s">
        <v>357</v>
      </c>
      <c r="B126" t="s">
        <v>53</v>
      </c>
      <c r="C126">
        <f t="shared" si="4"/>
        <v>40</v>
      </c>
      <c r="D126">
        <f t="shared" si="5"/>
        <v>40</v>
      </c>
      <c r="E126">
        <v>30</v>
      </c>
      <c r="F126" s="15">
        <v>1.2964929790707638</v>
      </c>
      <c r="G126" s="7" t="s">
        <v>159</v>
      </c>
    </row>
    <row r="127" spans="1:7">
      <c r="A127" s="6" t="s">
        <v>242</v>
      </c>
      <c r="B127" t="s">
        <v>54</v>
      </c>
      <c r="C127">
        <f t="shared" si="4"/>
        <v>40</v>
      </c>
      <c r="D127">
        <f t="shared" si="5"/>
        <v>50</v>
      </c>
      <c r="E127">
        <v>30</v>
      </c>
      <c r="F127" s="15">
        <v>1.7968997736678167</v>
      </c>
      <c r="G127" s="7" t="s">
        <v>159</v>
      </c>
    </row>
    <row r="128" spans="1:7">
      <c r="A128" s="6" t="s">
        <v>536</v>
      </c>
      <c r="B128" t="s">
        <v>55</v>
      </c>
      <c r="C128">
        <f t="shared" si="4"/>
        <v>40</v>
      </c>
      <c r="D128">
        <f t="shared" si="5"/>
        <v>60</v>
      </c>
      <c r="E128">
        <v>30</v>
      </c>
      <c r="F128" s="15">
        <v>1.575233882744957</v>
      </c>
      <c r="G128" s="7" t="s">
        <v>159</v>
      </c>
    </row>
    <row r="129" spans="1:7">
      <c r="A129" s="6" t="s">
        <v>445</v>
      </c>
      <c r="B129" t="s">
        <v>99</v>
      </c>
      <c r="C129">
        <f t="shared" si="4"/>
        <v>10</v>
      </c>
      <c r="D129">
        <f t="shared" si="5"/>
        <v>20</v>
      </c>
      <c r="E129">
        <f t="shared" ref="E129:E160" si="6">C129+D129</f>
        <v>30</v>
      </c>
      <c r="F129" s="15">
        <v>1.9921341496104561</v>
      </c>
      <c r="G129" s="7" t="s">
        <v>159</v>
      </c>
    </row>
    <row r="130" spans="1:7">
      <c r="A130" s="6" t="s">
        <v>542</v>
      </c>
      <c r="B130" t="s">
        <v>99</v>
      </c>
      <c r="C130">
        <f t="shared" ref="C130:C193" si="7">VLOOKUP(MID(B130,3,1),Andar,2,0)</f>
        <v>10</v>
      </c>
      <c r="D130">
        <f t="shared" ref="D130:D193" si="8">VLOOKUP(MID(B130,4,2),Linear,2,0)</f>
        <v>20</v>
      </c>
      <c r="E130">
        <f t="shared" si="6"/>
        <v>30</v>
      </c>
      <c r="F130" s="15">
        <v>1.3707146275290167</v>
      </c>
      <c r="G130" s="7" t="s">
        <v>159</v>
      </c>
    </row>
    <row r="131" spans="1:7">
      <c r="A131" s="6" t="s">
        <v>1573</v>
      </c>
      <c r="B131" t="s">
        <v>99</v>
      </c>
      <c r="C131">
        <f t="shared" si="7"/>
        <v>10</v>
      </c>
      <c r="D131">
        <f t="shared" si="8"/>
        <v>20</v>
      </c>
      <c r="E131">
        <f t="shared" si="6"/>
        <v>30</v>
      </c>
      <c r="F131" s="15">
        <v>1.9169217513200456</v>
      </c>
      <c r="G131" s="7" t="s">
        <v>160</v>
      </c>
    </row>
    <row r="132" spans="1:7">
      <c r="A132" s="6" t="s">
        <v>1142</v>
      </c>
      <c r="B132" t="s">
        <v>107</v>
      </c>
      <c r="C132">
        <f t="shared" si="7"/>
        <v>20</v>
      </c>
      <c r="D132">
        <f t="shared" si="8"/>
        <v>10</v>
      </c>
      <c r="E132">
        <f t="shared" si="6"/>
        <v>30</v>
      </c>
      <c r="F132" s="15">
        <v>1.0927779556716875</v>
      </c>
      <c r="G132" s="7" t="s">
        <v>160</v>
      </c>
    </row>
    <row r="133" spans="1:7">
      <c r="A133" s="6" t="s">
        <v>918</v>
      </c>
      <c r="B133" t="s">
        <v>107</v>
      </c>
      <c r="C133">
        <f t="shared" si="7"/>
        <v>20</v>
      </c>
      <c r="D133">
        <f t="shared" si="8"/>
        <v>10</v>
      </c>
      <c r="E133">
        <f t="shared" si="6"/>
        <v>30</v>
      </c>
      <c r="F133" s="15">
        <v>1.303887205374811</v>
      </c>
      <c r="G133" s="7" t="s">
        <v>160</v>
      </c>
    </row>
    <row r="134" spans="1:7">
      <c r="A134" s="6" t="s">
        <v>213</v>
      </c>
      <c r="B134" t="s">
        <v>107</v>
      </c>
      <c r="C134">
        <f t="shared" si="7"/>
        <v>20</v>
      </c>
      <c r="D134">
        <f t="shared" si="8"/>
        <v>10</v>
      </c>
      <c r="E134">
        <f t="shared" si="6"/>
        <v>30</v>
      </c>
      <c r="F134" s="15">
        <v>1.8601189792116761</v>
      </c>
      <c r="G134" s="7" t="s">
        <v>159</v>
      </c>
    </row>
    <row r="135" spans="1:7">
      <c r="A135" s="6" t="s">
        <v>286</v>
      </c>
      <c r="B135" t="s">
        <v>1794</v>
      </c>
      <c r="C135">
        <f t="shared" si="7"/>
        <v>10</v>
      </c>
      <c r="D135">
        <f t="shared" si="8"/>
        <v>30</v>
      </c>
      <c r="E135">
        <f t="shared" si="6"/>
        <v>40</v>
      </c>
      <c r="F135" s="15">
        <v>1.0151831394038426</v>
      </c>
      <c r="G135" s="7" t="s">
        <v>159</v>
      </c>
    </row>
    <row r="136" spans="1:7">
      <c r="A136" s="6" t="s">
        <v>649</v>
      </c>
      <c r="B136" t="s">
        <v>1794</v>
      </c>
      <c r="C136">
        <f t="shared" si="7"/>
        <v>10</v>
      </c>
      <c r="D136">
        <f t="shared" si="8"/>
        <v>30</v>
      </c>
      <c r="E136">
        <f t="shared" si="6"/>
        <v>40</v>
      </c>
      <c r="F136" s="15">
        <v>1.8828380340387798</v>
      </c>
      <c r="G136" s="7" t="s">
        <v>159</v>
      </c>
    </row>
    <row r="137" spans="1:7">
      <c r="A137" s="6" t="s">
        <v>236</v>
      </c>
      <c r="B137" t="s">
        <v>1794</v>
      </c>
      <c r="C137">
        <f t="shared" si="7"/>
        <v>10</v>
      </c>
      <c r="D137">
        <f t="shared" si="8"/>
        <v>30</v>
      </c>
      <c r="E137">
        <f t="shared" si="6"/>
        <v>40</v>
      </c>
      <c r="F137" s="15">
        <v>1.4278076364671355</v>
      </c>
      <c r="G137" s="7" t="s">
        <v>159</v>
      </c>
    </row>
    <row r="138" spans="1:7">
      <c r="A138" s="6" t="s">
        <v>241</v>
      </c>
      <c r="B138" t="s">
        <v>1805</v>
      </c>
      <c r="C138">
        <f t="shared" si="7"/>
        <v>20</v>
      </c>
      <c r="D138">
        <f t="shared" si="8"/>
        <v>20</v>
      </c>
      <c r="E138">
        <f t="shared" si="6"/>
        <v>40</v>
      </c>
      <c r="F138" s="15">
        <v>1.9069760987271902</v>
      </c>
      <c r="G138" s="7" t="s">
        <v>159</v>
      </c>
    </row>
    <row r="139" spans="1:7">
      <c r="A139" s="6" t="s">
        <v>687</v>
      </c>
      <c r="B139" t="s">
        <v>1805</v>
      </c>
      <c r="C139">
        <f t="shared" si="7"/>
        <v>20</v>
      </c>
      <c r="D139">
        <f t="shared" si="8"/>
        <v>20</v>
      </c>
      <c r="E139">
        <f t="shared" si="6"/>
        <v>40</v>
      </c>
      <c r="F139" s="15">
        <v>1.255091245579254</v>
      </c>
      <c r="G139" s="7" t="s">
        <v>160</v>
      </c>
    </row>
    <row r="140" spans="1:7">
      <c r="A140" s="6" t="s">
        <v>510</v>
      </c>
      <c r="B140" t="s">
        <v>1805</v>
      </c>
      <c r="C140">
        <f t="shared" si="7"/>
        <v>20</v>
      </c>
      <c r="D140">
        <f t="shared" si="8"/>
        <v>20</v>
      </c>
      <c r="E140">
        <f t="shared" si="6"/>
        <v>40</v>
      </c>
      <c r="F140" s="15">
        <v>1.1481019232554512</v>
      </c>
      <c r="G140" s="7" t="s">
        <v>159</v>
      </c>
    </row>
    <row r="141" spans="1:7">
      <c r="A141" s="6" t="s">
        <v>350</v>
      </c>
      <c r="B141" t="s">
        <v>1816</v>
      </c>
      <c r="C141">
        <f t="shared" si="7"/>
        <v>30</v>
      </c>
      <c r="D141">
        <f t="shared" si="8"/>
        <v>10</v>
      </c>
      <c r="E141">
        <f t="shared" si="6"/>
        <v>40</v>
      </c>
      <c r="F141" s="15">
        <v>1.5774913428744171</v>
      </c>
      <c r="G141" s="7" t="s">
        <v>159</v>
      </c>
    </row>
    <row r="142" spans="1:7">
      <c r="A142" s="6" t="s">
        <v>259</v>
      </c>
      <c r="B142" t="s">
        <v>1816</v>
      </c>
      <c r="C142">
        <f t="shared" si="7"/>
        <v>30</v>
      </c>
      <c r="D142">
        <f t="shared" si="8"/>
        <v>10</v>
      </c>
      <c r="E142">
        <f t="shared" si="6"/>
        <v>40</v>
      </c>
      <c r="F142" s="15">
        <v>1.817837516478046</v>
      </c>
      <c r="G142" s="7" t="s">
        <v>159</v>
      </c>
    </row>
    <row r="143" spans="1:7">
      <c r="A143" s="6" t="s">
        <v>617</v>
      </c>
      <c r="B143" t="s">
        <v>1816</v>
      </c>
      <c r="C143">
        <f t="shared" si="7"/>
        <v>30</v>
      </c>
      <c r="D143">
        <f t="shared" si="8"/>
        <v>10</v>
      </c>
      <c r="E143">
        <f t="shared" si="6"/>
        <v>40</v>
      </c>
      <c r="F143" s="15">
        <v>1.9469423945162814</v>
      </c>
      <c r="G143" s="7" t="s">
        <v>159</v>
      </c>
    </row>
    <row r="144" spans="1:7">
      <c r="A144" s="6" t="s">
        <v>263</v>
      </c>
      <c r="B144" t="s">
        <v>1842</v>
      </c>
      <c r="C144">
        <f t="shared" si="7"/>
        <v>10</v>
      </c>
      <c r="D144">
        <f t="shared" si="8"/>
        <v>30</v>
      </c>
      <c r="E144">
        <f t="shared" si="6"/>
        <v>40</v>
      </c>
      <c r="F144" s="15">
        <v>1.5371770754336676</v>
      </c>
      <c r="G144" s="7" t="s">
        <v>159</v>
      </c>
    </row>
    <row r="145" spans="1:7">
      <c r="A145" s="6" t="s">
        <v>1048</v>
      </c>
      <c r="B145" t="s">
        <v>1842</v>
      </c>
      <c r="C145">
        <f t="shared" si="7"/>
        <v>10</v>
      </c>
      <c r="D145">
        <f t="shared" si="8"/>
        <v>30</v>
      </c>
      <c r="E145">
        <f t="shared" si="6"/>
        <v>40</v>
      </c>
      <c r="F145" s="15">
        <v>1.6132585187952699</v>
      </c>
      <c r="G145" s="7" t="s">
        <v>160</v>
      </c>
    </row>
    <row r="146" spans="1:7">
      <c r="A146" s="6" t="s">
        <v>333</v>
      </c>
      <c r="B146" t="s">
        <v>1842</v>
      </c>
      <c r="C146">
        <f t="shared" si="7"/>
        <v>10</v>
      </c>
      <c r="D146">
        <f t="shared" si="8"/>
        <v>30</v>
      </c>
      <c r="E146">
        <f t="shared" si="6"/>
        <v>40</v>
      </c>
      <c r="F146" s="15">
        <v>1.27238334004696</v>
      </c>
      <c r="G146" s="7" t="s">
        <v>159</v>
      </c>
    </row>
    <row r="147" spans="1:7">
      <c r="A147" s="6" t="s">
        <v>251</v>
      </c>
      <c r="B147" t="s">
        <v>1853</v>
      </c>
      <c r="C147">
        <f t="shared" si="7"/>
        <v>20</v>
      </c>
      <c r="D147">
        <f t="shared" si="8"/>
        <v>20</v>
      </c>
      <c r="E147">
        <f t="shared" si="6"/>
        <v>40</v>
      </c>
      <c r="F147" s="15">
        <v>1.7620068994557974</v>
      </c>
      <c r="G147" s="7" t="s">
        <v>159</v>
      </c>
    </row>
    <row r="148" spans="1:7">
      <c r="A148" s="6" t="s">
        <v>382</v>
      </c>
      <c r="B148" t="s">
        <v>1853</v>
      </c>
      <c r="C148">
        <f t="shared" si="7"/>
        <v>20</v>
      </c>
      <c r="D148">
        <f t="shared" si="8"/>
        <v>20</v>
      </c>
      <c r="E148">
        <f t="shared" si="6"/>
        <v>40</v>
      </c>
      <c r="F148" s="15">
        <v>1.0773619762106987</v>
      </c>
      <c r="G148" s="7" t="s">
        <v>159</v>
      </c>
    </row>
    <row r="149" spans="1:7">
      <c r="A149" s="6" t="s">
        <v>1321</v>
      </c>
      <c r="B149" t="s">
        <v>1853</v>
      </c>
      <c r="C149">
        <f t="shared" si="7"/>
        <v>20</v>
      </c>
      <c r="D149">
        <f t="shared" si="8"/>
        <v>20</v>
      </c>
      <c r="E149">
        <f t="shared" si="6"/>
        <v>40</v>
      </c>
      <c r="F149" s="15">
        <v>1.821701357360987</v>
      </c>
      <c r="G149" s="7" t="s">
        <v>160</v>
      </c>
    </row>
    <row r="150" spans="1:7">
      <c r="A150" s="6" t="s">
        <v>258</v>
      </c>
      <c r="B150" t="s">
        <v>1864</v>
      </c>
      <c r="C150">
        <f t="shared" si="7"/>
        <v>30</v>
      </c>
      <c r="D150">
        <f t="shared" si="8"/>
        <v>10</v>
      </c>
      <c r="E150">
        <f t="shared" si="6"/>
        <v>40</v>
      </c>
      <c r="F150" s="15">
        <v>1.7703012081951774</v>
      </c>
      <c r="G150" s="7" t="s">
        <v>159</v>
      </c>
    </row>
    <row r="151" spans="1:7">
      <c r="A151" s="6" t="s">
        <v>231</v>
      </c>
      <c r="B151" t="s">
        <v>1864</v>
      </c>
      <c r="C151">
        <f t="shared" si="7"/>
        <v>30</v>
      </c>
      <c r="D151">
        <f t="shared" si="8"/>
        <v>10</v>
      </c>
      <c r="E151">
        <f t="shared" si="6"/>
        <v>40</v>
      </c>
      <c r="F151" s="15">
        <v>1.8858217975810794</v>
      </c>
      <c r="G151" s="7" t="s">
        <v>161</v>
      </c>
    </row>
    <row r="152" spans="1:7">
      <c r="A152" s="6" t="s">
        <v>402</v>
      </c>
      <c r="B152" t="s">
        <v>1864</v>
      </c>
      <c r="C152">
        <f t="shared" si="7"/>
        <v>30</v>
      </c>
      <c r="D152">
        <f t="shared" si="8"/>
        <v>10</v>
      </c>
      <c r="E152">
        <f t="shared" si="6"/>
        <v>40</v>
      </c>
      <c r="F152" s="15">
        <v>1.3681091413115487</v>
      </c>
      <c r="G152" s="7" t="s">
        <v>159</v>
      </c>
    </row>
    <row r="153" spans="1:7">
      <c r="A153" s="6" t="s">
        <v>554</v>
      </c>
      <c r="B153" t="s">
        <v>1890</v>
      </c>
      <c r="C153">
        <f t="shared" si="7"/>
        <v>10</v>
      </c>
      <c r="D153">
        <f t="shared" si="8"/>
        <v>30</v>
      </c>
      <c r="E153">
        <f t="shared" si="6"/>
        <v>40</v>
      </c>
      <c r="F153" s="15">
        <v>1.5997400649960341</v>
      </c>
      <c r="G153" s="7" t="s">
        <v>159</v>
      </c>
    </row>
    <row r="154" spans="1:7">
      <c r="A154" s="6" t="s">
        <v>856</v>
      </c>
      <c r="B154" t="s">
        <v>1890</v>
      </c>
      <c r="C154">
        <f t="shared" si="7"/>
        <v>10</v>
      </c>
      <c r="D154">
        <f t="shared" si="8"/>
        <v>30</v>
      </c>
      <c r="E154">
        <f t="shared" si="6"/>
        <v>40</v>
      </c>
      <c r="F154" s="15">
        <v>1.1075224511127919</v>
      </c>
      <c r="G154" s="7" t="s">
        <v>159</v>
      </c>
    </row>
    <row r="155" spans="1:7">
      <c r="A155" s="6" t="s">
        <v>208</v>
      </c>
      <c r="B155" t="s">
        <v>1890</v>
      </c>
      <c r="C155">
        <f t="shared" si="7"/>
        <v>10</v>
      </c>
      <c r="D155">
        <f t="shared" si="8"/>
        <v>30</v>
      </c>
      <c r="E155">
        <f t="shared" si="6"/>
        <v>40</v>
      </c>
      <c r="F155" s="15">
        <v>1.9169217513200456</v>
      </c>
      <c r="G155" s="7" t="s">
        <v>159</v>
      </c>
    </row>
    <row r="156" spans="1:7">
      <c r="A156" s="6" t="s">
        <v>252</v>
      </c>
      <c r="B156" t="s">
        <v>1901</v>
      </c>
      <c r="C156">
        <f t="shared" si="7"/>
        <v>20</v>
      </c>
      <c r="D156">
        <f t="shared" si="8"/>
        <v>20</v>
      </c>
      <c r="E156">
        <f t="shared" si="6"/>
        <v>40</v>
      </c>
      <c r="F156" s="15">
        <v>1.0927779556716875</v>
      </c>
      <c r="G156" s="7" t="s">
        <v>159</v>
      </c>
    </row>
    <row r="157" spans="1:7">
      <c r="A157" s="6" t="s">
        <v>296</v>
      </c>
      <c r="B157" t="s">
        <v>1901</v>
      </c>
      <c r="C157">
        <f t="shared" si="7"/>
        <v>20</v>
      </c>
      <c r="D157">
        <f t="shared" si="8"/>
        <v>20</v>
      </c>
      <c r="E157">
        <f t="shared" si="6"/>
        <v>40</v>
      </c>
      <c r="F157" s="15">
        <v>1.5751028601882382</v>
      </c>
      <c r="G157" s="7" t="s">
        <v>159</v>
      </c>
    </row>
    <row r="158" spans="1:7">
      <c r="A158" s="6" t="s">
        <v>239</v>
      </c>
      <c r="B158" t="s">
        <v>1901</v>
      </c>
      <c r="C158">
        <f t="shared" si="7"/>
        <v>20</v>
      </c>
      <c r="D158">
        <f t="shared" si="8"/>
        <v>20</v>
      </c>
      <c r="E158">
        <f t="shared" si="6"/>
        <v>40</v>
      </c>
      <c r="F158" s="15">
        <v>1.8015967206063994</v>
      </c>
      <c r="G158" s="7" t="s">
        <v>159</v>
      </c>
    </row>
    <row r="159" spans="1:7">
      <c r="A159" s="6" t="s">
        <v>340</v>
      </c>
      <c r="B159" t="s">
        <v>1912</v>
      </c>
      <c r="C159">
        <f t="shared" si="7"/>
        <v>30</v>
      </c>
      <c r="D159">
        <f t="shared" si="8"/>
        <v>10</v>
      </c>
      <c r="E159">
        <f t="shared" si="6"/>
        <v>40</v>
      </c>
      <c r="F159" s="15">
        <v>1.0301390118465714</v>
      </c>
      <c r="G159" s="7" t="s">
        <v>159</v>
      </c>
    </row>
    <row r="160" spans="1:7">
      <c r="A160" s="6" t="s">
        <v>968</v>
      </c>
      <c r="B160" t="s">
        <v>1912</v>
      </c>
      <c r="C160">
        <f t="shared" si="7"/>
        <v>30</v>
      </c>
      <c r="D160">
        <f t="shared" si="8"/>
        <v>10</v>
      </c>
      <c r="E160">
        <f t="shared" si="6"/>
        <v>40</v>
      </c>
      <c r="F160" s="15">
        <v>1.6374809309962002</v>
      </c>
      <c r="G160" s="7" t="s">
        <v>159</v>
      </c>
    </row>
    <row r="161" spans="1:7">
      <c r="A161" s="6" t="s">
        <v>676</v>
      </c>
      <c r="B161" t="s">
        <v>1912</v>
      </c>
      <c r="C161">
        <f t="shared" si="7"/>
        <v>30</v>
      </c>
      <c r="D161">
        <f t="shared" si="8"/>
        <v>10</v>
      </c>
      <c r="E161">
        <f t="shared" ref="E161:E185" si="9">C161+D161</f>
        <v>40</v>
      </c>
      <c r="F161" s="15">
        <v>1.7105609110857907</v>
      </c>
      <c r="G161" s="7" t="s">
        <v>159</v>
      </c>
    </row>
    <row r="162" spans="1:7">
      <c r="A162" s="6" t="s">
        <v>408</v>
      </c>
      <c r="B162" t="s">
        <v>1938</v>
      </c>
      <c r="C162">
        <f t="shared" si="7"/>
        <v>10</v>
      </c>
      <c r="D162">
        <f t="shared" si="8"/>
        <v>30</v>
      </c>
      <c r="E162">
        <f t="shared" si="9"/>
        <v>40</v>
      </c>
      <c r="F162" s="15">
        <v>1.2648935589257739</v>
      </c>
      <c r="G162" s="7" t="s">
        <v>159</v>
      </c>
    </row>
    <row r="163" spans="1:7">
      <c r="A163" s="6" t="s">
        <v>1053</v>
      </c>
      <c r="B163" t="s">
        <v>1938</v>
      </c>
      <c r="C163">
        <f t="shared" si="7"/>
        <v>10</v>
      </c>
      <c r="D163">
        <f t="shared" si="8"/>
        <v>30</v>
      </c>
      <c r="E163">
        <f t="shared" si="9"/>
        <v>40</v>
      </c>
      <c r="F163" s="15">
        <v>1.8975787690015271</v>
      </c>
      <c r="G163" s="7" t="s">
        <v>159</v>
      </c>
    </row>
    <row r="164" spans="1:7">
      <c r="A164" s="6" t="s">
        <v>289</v>
      </c>
      <c r="B164" t="s">
        <v>1938</v>
      </c>
      <c r="C164">
        <f t="shared" si="7"/>
        <v>10</v>
      </c>
      <c r="D164">
        <f t="shared" si="8"/>
        <v>30</v>
      </c>
      <c r="E164">
        <f t="shared" si="9"/>
        <v>40</v>
      </c>
      <c r="F164" s="15">
        <v>1.4195038396146487</v>
      </c>
      <c r="G164" s="7" t="s">
        <v>159</v>
      </c>
    </row>
    <row r="165" spans="1:7">
      <c r="A165" s="6" t="s">
        <v>661</v>
      </c>
      <c r="B165" t="s">
        <v>1949</v>
      </c>
      <c r="C165">
        <f t="shared" si="7"/>
        <v>20</v>
      </c>
      <c r="D165">
        <f t="shared" si="8"/>
        <v>20</v>
      </c>
      <c r="E165">
        <f t="shared" si="9"/>
        <v>40</v>
      </c>
      <c r="F165" s="15">
        <v>1.315717578415927</v>
      </c>
      <c r="G165" s="7" t="s">
        <v>159</v>
      </c>
    </row>
    <row r="166" spans="1:7">
      <c r="A166" s="6" t="s">
        <v>253</v>
      </c>
      <c r="B166" t="s">
        <v>1949</v>
      </c>
      <c r="C166">
        <f t="shared" si="7"/>
        <v>20</v>
      </c>
      <c r="D166">
        <f t="shared" si="8"/>
        <v>20</v>
      </c>
      <c r="E166">
        <f t="shared" si="9"/>
        <v>40</v>
      </c>
      <c r="F166" s="15">
        <v>1.6142490060630212</v>
      </c>
      <c r="G166" s="7" t="s">
        <v>159</v>
      </c>
    </row>
    <row r="167" spans="1:7">
      <c r="A167" s="6" t="s">
        <v>228</v>
      </c>
      <c r="B167" t="s">
        <v>1949</v>
      </c>
      <c r="C167">
        <f t="shared" si="7"/>
        <v>20</v>
      </c>
      <c r="D167">
        <f t="shared" si="8"/>
        <v>20</v>
      </c>
      <c r="E167">
        <f t="shared" si="9"/>
        <v>40</v>
      </c>
      <c r="F167" s="15">
        <v>1.7065324588620783</v>
      </c>
      <c r="G167" s="7" t="s">
        <v>159</v>
      </c>
    </row>
    <row r="168" spans="1:7">
      <c r="A168" s="6" t="s">
        <v>246</v>
      </c>
      <c r="B168" t="s">
        <v>1960</v>
      </c>
      <c r="C168">
        <f t="shared" si="7"/>
        <v>30</v>
      </c>
      <c r="D168">
        <f t="shared" si="8"/>
        <v>10</v>
      </c>
      <c r="E168">
        <f t="shared" si="9"/>
        <v>40</v>
      </c>
      <c r="F168" s="15">
        <v>1.3836689814897669</v>
      </c>
      <c r="G168" s="7" t="s">
        <v>159</v>
      </c>
    </row>
    <row r="169" spans="1:7">
      <c r="A169" s="6" t="s">
        <v>314</v>
      </c>
      <c r="B169" t="s">
        <v>1960</v>
      </c>
      <c r="C169">
        <f t="shared" si="7"/>
        <v>30</v>
      </c>
      <c r="D169">
        <f t="shared" si="8"/>
        <v>10</v>
      </c>
      <c r="E169">
        <f t="shared" si="9"/>
        <v>40</v>
      </c>
      <c r="F169" s="15">
        <v>1.0472482394000657</v>
      </c>
      <c r="G169" s="7" t="s">
        <v>159</v>
      </c>
    </row>
    <row r="170" spans="1:7">
      <c r="A170" s="6" t="s">
        <v>756</v>
      </c>
      <c r="B170" t="s">
        <v>1960</v>
      </c>
      <c r="C170">
        <f t="shared" si="7"/>
        <v>30</v>
      </c>
      <c r="D170">
        <f t="shared" si="8"/>
        <v>10</v>
      </c>
      <c r="E170">
        <f t="shared" si="9"/>
        <v>40</v>
      </c>
      <c r="F170" s="15">
        <v>1.3522346464432464</v>
      </c>
      <c r="G170" s="7" t="s">
        <v>160</v>
      </c>
    </row>
    <row r="171" spans="1:7">
      <c r="A171" s="6" t="s">
        <v>857</v>
      </c>
      <c r="B171" t="s">
        <v>1986</v>
      </c>
      <c r="C171">
        <f t="shared" si="7"/>
        <v>10</v>
      </c>
      <c r="D171">
        <f t="shared" si="8"/>
        <v>30</v>
      </c>
      <c r="E171">
        <f t="shared" si="9"/>
        <v>40</v>
      </c>
      <c r="F171" s="15">
        <v>1.2746495272868044</v>
      </c>
      <c r="G171" s="7" t="s">
        <v>159</v>
      </c>
    </row>
    <row r="172" spans="1:7">
      <c r="A172" s="6" t="s">
        <v>987</v>
      </c>
      <c r="B172" t="s">
        <v>1986</v>
      </c>
      <c r="C172">
        <f t="shared" si="7"/>
        <v>10</v>
      </c>
      <c r="D172">
        <f t="shared" si="8"/>
        <v>30</v>
      </c>
      <c r="E172">
        <f t="shared" si="9"/>
        <v>40</v>
      </c>
      <c r="F172" s="15">
        <v>1.1507867225799648</v>
      </c>
      <c r="G172" s="7" t="s">
        <v>159</v>
      </c>
    </row>
    <row r="173" spans="1:7">
      <c r="A173" s="6" t="s">
        <v>945</v>
      </c>
      <c r="B173" t="s">
        <v>1986</v>
      </c>
      <c r="C173">
        <f t="shared" si="7"/>
        <v>10</v>
      </c>
      <c r="D173">
        <f t="shared" si="8"/>
        <v>30</v>
      </c>
      <c r="E173">
        <f t="shared" si="9"/>
        <v>40</v>
      </c>
      <c r="F173" s="15">
        <v>1.6881209629618343</v>
      </c>
      <c r="G173" s="7" t="s">
        <v>160</v>
      </c>
    </row>
    <row r="174" spans="1:7">
      <c r="A174" s="6" t="s">
        <v>764</v>
      </c>
      <c r="B174" t="s">
        <v>1997</v>
      </c>
      <c r="C174">
        <f t="shared" si="7"/>
        <v>20</v>
      </c>
      <c r="D174">
        <f t="shared" si="8"/>
        <v>20</v>
      </c>
      <c r="E174">
        <f t="shared" si="9"/>
        <v>40</v>
      </c>
      <c r="F174" s="15">
        <v>1.5182741561416568</v>
      </c>
      <c r="G174" s="7" t="s">
        <v>159</v>
      </c>
    </row>
    <row r="175" spans="1:7">
      <c r="A175" s="6" t="s">
        <v>301</v>
      </c>
      <c r="B175" t="s">
        <v>1997</v>
      </c>
      <c r="C175">
        <f t="shared" si="7"/>
        <v>20</v>
      </c>
      <c r="D175">
        <f t="shared" si="8"/>
        <v>20</v>
      </c>
      <c r="E175">
        <f t="shared" si="9"/>
        <v>40</v>
      </c>
      <c r="F175" s="15">
        <v>1.080177480756225</v>
      </c>
      <c r="G175" s="7" t="s">
        <v>159</v>
      </c>
    </row>
    <row r="176" spans="1:7">
      <c r="A176" s="6" t="s">
        <v>353</v>
      </c>
      <c r="B176" t="s">
        <v>1997</v>
      </c>
      <c r="C176">
        <f t="shared" si="7"/>
        <v>20</v>
      </c>
      <c r="D176">
        <f t="shared" si="8"/>
        <v>20</v>
      </c>
      <c r="E176">
        <f t="shared" si="9"/>
        <v>40</v>
      </c>
      <c r="F176" s="15">
        <v>1.5335234848407922</v>
      </c>
      <c r="G176" s="7" t="s">
        <v>159</v>
      </c>
    </row>
    <row r="177" spans="1:7">
      <c r="A177" s="6" t="s">
        <v>277</v>
      </c>
      <c r="B177" t="s">
        <v>2008</v>
      </c>
      <c r="C177">
        <f t="shared" si="7"/>
        <v>30</v>
      </c>
      <c r="D177">
        <f t="shared" si="8"/>
        <v>10</v>
      </c>
      <c r="E177">
        <f t="shared" si="9"/>
        <v>40</v>
      </c>
      <c r="F177" s="15">
        <v>1.8422762134752446</v>
      </c>
      <c r="G177" s="7" t="s">
        <v>159</v>
      </c>
    </row>
    <row r="178" spans="1:7">
      <c r="A178" s="6" t="s">
        <v>909</v>
      </c>
      <c r="B178" t="s">
        <v>2008</v>
      </c>
      <c r="C178">
        <f t="shared" si="7"/>
        <v>30</v>
      </c>
      <c r="D178">
        <f t="shared" si="8"/>
        <v>10</v>
      </c>
      <c r="E178">
        <f t="shared" si="9"/>
        <v>40</v>
      </c>
      <c r="F178" s="15">
        <v>1.8307804152086309</v>
      </c>
      <c r="G178" s="7" t="s">
        <v>159</v>
      </c>
    </row>
    <row r="179" spans="1:7">
      <c r="A179" s="6" t="s">
        <v>209</v>
      </c>
      <c r="B179" t="s">
        <v>2008</v>
      </c>
      <c r="C179">
        <f t="shared" si="7"/>
        <v>30</v>
      </c>
      <c r="D179">
        <f t="shared" si="8"/>
        <v>10</v>
      </c>
      <c r="E179">
        <f t="shared" si="9"/>
        <v>40</v>
      </c>
      <c r="F179" s="15">
        <v>1.838138737803976</v>
      </c>
      <c r="G179" s="7" t="s">
        <v>159</v>
      </c>
    </row>
    <row r="180" spans="1:7">
      <c r="A180" s="6" t="s">
        <v>947</v>
      </c>
      <c r="B180" t="s">
        <v>2034</v>
      </c>
      <c r="C180">
        <f t="shared" si="7"/>
        <v>10</v>
      </c>
      <c r="D180">
        <f t="shared" si="8"/>
        <v>30</v>
      </c>
      <c r="E180">
        <f t="shared" si="9"/>
        <v>40</v>
      </c>
      <c r="F180" s="15">
        <v>1.9013129609632089</v>
      </c>
      <c r="G180" s="7" t="s">
        <v>160</v>
      </c>
    </row>
    <row r="181" spans="1:7">
      <c r="A181" s="6" t="s">
        <v>211</v>
      </c>
      <c r="B181" t="s">
        <v>2034</v>
      </c>
      <c r="C181">
        <f t="shared" si="7"/>
        <v>10</v>
      </c>
      <c r="D181">
        <f t="shared" si="8"/>
        <v>30</v>
      </c>
      <c r="E181">
        <f t="shared" si="9"/>
        <v>40</v>
      </c>
      <c r="F181" s="15">
        <v>1.8817596445579827</v>
      </c>
      <c r="G181" s="7" t="s">
        <v>159</v>
      </c>
    </row>
    <row r="182" spans="1:7">
      <c r="A182" s="6" t="s">
        <v>205</v>
      </c>
      <c r="B182" t="s">
        <v>2034</v>
      </c>
      <c r="C182">
        <f t="shared" si="7"/>
        <v>10</v>
      </c>
      <c r="D182">
        <f t="shared" si="8"/>
        <v>30</v>
      </c>
      <c r="E182">
        <f t="shared" si="9"/>
        <v>40</v>
      </c>
      <c r="F182" s="15">
        <v>1.5113622385056589</v>
      </c>
      <c r="G182" s="7" t="s">
        <v>159</v>
      </c>
    </row>
    <row r="183" spans="1:7">
      <c r="A183" s="6" t="s">
        <v>1140</v>
      </c>
      <c r="B183" t="s">
        <v>2045</v>
      </c>
      <c r="C183">
        <f t="shared" si="7"/>
        <v>20</v>
      </c>
      <c r="D183">
        <f t="shared" si="8"/>
        <v>20</v>
      </c>
      <c r="E183">
        <f t="shared" si="9"/>
        <v>40</v>
      </c>
      <c r="F183" s="15">
        <v>1.3674791427951116</v>
      </c>
      <c r="G183" s="7" t="s">
        <v>160</v>
      </c>
    </row>
    <row r="184" spans="1:7">
      <c r="A184" s="6" t="s">
        <v>709</v>
      </c>
      <c r="B184" t="s">
        <v>2045</v>
      </c>
      <c r="C184">
        <f t="shared" si="7"/>
        <v>20</v>
      </c>
      <c r="D184">
        <f t="shared" si="8"/>
        <v>20</v>
      </c>
      <c r="E184">
        <f t="shared" si="9"/>
        <v>40</v>
      </c>
      <c r="F184" s="15">
        <v>1.9827351011690002</v>
      </c>
      <c r="G184" s="7" t="s">
        <v>159</v>
      </c>
    </row>
    <row r="185" spans="1:7">
      <c r="A185" s="6" t="s">
        <v>596</v>
      </c>
      <c r="B185" t="s">
        <v>2045</v>
      </c>
      <c r="C185">
        <f t="shared" si="7"/>
        <v>20</v>
      </c>
      <c r="D185">
        <f t="shared" si="8"/>
        <v>20</v>
      </c>
      <c r="E185">
        <f t="shared" si="9"/>
        <v>40</v>
      </c>
      <c r="F185" s="15">
        <v>1.5922085300591644</v>
      </c>
      <c r="G185" s="7" t="s">
        <v>159</v>
      </c>
    </row>
    <row r="186" spans="1:7">
      <c r="A186" s="6" t="s">
        <v>346</v>
      </c>
      <c r="B186" t="s">
        <v>2059</v>
      </c>
      <c r="C186">
        <f t="shared" si="7"/>
        <v>30</v>
      </c>
      <c r="D186">
        <f t="shared" si="8"/>
        <v>40</v>
      </c>
      <c r="E186">
        <v>40</v>
      </c>
      <c r="F186" s="15">
        <v>1.9369131146666021</v>
      </c>
      <c r="G186" s="7" t="s">
        <v>159</v>
      </c>
    </row>
    <row r="187" spans="1:7">
      <c r="A187" s="6" t="s">
        <v>1131</v>
      </c>
      <c r="B187" t="s">
        <v>2060</v>
      </c>
      <c r="C187">
        <f t="shared" si="7"/>
        <v>30</v>
      </c>
      <c r="D187">
        <f t="shared" si="8"/>
        <v>50</v>
      </c>
      <c r="E187">
        <v>40</v>
      </c>
      <c r="F187" s="15">
        <v>1.8769137024598486</v>
      </c>
      <c r="G187" s="7" t="s">
        <v>159</v>
      </c>
    </row>
    <row r="188" spans="1:7">
      <c r="A188" s="6" t="s">
        <v>460</v>
      </c>
      <c r="B188" t="s">
        <v>2061</v>
      </c>
      <c r="C188">
        <f t="shared" si="7"/>
        <v>30</v>
      </c>
      <c r="D188">
        <f t="shared" si="8"/>
        <v>60</v>
      </c>
      <c r="E188">
        <v>40</v>
      </c>
      <c r="F188" s="15">
        <v>1.4213052279849601</v>
      </c>
      <c r="G188" s="7" t="s">
        <v>159</v>
      </c>
    </row>
    <row r="189" spans="1:7">
      <c r="A189" s="6" t="s">
        <v>792</v>
      </c>
      <c r="B189" t="s">
        <v>2065</v>
      </c>
      <c r="C189">
        <f t="shared" si="7"/>
        <v>30</v>
      </c>
      <c r="D189">
        <f t="shared" si="8"/>
        <v>100</v>
      </c>
      <c r="E189">
        <v>40</v>
      </c>
      <c r="F189" s="15">
        <v>1.9369131146666021</v>
      </c>
      <c r="G189" s="7" t="s">
        <v>159</v>
      </c>
    </row>
    <row r="190" spans="1:7">
      <c r="A190" s="6" t="s">
        <v>276</v>
      </c>
      <c r="B190" t="s">
        <v>2066</v>
      </c>
      <c r="C190">
        <f t="shared" si="7"/>
        <v>30</v>
      </c>
      <c r="D190">
        <f t="shared" si="8"/>
        <v>100</v>
      </c>
      <c r="E190">
        <v>40</v>
      </c>
      <c r="F190" s="15">
        <v>1.8769137024598486</v>
      </c>
      <c r="G190" s="7" t="s">
        <v>159</v>
      </c>
    </row>
    <row r="191" spans="1:7">
      <c r="A191" s="6" t="s">
        <v>879</v>
      </c>
      <c r="B191" t="s">
        <v>2067</v>
      </c>
      <c r="C191">
        <f t="shared" si="7"/>
        <v>30</v>
      </c>
      <c r="D191">
        <f t="shared" si="8"/>
        <v>100</v>
      </c>
      <c r="E191">
        <v>40</v>
      </c>
      <c r="F191" s="15">
        <v>1.4213052279849601</v>
      </c>
      <c r="G191" s="7" t="s">
        <v>160</v>
      </c>
    </row>
    <row r="192" spans="1:7">
      <c r="A192" s="6" t="s">
        <v>307</v>
      </c>
      <c r="B192" t="s">
        <v>2068</v>
      </c>
      <c r="C192">
        <f t="shared" si="7"/>
        <v>40</v>
      </c>
      <c r="D192">
        <f t="shared" si="8"/>
        <v>10</v>
      </c>
      <c r="E192">
        <v>40</v>
      </c>
      <c r="F192" s="15">
        <v>1.7411458384618328</v>
      </c>
      <c r="G192" s="7" t="s">
        <v>159</v>
      </c>
    </row>
    <row r="193" spans="1:7">
      <c r="A193" s="6" t="s">
        <v>342</v>
      </c>
      <c r="B193" t="s">
        <v>2069</v>
      </c>
      <c r="C193">
        <f t="shared" si="7"/>
        <v>40</v>
      </c>
      <c r="D193">
        <f t="shared" si="8"/>
        <v>20</v>
      </c>
      <c r="E193">
        <v>40</v>
      </c>
      <c r="F193" s="15">
        <v>1.1651445103930134</v>
      </c>
      <c r="G193" s="7" t="s">
        <v>159</v>
      </c>
    </row>
    <row r="194" spans="1:7">
      <c r="A194" s="6" t="s">
        <v>908</v>
      </c>
      <c r="B194" t="s">
        <v>2070</v>
      </c>
      <c r="C194">
        <f t="shared" ref="C194:C257" si="10">VLOOKUP(MID(B194,3,1),Andar,2,0)</f>
        <v>40</v>
      </c>
      <c r="D194">
        <f t="shared" ref="D194:D257" si="11">VLOOKUP(MID(B194,4,2),Linear,2,0)</f>
        <v>30</v>
      </c>
      <c r="E194">
        <v>40</v>
      </c>
      <c r="F194" s="15">
        <v>1.4169455005244576</v>
      </c>
      <c r="G194" s="7" t="s">
        <v>159</v>
      </c>
    </row>
    <row r="195" spans="1:7">
      <c r="A195" s="6" t="s">
        <v>973</v>
      </c>
      <c r="B195" t="s">
        <v>2074</v>
      </c>
      <c r="C195">
        <f t="shared" si="10"/>
        <v>40</v>
      </c>
      <c r="D195">
        <f t="shared" si="11"/>
        <v>70</v>
      </c>
      <c r="E195">
        <v>40</v>
      </c>
      <c r="F195" s="15">
        <v>1.7411458384618328</v>
      </c>
      <c r="G195" s="7" t="s">
        <v>159</v>
      </c>
    </row>
    <row r="196" spans="1:7">
      <c r="A196" s="6" t="s">
        <v>1268</v>
      </c>
      <c r="B196" t="s">
        <v>2075</v>
      </c>
      <c r="C196">
        <f t="shared" si="10"/>
        <v>40</v>
      </c>
      <c r="D196">
        <f t="shared" si="11"/>
        <v>80</v>
      </c>
      <c r="E196">
        <v>40</v>
      </c>
      <c r="F196" s="15">
        <v>1.1651445103930134</v>
      </c>
      <c r="G196" s="7" t="s">
        <v>160</v>
      </c>
    </row>
    <row r="197" spans="1:7">
      <c r="A197" s="6" t="s">
        <v>282</v>
      </c>
      <c r="B197" t="s">
        <v>2076</v>
      </c>
      <c r="C197">
        <f t="shared" si="10"/>
        <v>40</v>
      </c>
      <c r="D197">
        <f t="shared" si="11"/>
        <v>90</v>
      </c>
      <c r="E197">
        <v>40</v>
      </c>
      <c r="F197" s="15">
        <v>1.4169455005244576</v>
      </c>
      <c r="G197" s="7" t="s">
        <v>159</v>
      </c>
    </row>
    <row r="198" spans="1:7">
      <c r="A198" s="6" t="s">
        <v>624</v>
      </c>
      <c r="B198" t="s">
        <v>2080</v>
      </c>
      <c r="C198">
        <f t="shared" si="10"/>
        <v>10</v>
      </c>
      <c r="D198">
        <f t="shared" si="11"/>
        <v>10</v>
      </c>
      <c r="E198">
        <v>40</v>
      </c>
      <c r="F198" s="15">
        <v>1.3295218324827331</v>
      </c>
      <c r="G198" s="7" t="s">
        <v>159</v>
      </c>
    </row>
    <row r="199" spans="1:7">
      <c r="A199" s="6" t="s">
        <v>558</v>
      </c>
      <c r="B199" t="s">
        <v>2081</v>
      </c>
      <c r="C199">
        <f t="shared" si="10"/>
        <v>10</v>
      </c>
      <c r="D199">
        <f t="shared" si="11"/>
        <v>20</v>
      </c>
      <c r="E199">
        <v>40</v>
      </c>
      <c r="F199" s="15">
        <v>1.9921341496104561</v>
      </c>
      <c r="G199" s="7" t="s">
        <v>159</v>
      </c>
    </row>
    <row r="200" spans="1:7">
      <c r="A200" s="6" t="s">
        <v>758</v>
      </c>
      <c r="B200" t="s">
        <v>2082</v>
      </c>
      <c r="C200">
        <f t="shared" si="10"/>
        <v>10</v>
      </c>
      <c r="D200">
        <f t="shared" si="11"/>
        <v>30</v>
      </c>
      <c r="E200">
        <v>40</v>
      </c>
      <c r="F200" s="15">
        <v>1.5997400649960341</v>
      </c>
      <c r="G200" s="7" t="s">
        <v>160</v>
      </c>
    </row>
    <row r="201" spans="1:7">
      <c r="A201" s="6" t="s">
        <v>1124</v>
      </c>
      <c r="B201" t="s">
        <v>2083</v>
      </c>
      <c r="C201">
        <f t="shared" si="10"/>
        <v>10</v>
      </c>
      <c r="D201">
        <f t="shared" si="11"/>
        <v>40</v>
      </c>
      <c r="E201">
        <v>40</v>
      </c>
      <c r="F201" s="15">
        <v>1.3295218324827331</v>
      </c>
      <c r="G201" s="7" t="s">
        <v>159</v>
      </c>
    </row>
    <row r="202" spans="1:7">
      <c r="A202" s="6" t="s">
        <v>679</v>
      </c>
      <c r="B202" t="s">
        <v>2084</v>
      </c>
      <c r="C202">
        <f t="shared" si="10"/>
        <v>10</v>
      </c>
      <c r="D202">
        <f t="shared" si="11"/>
        <v>50</v>
      </c>
      <c r="E202">
        <v>40</v>
      </c>
      <c r="F202" s="15">
        <v>1.9921341496104561</v>
      </c>
      <c r="G202" s="7" t="s">
        <v>161</v>
      </c>
    </row>
    <row r="203" spans="1:7">
      <c r="A203" s="6" t="s">
        <v>326</v>
      </c>
      <c r="B203" t="s">
        <v>2085</v>
      </c>
      <c r="C203">
        <f t="shared" si="10"/>
        <v>10</v>
      </c>
      <c r="D203">
        <f t="shared" si="11"/>
        <v>60</v>
      </c>
      <c r="E203">
        <v>40</v>
      </c>
      <c r="F203" s="15">
        <v>1.5997400649960341</v>
      </c>
      <c r="G203" s="7" t="s">
        <v>159</v>
      </c>
    </row>
    <row r="204" spans="1:7">
      <c r="A204" s="6" t="s">
        <v>210</v>
      </c>
      <c r="B204" t="s">
        <v>2107</v>
      </c>
      <c r="C204">
        <f t="shared" si="10"/>
        <v>30</v>
      </c>
      <c r="D204">
        <f t="shared" si="11"/>
        <v>40</v>
      </c>
      <c r="E204">
        <v>40</v>
      </c>
      <c r="F204" s="15">
        <v>1.9069760987271902</v>
      </c>
      <c r="G204" s="7" t="s">
        <v>159</v>
      </c>
    </row>
    <row r="205" spans="1:7">
      <c r="A205" s="6" t="s">
        <v>398</v>
      </c>
      <c r="B205" t="s">
        <v>2108</v>
      </c>
      <c r="C205">
        <f t="shared" si="10"/>
        <v>30</v>
      </c>
      <c r="D205">
        <f t="shared" si="11"/>
        <v>50</v>
      </c>
      <c r="E205">
        <v>40</v>
      </c>
      <c r="F205" s="15">
        <v>1.3109846918965884</v>
      </c>
      <c r="G205" s="7" t="s">
        <v>159</v>
      </c>
    </row>
    <row r="206" spans="1:7">
      <c r="A206" s="6" t="s">
        <v>501</v>
      </c>
      <c r="B206" t="s">
        <v>2109</v>
      </c>
      <c r="C206">
        <f t="shared" si="10"/>
        <v>30</v>
      </c>
      <c r="D206">
        <f t="shared" si="11"/>
        <v>60</v>
      </c>
      <c r="E206">
        <v>40</v>
      </c>
      <c r="F206" s="15">
        <v>1.7195759989899093</v>
      </c>
      <c r="G206" s="7" t="s">
        <v>159</v>
      </c>
    </row>
    <row r="207" spans="1:7">
      <c r="A207" s="6" t="s">
        <v>741</v>
      </c>
      <c r="B207" t="s">
        <v>2113</v>
      </c>
      <c r="C207">
        <f t="shared" si="10"/>
        <v>30</v>
      </c>
      <c r="D207">
        <f t="shared" si="11"/>
        <v>100</v>
      </c>
      <c r="E207">
        <v>40</v>
      </c>
      <c r="F207" s="15">
        <v>1.9069760987271902</v>
      </c>
      <c r="G207" s="7" t="s">
        <v>160</v>
      </c>
    </row>
    <row r="208" spans="1:7">
      <c r="A208" s="6" t="s">
        <v>412</v>
      </c>
      <c r="B208" t="s">
        <v>2114</v>
      </c>
      <c r="C208">
        <f t="shared" si="10"/>
        <v>30</v>
      </c>
      <c r="D208">
        <f t="shared" si="11"/>
        <v>100</v>
      </c>
      <c r="E208">
        <v>40</v>
      </c>
      <c r="F208" s="15">
        <v>1.3109846918965884</v>
      </c>
      <c r="G208" s="7" t="s">
        <v>159</v>
      </c>
    </row>
    <row r="209" spans="1:7">
      <c r="A209" s="6" t="s">
        <v>620</v>
      </c>
      <c r="B209" t="s">
        <v>2115</v>
      </c>
      <c r="C209">
        <f t="shared" si="10"/>
        <v>30</v>
      </c>
      <c r="D209">
        <f t="shared" si="11"/>
        <v>100</v>
      </c>
      <c r="E209">
        <v>40</v>
      </c>
      <c r="F209" s="15">
        <v>1.7195759989899093</v>
      </c>
      <c r="G209" s="7" t="s">
        <v>159</v>
      </c>
    </row>
    <row r="210" spans="1:7">
      <c r="A210" s="6" t="s">
        <v>506</v>
      </c>
      <c r="B210" t="s">
        <v>2116</v>
      </c>
      <c r="C210">
        <f t="shared" si="10"/>
        <v>40</v>
      </c>
      <c r="D210">
        <f t="shared" si="11"/>
        <v>10</v>
      </c>
      <c r="E210">
        <v>40</v>
      </c>
      <c r="F210" s="15">
        <v>1.8753989814957892</v>
      </c>
      <c r="G210" s="7" t="s">
        <v>159</v>
      </c>
    </row>
    <row r="211" spans="1:7">
      <c r="A211" s="6" t="s">
        <v>250</v>
      </c>
      <c r="B211" t="s">
        <v>2117</v>
      </c>
      <c r="C211">
        <f t="shared" si="10"/>
        <v>40</v>
      </c>
      <c r="D211">
        <f t="shared" si="11"/>
        <v>20</v>
      </c>
      <c r="E211">
        <v>40</v>
      </c>
      <c r="F211" s="15">
        <v>1.3338623318671399</v>
      </c>
      <c r="G211" s="7" t="s">
        <v>159</v>
      </c>
    </row>
    <row r="212" spans="1:7">
      <c r="A212" s="6" t="s">
        <v>935</v>
      </c>
      <c r="B212" t="s">
        <v>2118</v>
      </c>
      <c r="C212">
        <f t="shared" si="10"/>
        <v>40</v>
      </c>
      <c r="D212">
        <f t="shared" si="11"/>
        <v>30</v>
      </c>
      <c r="E212">
        <v>40</v>
      </c>
      <c r="F212" s="15">
        <v>1.5774913428744171</v>
      </c>
      <c r="G212" s="7" t="s">
        <v>159</v>
      </c>
    </row>
    <row r="213" spans="1:7">
      <c r="A213" s="6" t="s">
        <v>573</v>
      </c>
      <c r="B213" t="s">
        <v>2122</v>
      </c>
      <c r="C213">
        <f t="shared" si="10"/>
        <v>40</v>
      </c>
      <c r="D213">
        <f t="shared" si="11"/>
        <v>70</v>
      </c>
      <c r="E213">
        <v>40</v>
      </c>
      <c r="F213" s="15">
        <v>1.8753989814957892</v>
      </c>
      <c r="G213" s="7" t="s">
        <v>159</v>
      </c>
    </row>
    <row r="214" spans="1:7">
      <c r="A214" s="6" t="s">
        <v>684</v>
      </c>
      <c r="B214" t="s">
        <v>2123</v>
      </c>
      <c r="C214">
        <f t="shared" si="10"/>
        <v>40</v>
      </c>
      <c r="D214">
        <f t="shared" si="11"/>
        <v>80</v>
      </c>
      <c r="E214">
        <v>40</v>
      </c>
      <c r="F214" s="15">
        <v>1.3338623318671399</v>
      </c>
      <c r="G214" s="7" t="s">
        <v>159</v>
      </c>
    </row>
    <row r="215" spans="1:7">
      <c r="A215" s="6" t="s">
        <v>541</v>
      </c>
      <c r="B215" t="s">
        <v>2124</v>
      </c>
      <c r="C215">
        <f t="shared" si="10"/>
        <v>40</v>
      </c>
      <c r="D215">
        <f t="shared" si="11"/>
        <v>90</v>
      </c>
      <c r="E215">
        <v>40</v>
      </c>
      <c r="F215" s="15">
        <v>1.5774913428744171</v>
      </c>
      <c r="G215" s="7" t="s">
        <v>159</v>
      </c>
    </row>
    <row r="216" spans="1:7">
      <c r="A216" s="6" t="s">
        <v>298</v>
      </c>
      <c r="B216" t="s">
        <v>2128</v>
      </c>
      <c r="C216">
        <f t="shared" si="10"/>
        <v>10</v>
      </c>
      <c r="D216">
        <f t="shared" si="11"/>
        <v>10</v>
      </c>
      <c r="E216">
        <v>40</v>
      </c>
      <c r="F216" s="15">
        <v>1.2648935589257739</v>
      </c>
      <c r="G216" s="7" t="s">
        <v>159</v>
      </c>
    </row>
    <row r="217" spans="1:7">
      <c r="A217" s="6" t="s">
        <v>1086</v>
      </c>
      <c r="B217" t="s">
        <v>2129</v>
      </c>
      <c r="C217">
        <f t="shared" si="10"/>
        <v>10</v>
      </c>
      <c r="D217">
        <f t="shared" si="11"/>
        <v>20</v>
      </c>
      <c r="E217">
        <v>40</v>
      </c>
      <c r="F217" s="15">
        <v>1.1924147215412431</v>
      </c>
      <c r="G217" s="7" t="s">
        <v>160</v>
      </c>
    </row>
    <row r="218" spans="1:7">
      <c r="A218" s="6" t="s">
        <v>846</v>
      </c>
      <c r="B218" t="s">
        <v>2130</v>
      </c>
      <c r="C218">
        <f t="shared" si="10"/>
        <v>10</v>
      </c>
      <c r="D218">
        <f t="shared" si="11"/>
        <v>30</v>
      </c>
      <c r="E218">
        <v>40</v>
      </c>
      <c r="F218" s="15">
        <v>1.0252093217874023</v>
      </c>
      <c r="G218" s="7" t="s">
        <v>160</v>
      </c>
    </row>
    <row r="219" spans="1:7">
      <c r="A219" s="6" t="s">
        <v>508</v>
      </c>
      <c r="B219" t="s">
        <v>2131</v>
      </c>
      <c r="C219">
        <f t="shared" si="10"/>
        <v>10</v>
      </c>
      <c r="D219">
        <f t="shared" si="11"/>
        <v>40</v>
      </c>
      <c r="E219">
        <v>40</v>
      </c>
      <c r="F219" s="15">
        <v>1.1924147215412431</v>
      </c>
      <c r="G219" s="7" t="s">
        <v>159</v>
      </c>
    </row>
    <row r="220" spans="1:7">
      <c r="A220" s="6" t="s">
        <v>860</v>
      </c>
      <c r="B220" t="s">
        <v>2132</v>
      </c>
      <c r="C220">
        <f t="shared" si="10"/>
        <v>10</v>
      </c>
      <c r="D220">
        <f t="shared" si="11"/>
        <v>50</v>
      </c>
      <c r="E220">
        <v>40</v>
      </c>
      <c r="F220" s="15">
        <v>1.0252093217874023</v>
      </c>
      <c r="G220" s="7" t="s">
        <v>159</v>
      </c>
    </row>
    <row r="221" spans="1:7">
      <c r="A221" s="6" t="s">
        <v>257</v>
      </c>
      <c r="B221" t="s">
        <v>2133</v>
      </c>
      <c r="C221">
        <f t="shared" si="10"/>
        <v>10</v>
      </c>
      <c r="D221">
        <f t="shared" si="11"/>
        <v>60</v>
      </c>
      <c r="E221">
        <v>40</v>
      </c>
      <c r="F221" s="15">
        <v>1.2648935589257739</v>
      </c>
      <c r="G221" s="7" t="s">
        <v>159</v>
      </c>
    </row>
    <row r="222" spans="1:7">
      <c r="A222" s="6" t="s">
        <v>928</v>
      </c>
      <c r="B222" t="s">
        <v>2155</v>
      </c>
      <c r="C222">
        <f t="shared" si="10"/>
        <v>30</v>
      </c>
      <c r="D222">
        <f t="shared" si="11"/>
        <v>40</v>
      </c>
      <c r="E222">
        <v>40</v>
      </c>
      <c r="F222" s="15">
        <v>1.7620068994557974</v>
      </c>
      <c r="G222" s="7" t="s">
        <v>159</v>
      </c>
    </row>
    <row r="223" spans="1:7">
      <c r="A223" s="6" t="s">
        <v>955</v>
      </c>
      <c r="B223" t="s">
        <v>2156</v>
      </c>
      <c r="C223">
        <f t="shared" si="10"/>
        <v>30</v>
      </c>
      <c r="D223">
        <f t="shared" si="11"/>
        <v>50</v>
      </c>
      <c r="E223">
        <v>40</v>
      </c>
      <c r="F223" s="15">
        <v>1.3218944419932441</v>
      </c>
      <c r="G223" s="7" t="s">
        <v>160</v>
      </c>
    </row>
    <row r="224" spans="1:7">
      <c r="A224" s="6" t="s">
        <v>730</v>
      </c>
      <c r="B224" t="s">
        <v>2157</v>
      </c>
      <c r="C224">
        <f t="shared" si="10"/>
        <v>30</v>
      </c>
      <c r="D224">
        <f t="shared" si="11"/>
        <v>60</v>
      </c>
      <c r="E224">
        <v>40</v>
      </c>
      <c r="F224" s="15">
        <v>1.6705984916194039</v>
      </c>
      <c r="G224" s="7" t="s">
        <v>159</v>
      </c>
    </row>
    <row r="225" spans="1:7">
      <c r="A225" s="6" t="s">
        <v>583</v>
      </c>
      <c r="B225" t="s">
        <v>2161</v>
      </c>
      <c r="C225">
        <f t="shared" si="10"/>
        <v>30</v>
      </c>
      <c r="D225">
        <f t="shared" si="11"/>
        <v>100</v>
      </c>
      <c r="E225">
        <v>40</v>
      </c>
      <c r="F225" s="15">
        <v>1.7620068994557974</v>
      </c>
      <c r="G225" s="7" t="s">
        <v>159</v>
      </c>
    </row>
    <row r="226" spans="1:7">
      <c r="A226" s="6" t="s">
        <v>602</v>
      </c>
      <c r="B226" t="s">
        <v>0</v>
      </c>
      <c r="C226">
        <f t="shared" si="10"/>
        <v>30</v>
      </c>
      <c r="D226">
        <f t="shared" si="11"/>
        <v>100</v>
      </c>
      <c r="E226">
        <v>40</v>
      </c>
      <c r="F226" s="15">
        <v>1.6705984916194039</v>
      </c>
      <c r="G226" s="7" t="s">
        <v>159</v>
      </c>
    </row>
    <row r="227" spans="1:7">
      <c r="A227" s="6" t="s">
        <v>261</v>
      </c>
      <c r="B227" t="s">
        <v>1</v>
      </c>
      <c r="C227">
        <f t="shared" si="10"/>
        <v>30</v>
      </c>
      <c r="D227">
        <f t="shared" si="11"/>
        <v>100</v>
      </c>
      <c r="E227">
        <v>40</v>
      </c>
      <c r="F227" s="15">
        <v>1.3218944419932441</v>
      </c>
      <c r="G227" s="7" t="s">
        <v>159</v>
      </c>
    </row>
    <row r="228" spans="1:7">
      <c r="A228" s="6" t="s">
        <v>713</v>
      </c>
      <c r="B228" t="s">
        <v>2</v>
      </c>
      <c r="C228">
        <f t="shared" si="10"/>
        <v>40</v>
      </c>
      <c r="D228">
        <f t="shared" si="11"/>
        <v>10</v>
      </c>
      <c r="E228">
        <v>40</v>
      </c>
      <c r="F228" s="15">
        <v>1.1551093261967067</v>
      </c>
      <c r="G228" s="7" t="s">
        <v>159</v>
      </c>
    </row>
    <row r="229" spans="1:7">
      <c r="A229" s="6" t="s">
        <v>1077</v>
      </c>
      <c r="B229" t="s">
        <v>3</v>
      </c>
      <c r="C229">
        <f t="shared" si="10"/>
        <v>40</v>
      </c>
      <c r="D229">
        <f t="shared" si="11"/>
        <v>20</v>
      </c>
      <c r="E229">
        <v>40</v>
      </c>
      <c r="F229" s="15">
        <v>1.0773619762106987</v>
      </c>
      <c r="G229" s="7" t="s">
        <v>160</v>
      </c>
    </row>
    <row r="230" spans="1:7">
      <c r="A230" s="6" t="s">
        <v>729</v>
      </c>
      <c r="B230" t="s">
        <v>4</v>
      </c>
      <c r="C230">
        <f t="shared" si="10"/>
        <v>40</v>
      </c>
      <c r="D230">
        <f t="shared" si="11"/>
        <v>30</v>
      </c>
      <c r="E230">
        <v>40</v>
      </c>
      <c r="F230" s="15">
        <v>1.6484058800120982</v>
      </c>
      <c r="G230" s="7" t="s">
        <v>159</v>
      </c>
    </row>
    <row r="231" spans="1:7">
      <c r="A231" s="6" t="s">
        <v>1050</v>
      </c>
      <c r="B231" t="s">
        <v>8</v>
      </c>
      <c r="C231">
        <f t="shared" si="10"/>
        <v>40</v>
      </c>
      <c r="D231">
        <f t="shared" si="11"/>
        <v>70</v>
      </c>
      <c r="E231">
        <v>40</v>
      </c>
      <c r="F231" s="15">
        <v>1.1551093261967067</v>
      </c>
      <c r="G231" s="7" t="s">
        <v>160</v>
      </c>
    </row>
    <row r="232" spans="1:7">
      <c r="A232" s="6" t="s">
        <v>572</v>
      </c>
      <c r="B232" t="s">
        <v>9</v>
      </c>
      <c r="C232">
        <f t="shared" si="10"/>
        <v>40</v>
      </c>
      <c r="D232">
        <f t="shared" si="11"/>
        <v>80</v>
      </c>
      <c r="E232">
        <v>40</v>
      </c>
      <c r="F232" s="15">
        <v>1.6484058800120982</v>
      </c>
      <c r="G232" s="7" t="s">
        <v>159</v>
      </c>
    </row>
    <row r="233" spans="1:7">
      <c r="A233" s="6" t="s">
        <v>590</v>
      </c>
      <c r="B233" t="s">
        <v>10</v>
      </c>
      <c r="C233">
        <f t="shared" si="10"/>
        <v>40</v>
      </c>
      <c r="D233">
        <f t="shared" si="11"/>
        <v>90</v>
      </c>
      <c r="E233">
        <v>40</v>
      </c>
      <c r="F233" s="15">
        <v>1.0773619762106987</v>
      </c>
      <c r="G233" s="7" t="s">
        <v>159</v>
      </c>
    </row>
    <row r="234" spans="1:7">
      <c r="A234" s="6" t="s">
        <v>243</v>
      </c>
      <c r="B234" t="s">
        <v>14</v>
      </c>
      <c r="C234">
        <f t="shared" si="10"/>
        <v>10</v>
      </c>
      <c r="D234">
        <f t="shared" si="11"/>
        <v>10</v>
      </c>
      <c r="E234">
        <v>40</v>
      </c>
      <c r="F234" s="15">
        <v>1.1616111303112895</v>
      </c>
      <c r="G234" s="7" t="s">
        <v>159</v>
      </c>
    </row>
    <row r="235" spans="1:7">
      <c r="A235" s="6" t="s">
        <v>255</v>
      </c>
      <c r="B235" t="s">
        <v>15</v>
      </c>
      <c r="C235">
        <f t="shared" si="10"/>
        <v>10</v>
      </c>
      <c r="D235">
        <f t="shared" si="11"/>
        <v>20</v>
      </c>
      <c r="E235">
        <v>40</v>
      </c>
      <c r="F235" s="15">
        <v>1.2202914763391801</v>
      </c>
      <c r="G235" s="7" t="s">
        <v>159</v>
      </c>
    </row>
    <row r="236" spans="1:7">
      <c r="A236" s="6" t="s">
        <v>260</v>
      </c>
      <c r="B236" t="s">
        <v>16</v>
      </c>
      <c r="C236">
        <f t="shared" si="10"/>
        <v>10</v>
      </c>
      <c r="D236">
        <f t="shared" si="11"/>
        <v>30</v>
      </c>
      <c r="E236">
        <v>40</v>
      </c>
      <c r="F236" s="15">
        <v>1.2746495272868044</v>
      </c>
      <c r="G236" s="7" t="s">
        <v>159</v>
      </c>
    </row>
    <row r="237" spans="1:7">
      <c r="A237" s="6" t="s">
        <v>845</v>
      </c>
      <c r="B237" t="s">
        <v>17</v>
      </c>
      <c r="C237">
        <f t="shared" si="10"/>
        <v>10</v>
      </c>
      <c r="D237">
        <f t="shared" si="11"/>
        <v>40</v>
      </c>
      <c r="E237">
        <v>40</v>
      </c>
      <c r="F237" s="15">
        <v>1.1616111303112895</v>
      </c>
      <c r="G237" s="7" t="s">
        <v>160</v>
      </c>
    </row>
    <row r="238" spans="1:7">
      <c r="A238" s="6" t="s">
        <v>859</v>
      </c>
      <c r="B238" t="s">
        <v>18</v>
      </c>
      <c r="C238">
        <f t="shared" si="10"/>
        <v>10</v>
      </c>
      <c r="D238">
        <f t="shared" si="11"/>
        <v>50</v>
      </c>
      <c r="E238">
        <v>40</v>
      </c>
      <c r="F238" s="15">
        <v>1.2202914763391801</v>
      </c>
      <c r="G238" s="7" t="s">
        <v>160</v>
      </c>
    </row>
    <row r="239" spans="1:7">
      <c r="A239" s="6" t="s">
        <v>207</v>
      </c>
      <c r="B239" t="s">
        <v>19</v>
      </c>
      <c r="C239">
        <f t="shared" si="10"/>
        <v>10</v>
      </c>
      <c r="D239">
        <f t="shared" si="11"/>
        <v>60</v>
      </c>
      <c r="E239">
        <v>40</v>
      </c>
      <c r="F239" s="15">
        <v>1.2746495272868044</v>
      </c>
      <c r="G239" s="7" t="s">
        <v>159</v>
      </c>
    </row>
    <row r="240" spans="1:7">
      <c r="A240" s="6" t="s">
        <v>1149</v>
      </c>
      <c r="B240" t="s">
        <v>41</v>
      </c>
      <c r="C240">
        <f t="shared" si="10"/>
        <v>30</v>
      </c>
      <c r="D240">
        <f t="shared" si="11"/>
        <v>40</v>
      </c>
      <c r="E240">
        <v>40</v>
      </c>
      <c r="F240" s="15">
        <v>1.2661150563826959</v>
      </c>
      <c r="G240" s="7" t="s">
        <v>160</v>
      </c>
    </row>
    <row r="241" spans="1:7">
      <c r="A241" s="6" t="s">
        <v>384</v>
      </c>
      <c r="B241" t="s">
        <v>42</v>
      </c>
      <c r="C241">
        <f t="shared" si="10"/>
        <v>30</v>
      </c>
      <c r="D241">
        <f t="shared" si="11"/>
        <v>50</v>
      </c>
      <c r="E241">
        <v>40</v>
      </c>
      <c r="F241" s="15">
        <v>1.4092954405425289</v>
      </c>
      <c r="G241" s="7" t="s">
        <v>159</v>
      </c>
    </row>
    <row r="242" spans="1:7">
      <c r="A242" s="6" t="s">
        <v>1093</v>
      </c>
      <c r="B242" t="s">
        <v>43</v>
      </c>
      <c r="C242">
        <f t="shared" si="10"/>
        <v>30</v>
      </c>
      <c r="D242">
        <f t="shared" si="11"/>
        <v>60</v>
      </c>
      <c r="E242">
        <v>40</v>
      </c>
      <c r="F242" s="15">
        <v>1.7589109975962192</v>
      </c>
      <c r="G242" s="7" t="s">
        <v>159</v>
      </c>
    </row>
    <row r="243" spans="1:7">
      <c r="A243" s="6" t="s">
        <v>319</v>
      </c>
      <c r="B243" t="s">
        <v>47</v>
      </c>
      <c r="C243">
        <f t="shared" si="10"/>
        <v>30</v>
      </c>
      <c r="D243">
        <f t="shared" si="11"/>
        <v>100</v>
      </c>
      <c r="E243">
        <v>40</v>
      </c>
      <c r="F243" s="15">
        <v>1.2661150563826959</v>
      </c>
      <c r="G243" s="7" t="s">
        <v>159</v>
      </c>
    </row>
    <row r="244" spans="1:7">
      <c r="A244" s="6" t="s">
        <v>763</v>
      </c>
      <c r="B244" t="s">
        <v>48</v>
      </c>
      <c r="C244">
        <f t="shared" si="10"/>
        <v>30</v>
      </c>
      <c r="D244">
        <f t="shared" si="11"/>
        <v>100</v>
      </c>
      <c r="E244">
        <v>40</v>
      </c>
      <c r="F244" s="15">
        <v>1.4092954405425289</v>
      </c>
      <c r="G244" s="7" t="s">
        <v>159</v>
      </c>
    </row>
    <row r="245" spans="1:7">
      <c r="A245" s="6" t="s">
        <v>1023</v>
      </c>
      <c r="B245" t="s">
        <v>49</v>
      </c>
      <c r="C245">
        <f t="shared" si="10"/>
        <v>30</v>
      </c>
      <c r="D245">
        <f t="shared" si="11"/>
        <v>100</v>
      </c>
      <c r="E245">
        <v>40</v>
      </c>
      <c r="F245" s="15">
        <v>1.7589109975962192</v>
      </c>
      <c r="G245" s="7" t="s">
        <v>160</v>
      </c>
    </row>
    <row r="246" spans="1:7">
      <c r="A246" s="6" t="s">
        <v>227</v>
      </c>
      <c r="B246" t="s">
        <v>50</v>
      </c>
      <c r="C246">
        <f t="shared" si="10"/>
        <v>40</v>
      </c>
      <c r="D246">
        <f t="shared" si="11"/>
        <v>10</v>
      </c>
      <c r="E246">
        <v>40</v>
      </c>
      <c r="F246" s="15">
        <v>1.0116470153080412</v>
      </c>
      <c r="G246" s="7" t="s">
        <v>159</v>
      </c>
    </row>
    <row r="247" spans="1:7">
      <c r="A247" s="6" t="s">
        <v>233</v>
      </c>
      <c r="B247" t="s">
        <v>51</v>
      </c>
      <c r="C247">
        <f t="shared" si="10"/>
        <v>40</v>
      </c>
      <c r="D247">
        <f t="shared" si="11"/>
        <v>20</v>
      </c>
      <c r="E247">
        <v>40</v>
      </c>
      <c r="F247" s="15">
        <v>1.098957205662999</v>
      </c>
      <c r="G247" s="7" t="s">
        <v>161</v>
      </c>
    </row>
    <row r="248" spans="1:7">
      <c r="A248" s="6" t="s">
        <v>539</v>
      </c>
      <c r="B248" t="s">
        <v>52</v>
      </c>
      <c r="C248">
        <f t="shared" si="10"/>
        <v>40</v>
      </c>
      <c r="D248">
        <f t="shared" si="11"/>
        <v>30</v>
      </c>
      <c r="E248">
        <v>40</v>
      </c>
      <c r="F248" s="15">
        <v>1.3748374214824879</v>
      </c>
      <c r="G248" s="7" t="s">
        <v>159</v>
      </c>
    </row>
    <row r="249" spans="1:7">
      <c r="A249" s="6" t="s">
        <v>371</v>
      </c>
      <c r="B249" t="s">
        <v>56</v>
      </c>
      <c r="C249">
        <f t="shared" si="10"/>
        <v>40</v>
      </c>
      <c r="D249">
        <f t="shared" si="11"/>
        <v>70</v>
      </c>
      <c r="E249">
        <v>40</v>
      </c>
      <c r="F249" s="15">
        <v>1.0116470153080412</v>
      </c>
      <c r="G249" s="7" t="s">
        <v>159</v>
      </c>
    </row>
    <row r="250" spans="1:7">
      <c r="A250" s="6" t="s">
        <v>245</v>
      </c>
      <c r="B250" t="s">
        <v>57</v>
      </c>
      <c r="C250">
        <f t="shared" si="10"/>
        <v>40</v>
      </c>
      <c r="D250">
        <f t="shared" si="11"/>
        <v>80</v>
      </c>
      <c r="E250">
        <v>40</v>
      </c>
      <c r="F250" s="15">
        <v>1.098957205662999</v>
      </c>
      <c r="G250" s="7" t="s">
        <v>159</v>
      </c>
    </row>
    <row r="251" spans="1:7">
      <c r="A251" s="6" t="s">
        <v>1125</v>
      </c>
      <c r="B251" t="s">
        <v>58</v>
      </c>
      <c r="C251">
        <f t="shared" si="10"/>
        <v>40</v>
      </c>
      <c r="D251">
        <f t="shared" si="11"/>
        <v>90</v>
      </c>
      <c r="E251">
        <v>40</v>
      </c>
      <c r="F251" s="15">
        <v>1.3748374214824879</v>
      </c>
      <c r="G251" s="7" t="s">
        <v>159</v>
      </c>
    </row>
    <row r="252" spans="1:7">
      <c r="A252" s="6" t="s">
        <v>387</v>
      </c>
      <c r="B252" t="s">
        <v>62</v>
      </c>
      <c r="C252">
        <f t="shared" si="10"/>
        <v>10</v>
      </c>
      <c r="D252">
        <f t="shared" si="11"/>
        <v>10</v>
      </c>
      <c r="E252">
        <v>40</v>
      </c>
      <c r="F252" s="15">
        <v>1.619501406107517</v>
      </c>
      <c r="G252" s="7" t="s">
        <v>159</v>
      </c>
    </row>
    <row r="253" spans="1:7">
      <c r="A253" s="6" t="s">
        <v>439</v>
      </c>
      <c r="B253" t="s">
        <v>63</v>
      </c>
      <c r="C253">
        <f t="shared" si="10"/>
        <v>10</v>
      </c>
      <c r="D253">
        <f t="shared" si="11"/>
        <v>20</v>
      </c>
      <c r="E253">
        <v>40</v>
      </c>
      <c r="F253" s="15">
        <v>1.9013129609632089</v>
      </c>
      <c r="G253" s="7" t="s">
        <v>159</v>
      </c>
    </row>
    <row r="254" spans="1:7">
      <c r="A254" s="6" t="s">
        <v>493</v>
      </c>
      <c r="B254" t="s">
        <v>64</v>
      </c>
      <c r="C254">
        <f t="shared" si="10"/>
        <v>10</v>
      </c>
      <c r="D254">
        <f t="shared" si="11"/>
        <v>30</v>
      </c>
      <c r="E254">
        <v>40</v>
      </c>
      <c r="F254" s="15">
        <v>1.3184488326764119</v>
      </c>
      <c r="G254" s="7" t="s">
        <v>160</v>
      </c>
    </row>
    <row r="255" spans="1:7">
      <c r="A255" s="6" t="s">
        <v>806</v>
      </c>
      <c r="B255" t="s">
        <v>65</v>
      </c>
      <c r="C255">
        <f t="shared" si="10"/>
        <v>10</v>
      </c>
      <c r="D255">
        <f t="shared" si="11"/>
        <v>40</v>
      </c>
      <c r="E255">
        <v>40</v>
      </c>
      <c r="F255" s="15">
        <v>1.619501406107517</v>
      </c>
      <c r="G255" s="7" t="s">
        <v>159</v>
      </c>
    </row>
    <row r="256" spans="1:7">
      <c r="A256" s="6" t="s">
        <v>593</v>
      </c>
      <c r="B256" t="s">
        <v>66</v>
      </c>
      <c r="C256">
        <f t="shared" si="10"/>
        <v>10</v>
      </c>
      <c r="D256">
        <f t="shared" si="11"/>
        <v>50</v>
      </c>
      <c r="E256">
        <v>40</v>
      </c>
      <c r="F256" s="15">
        <v>1.3184488326764119</v>
      </c>
      <c r="G256" s="7" t="s">
        <v>161</v>
      </c>
    </row>
    <row r="257" spans="1:7">
      <c r="A257" s="6" t="s">
        <v>308</v>
      </c>
      <c r="B257" t="s">
        <v>67</v>
      </c>
      <c r="C257">
        <f t="shared" si="10"/>
        <v>10</v>
      </c>
      <c r="D257">
        <f t="shared" si="11"/>
        <v>60</v>
      </c>
      <c r="E257">
        <v>40</v>
      </c>
      <c r="F257" s="15">
        <v>1.9013129609632089</v>
      </c>
      <c r="G257" s="7" t="s">
        <v>159</v>
      </c>
    </row>
    <row r="258" spans="1:7">
      <c r="A258" s="6" t="s">
        <v>428</v>
      </c>
      <c r="B258" t="s">
        <v>80</v>
      </c>
      <c r="C258">
        <f t="shared" ref="C258:C321" si="12">VLOOKUP(MID(B258,3,1),Andar,2,0)</f>
        <v>30</v>
      </c>
      <c r="D258">
        <f t="shared" ref="D258:D321" si="13">VLOOKUP(MID(B258,4,2),Linear,2,0)</f>
        <v>10</v>
      </c>
      <c r="E258">
        <f t="shared" ref="E258:E289" si="14">C258+D258</f>
        <v>40</v>
      </c>
      <c r="F258" s="15">
        <v>1.3689847994767095</v>
      </c>
      <c r="G258" s="7" t="s">
        <v>159</v>
      </c>
    </row>
    <row r="259" spans="1:7">
      <c r="A259" s="6" t="s">
        <v>275</v>
      </c>
      <c r="B259" t="s">
        <v>80</v>
      </c>
      <c r="C259">
        <f t="shared" si="12"/>
        <v>30</v>
      </c>
      <c r="D259">
        <f t="shared" si="13"/>
        <v>10</v>
      </c>
      <c r="E259">
        <f t="shared" si="14"/>
        <v>40</v>
      </c>
      <c r="F259" s="15">
        <v>1.8858217975810794</v>
      </c>
      <c r="G259" s="7" t="s">
        <v>159</v>
      </c>
    </row>
    <row r="260" spans="1:7">
      <c r="A260" s="6" t="s">
        <v>322</v>
      </c>
      <c r="B260" t="s">
        <v>80</v>
      </c>
      <c r="C260">
        <f t="shared" si="12"/>
        <v>30</v>
      </c>
      <c r="D260">
        <f t="shared" si="13"/>
        <v>10</v>
      </c>
      <c r="E260">
        <f t="shared" si="14"/>
        <v>40</v>
      </c>
      <c r="F260" s="15">
        <v>1.5440502894032608</v>
      </c>
      <c r="G260" s="7" t="s">
        <v>159</v>
      </c>
    </row>
    <row r="261" spans="1:7">
      <c r="A261" s="6" t="s">
        <v>383</v>
      </c>
      <c r="B261" t="s">
        <v>100</v>
      </c>
      <c r="C261">
        <f t="shared" si="12"/>
        <v>10</v>
      </c>
      <c r="D261">
        <f t="shared" si="13"/>
        <v>30</v>
      </c>
      <c r="E261">
        <f t="shared" si="14"/>
        <v>40</v>
      </c>
      <c r="F261" s="15">
        <v>1.5997400649960341</v>
      </c>
      <c r="G261" s="7" t="s">
        <v>159</v>
      </c>
    </row>
    <row r="262" spans="1:7">
      <c r="A262" s="6" t="s">
        <v>721</v>
      </c>
      <c r="B262" t="s">
        <v>100</v>
      </c>
      <c r="C262">
        <f t="shared" si="12"/>
        <v>10</v>
      </c>
      <c r="D262">
        <f t="shared" si="13"/>
        <v>30</v>
      </c>
      <c r="E262">
        <f t="shared" si="14"/>
        <v>40</v>
      </c>
      <c r="F262" s="15">
        <v>1.9459806736170635</v>
      </c>
      <c r="G262" s="7" t="s">
        <v>159</v>
      </c>
    </row>
    <row r="263" spans="1:7">
      <c r="A263" s="6" t="s">
        <v>807</v>
      </c>
      <c r="B263" t="s">
        <v>100</v>
      </c>
      <c r="C263">
        <f t="shared" si="12"/>
        <v>10</v>
      </c>
      <c r="D263">
        <f t="shared" si="13"/>
        <v>30</v>
      </c>
      <c r="E263">
        <f t="shared" si="14"/>
        <v>40</v>
      </c>
      <c r="F263" s="15">
        <v>1.847229124608444</v>
      </c>
      <c r="G263" s="7" t="s">
        <v>160</v>
      </c>
    </row>
    <row r="264" spans="1:7">
      <c r="A264" s="6" t="s">
        <v>540</v>
      </c>
      <c r="B264" t="s">
        <v>108</v>
      </c>
      <c r="C264">
        <f t="shared" si="12"/>
        <v>20</v>
      </c>
      <c r="D264">
        <f t="shared" si="13"/>
        <v>20</v>
      </c>
      <c r="E264">
        <f t="shared" si="14"/>
        <v>40</v>
      </c>
      <c r="F264" s="15">
        <v>1.3237010925040567</v>
      </c>
      <c r="G264" s="7" t="s">
        <v>159</v>
      </c>
    </row>
    <row r="265" spans="1:7">
      <c r="A265" s="6" t="s">
        <v>254</v>
      </c>
      <c r="B265" t="s">
        <v>108</v>
      </c>
      <c r="C265">
        <f t="shared" si="12"/>
        <v>20</v>
      </c>
      <c r="D265">
        <f t="shared" si="13"/>
        <v>20</v>
      </c>
      <c r="E265">
        <f t="shared" si="14"/>
        <v>40</v>
      </c>
      <c r="F265" s="15">
        <v>1.5751028601882382</v>
      </c>
      <c r="G265" s="7" t="s">
        <v>159</v>
      </c>
    </row>
    <row r="266" spans="1:7">
      <c r="A266" s="6" t="s">
        <v>463</v>
      </c>
      <c r="B266" t="s">
        <v>108</v>
      </c>
      <c r="C266">
        <f t="shared" si="12"/>
        <v>20</v>
      </c>
      <c r="D266">
        <f t="shared" si="13"/>
        <v>20</v>
      </c>
      <c r="E266">
        <f t="shared" si="14"/>
        <v>40</v>
      </c>
      <c r="F266" s="15">
        <v>1.4151879812832071</v>
      </c>
      <c r="G266" s="7" t="s">
        <v>159</v>
      </c>
    </row>
    <row r="267" spans="1:7">
      <c r="A267" s="6" t="s">
        <v>295</v>
      </c>
      <c r="B267" t="s">
        <v>117</v>
      </c>
      <c r="C267">
        <f t="shared" si="12"/>
        <v>30</v>
      </c>
      <c r="D267">
        <f t="shared" si="13"/>
        <v>10</v>
      </c>
      <c r="E267">
        <f t="shared" si="14"/>
        <v>40</v>
      </c>
      <c r="F267" s="15">
        <v>1.566804364035054</v>
      </c>
      <c r="G267" s="7" t="s">
        <v>159</v>
      </c>
    </row>
    <row r="268" spans="1:7">
      <c r="A268" s="6" t="s">
        <v>270</v>
      </c>
      <c r="B268" t="s">
        <v>117</v>
      </c>
      <c r="C268">
        <f t="shared" si="12"/>
        <v>30</v>
      </c>
      <c r="D268">
        <f t="shared" si="13"/>
        <v>10</v>
      </c>
      <c r="E268">
        <f t="shared" si="14"/>
        <v>40</v>
      </c>
      <c r="F268" s="15">
        <v>1.3633673384769205</v>
      </c>
      <c r="G268" s="7" t="s">
        <v>159</v>
      </c>
    </row>
    <row r="269" spans="1:7">
      <c r="A269" s="6" t="s">
        <v>663</v>
      </c>
      <c r="B269" t="s">
        <v>117</v>
      </c>
      <c r="C269">
        <f t="shared" si="12"/>
        <v>30</v>
      </c>
      <c r="D269">
        <f t="shared" si="13"/>
        <v>10</v>
      </c>
      <c r="E269">
        <f t="shared" si="14"/>
        <v>40</v>
      </c>
      <c r="F269" s="15">
        <v>1.7017759906535121</v>
      </c>
      <c r="G269" s="7" t="s">
        <v>159</v>
      </c>
    </row>
    <row r="270" spans="1:7">
      <c r="A270" s="6" t="s">
        <v>356</v>
      </c>
      <c r="B270" t="s">
        <v>1795</v>
      </c>
      <c r="C270">
        <f t="shared" si="12"/>
        <v>10</v>
      </c>
      <c r="D270">
        <f t="shared" si="13"/>
        <v>40</v>
      </c>
      <c r="E270">
        <f t="shared" si="14"/>
        <v>50</v>
      </c>
      <c r="F270" s="15">
        <v>1.7105609110857907</v>
      </c>
      <c r="G270" s="7" t="s">
        <v>159</v>
      </c>
    </row>
    <row r="271" spans="1:7">
      <c r="A271" s="6" t="s">
        <v>244</v>
      </c>
      <c r="B271" t="s">
        <v>1795</v>
      </c>
      <c r="C271">
        <f t="shared" si="12"/>
        <v>10</v>
      </c>
      <c r="D271">
        <f t="shared" si="13"/>
        <v>40</v>
      </c>
      <c r="E271">
        <f t="shared" si="14"/>
        <v>50</v>
      </c>
      <c r="F271" s="15">
        <v>1.3464352472480252</v>
      </c>
      <c r="G271" s="7" t="s">
        <v>159</v>
      </c>
    </row>
    <row r="272" spans="1:7">
      <c r="A272" s="6" t="s">
        <v>1368</v>
      </c>
      <c r="B272" t="s">
        <v>1806</v>
      </c>
      <c r="C272">
        <f t="shared" si="12"/>
        <v>20</v>
      </c>
      <c r="D272">
        <f t="shared" si="13"/>
        <v>30</v>
      </c>
      <c r="E272">
        <f t="shared" si="14"/>
        <v>50</v>
      </c>
      <c r="F272" s="15">
        <v>1.3109846918965884</v>
      </c>
      <c r="G272" s="7" t="s">
        <v>160</v>
      </c>
    </row>
    <row r="273" spans="1:7">
      <c r="A273" s="6" t="s">
        <v>898</v>
      </c>
      <c r="B273" t="s">
        <v>1806</v>
      </c>
      <c r="C273">
        <f t="shared" si="12"/>
        <v>20</v>
      </c>
      <c r="D273">
        <f t="shared" si="13"/>
        <v>30</v>
      </c>
      <c r="E273">
        <f t="shared" si="14"/>
        <v>50</v>
      </c>
      <c r="F273" s="15">
        <v>1.5410703190956556</v>
      </c>
      <c r="G273" s="7" t="s">
        <v>160</v>
      </c>
    </row>
    <row r="274" spans="1:7">
      <c r="A274" s="6" t="s">
        <v>718</v>
      </c>
      <c r="B274" t="s">
        <v>1806</v>
      </c>
      <c r="C274">
        <f t="shared" si="12"/>
        <v>20</v>
      </c>
      <c r="D274">
        <f t="shared" si="13"/>
        <v>30</v>
      </c>
      <c r="E274">
        <f t="shared" si="14"/>
        <v>50</v>
      </c>
      <c r="F274" s="15">
        <v>1.8309948297963743</v>
      </c>
      <c r="G274" s="7" t="s">
        <v>159</v>
      </c>
    </row>
    <row r="275" spans="1:7">
      <c r="A275" s="6" t="s">
        <v>595</v>
      </c>
      <c r="B275" t="s">
        <v>1817</v>
      </c>
      <c r="C275">
        <f t="shared" si="12"/>
        <v>30</v>
      </c>
      <c r="D275">
        <f t="shared" si="13"/>
        <v>20</v>
      </c>
      <c r="E275">
        <f t="shared" si="14"/>
        <v>50</v>
      </c>
      <c r="F275" s="15">
        <v>1.5439068838966508</v>
      </c>
      <c r="G275" s="7" t="s">
        <v>159</v>
      </c>
    </row>
    <row r="276" spans="1:7">
      <c r="A276" s="6" t="s">
        <v>429</v>
      </c>
      <c r="B276" t="s">
        <v>1817</v>
      </c>
      <c r="C276">
        <f t="shared" si="12"/>
        <v>30</v>
      </c>
      <c r="D276">
        <f t="shared" si="13"/>
        <v>20</v>
      </c>
      <c r="E276">
        <f t="shared" si="14"/>
        <v>50</v>
      </c>
      <c r="F276" s="15">
        <v>1.4936836618546385</v>
      </c>
      <c r="G276" s="7" t="s">
        <v>159</v>
      </c>
    </row>
    <row r="277" spans="1:7">
      <c r="A277" s="6" t="s">
        <v>230</v>
      </c>
      <c r="B277" t="s">
        <v>1817</v>
      </c>
      <c r="C277">
        <f t="shared" si="12"/>
        <v>30</v>
      </c>
      <c r="D277">
        <f t="shared" si="13"/>
        <v>20</v>
      </c>
      <c r="E277">
        <f t="shared" si="14"/>
        <v>50</v>
      </c>
      <c r="F277" s="15">
        <v>1.817837516478046</v>
      </c>
      <c r="G277" s="7" t="s">
        <v>159</v>
      </c>
    </row>
    <row r="278" spans="1:7">
      <c r="A278" s="6" t="s">
        <v>368</v>
      </c>
      <c r="B278" t="s">
        <v>1828</v>
      </c>
      <c r="C278">
        <f t="shared" si="12"/>
        <v>40</v>
      </c>
      <c r="D278">
        <f t="shared" si="13"/>
        <v>10</v>
      </c>
      <c r="E278">
        <f t="shared" si="14"/>
        <v>50</v>
      </c>
      <c r="F278" s="15">
        <v>1.8975787690015271</v>
      </c>
      <c r="G278" s="7" t="s">
        <v>159</v>
      </c>
    </row>
    <row r="279" spans="1:7">
      <c r="A279" s="6" t="s">
        <v>415</v>
      </c>
      <c r="B279" t="s">
        <v>1828</v>
      </c>
      <c r="C279">
        <f t="shared" si="12"/>
        <v>40</v>
      </c>
      <c r="D279">
        <f t="shared" si="13"/>
        <v>10</v>
      </c>
      <c r="E279">
        <f t="shared" si="14"/>
        <v>50</v>
      </c>
      <c r="F279" s="15">
        <v>1.9092617854816609</v>
      </c>
      <c r="G279" s="7" t="s">
        <v>159</v>
      </c>
    </row>
    <row r="280" spans="1:7">
      <c r="A280" s="6" t="s">
        <v>407</v>
      </c>
      <c r="B280" t="s">
        <v>1828</v>
      </c>
      <c r="C280">
        <f t="shared" si="12"/>
        <v>40</v>
      </c>
      <c r="D280">
        <f t="shared" si="13"/>
        <v>10</v>
      </c>
      <c r="E280">
        <f t="shared" si="14"/>
        <v>50</v>
      </c>
      <c r="F280" s="15">
        <v>1.325328445035534</v>
      </c>
      <c r="G280" s="7" t="s">
        <v>159</v>
      </c>
    </row>
    <row r="281" spans="1:7">
      <c r="A281" s="6" t="s">
        <v>343</v>
      </c>
      <c r="B281" t="s">
        <v>1843</v>
      </c>
      <c r="C281">
        <f t="shared" si="12"/>
        <v>10</v>
      </c>
      <c r="D281">
        <f t="shared" si="13"/>
        <v>40</v>
      </c>
      <c r="E281">
        <f t="shared" si="14"/>
        <v>50</v>
      </c>
      <c r="F281" s="15">
        <v>1.2675917234699376</v>
      </c>
      <c r="G281" s="7" t="s">
        <v>159</v>
      </c>
    </row>
    <row r="282" spans="1:7">
      <c r="A282" s="6" t="s">
        <v>299</v>
      </c>
      <c r="B282" t="s">
        <v>1843</v>
      </c>
      <c r="C282">
        <f t="shared" si="12"/>
        <v>10</v>
      </c>
      <c r="D282">
        <f t="shared" si="13"/>
        <v>40</v>
      </c>
      <c r="E282">
        <f t="shared" si="14"/>
        <v>50</v>
      </c>
      <c r="F282" s="15">
        <v>1.5637315736995605</v>
      </c>
      <c r="G282" s="7" t="s">
        <v>159</v>
      </c>
    </row>
    <row r="283" spans="1:7">
      <c r="A283" s="6" t="s">
        <v>477</v>
      </c>
      <c r="B283" t="s">
        <v>1843</v>
      </c>
      <c r="C283">
        <f t="shared" si="12"/>
        <v>10</v>
      </c>
      <c r="D283">
        <f t="shared" si="13"/>
        <v>40</v>
      </c>
      <c r="E283">
        <f t="shared" si="14"/>
        <v>50</v>
      </c>
      <c r="F283" s="15">
        <v>1.931230086863474</v>
      </c>
      <c r="G283" s="7" t="s">
        <v>159</v>
      </c>
    </row>
    <row r="284" spans="1:7">
      <c r="A284" s="6" t="s">
        <v>1455</v>
      </c>
      <c r="B284" t="s">
        <v>1854</v>
      </c>
      <c r="C284">
        <f t="shared" si="12"/>
        <v>20</v>
      </c>
      <c r="D284">
        <f t="shared" si="13"/>
        <v>30</v>
      </c>
      <c r="E284">
        <f t="shared" si="14"/>
        <v>50</v>
      </c>
      <c r="F284" s="15">
        <v>1.6705984916194039</v>
      </c>
      <c r="G284" s="7" t="s">
        <v>160</v>
      </c>
    </row>
    <row r="285" spans="1:7">
      <c r="A285" s="6" t="s">
        <v>1389</v>
      </c>
      <c r="B285" t="s">
        <v>1854</v>
      </c>
      <c r="C285">
        <f t="shared" si="12"/>
        <v>20</v>
      </c>
      <c r="D285">
        <f t="shared" si="13"/>
        <v>30</v>
      </c>
      <c r="E285">
        <f t="shared" si="14"/>
        <v>50</v>
      </c>
      <c r="F285" s="15">
        <v>1.6484058800120982</v>
      </c>
      <c r="G285" s="7" t="s">
        <v>160</v>
      </c>
    </row>
    <row r="286" spans="1:7">
      <c r="A286" s="6" t="s">
        <v>278</v>
      </c>
      <c r="B286" t="s">
        <v>1854</v>
      </c>
      <c r="C286">
        <f t="shared" si="12"/>
        <v>20</v>
      </c>
      <c r="D286">
        <f t="shared" si="13"/>
        <v>30</v>
      </c>
      <c r="E286">
        <f t="shared" si="14"/>
        <v>50</v>
      </c>
      <c r="F286" s="15">
        <v>1.0055541506675567</v>
      </c>
      <c r="G286" s="7" t="s">
        <v>159</v>
      </c>
    </row>
    <row r="287" spans="1:7">
      <c r="A287" s="6" t="s">
        <v>336</v>
      </c>
      <c r="B287" t="s">
        <v>1865</v>
      </c>
      <c r="C287">
        <f t="shared" si="12"/>
        <v>30</v>
      </c>
      <c r="D287">
        <f t="shared" si="13"/>
        <v>20</v>
      </c>
      <c r="E287">
        <f t="shared" si="14"/>
        <v>50</v>
      </c>
      <c r="F287" s="15">
        <v>1.3689847994767095</v>
      </c>
      <c r="G287" s="7" t="s">
        <v>159</v>
      </c>
    </row>
    <row r="288" spans="1:7">
      <c r="A288" s="6" t="s">
        <v>1004</v>
      </c>
      <c r="B288" t="s">
        <v>1865</v>
      </c>
      <c r="C288">
        <f t="shared" si="12"/>
        <v>30</v>
      </c>
      <c r="D288">
        <f t="shared" si="13"/>
        <v>20</v>
      </c>
      <c r="E288">
        <f t="shared" si="14"/>
        <v>50</v>
      </c>
      <c r="F288" s="15">
        <v>1.548709801092004</v>
      </c>
      <c r="G288" s="7" t="s">
        <v>160</v>
      </c>
    </row>
    <row r="289" spans="1:7">
      <c r="A289" s="6" t="s">
        <v>812</v>
      </c>
      <c r="B289" t="s">
        <v>1865</v>
      </c>
      <c r="C289">
        <f t="shared" si="12"/>
        <v>30</v>
      </c>
      <c r="D289">
        <f t="shared" si="13"/>
        <v>20</v>
      </c>
      <c r="E289">
        <f t="shared" si="14"/>
        <v>50</v>
      </c>
      <c r="F289" s="15">
        <v>1.5696517880250469</v>
      </c>
      <c r="G289" s="7" t="s">
        <v>160</v>
      </c>
    </row>
    <row r="290" spans="1:7">
      <c r="A290" s="6" t="s">
        <v>518</v>
      </c>
      <c r="B290" t="s">
        <v>1876</v>
      </c>
      <c r="C290">
        <f t="shared" si="12"/>
        <v>40</v>
      </c>
      <c r="D290">
        <f t="shared" si="13"/>
        <v>10</v>
      </c>
      <c r="E290">
        <f t="shared" ref="E290:E321" si="15">C290+D290</f>
        <v>50</v>
      </c>
      <c r="F290" s="15">
        <v>1.7133135374559547</v>
      </c>
      <c r="G290" s="7" t="s">
        <v>159</v>
      </c>
    </row>
    <row r="291" spans="1:7">
      <c r="A291" s="6" t="s">
        <v>946</v>
      </c>
      <c r="B291" t="s">
        <v>1876</v>
      </c>
      <c r="C291">
        <f t="shared" si="12"/>
        <v>40</v>
      </c>
      <c r="D291">
        <f t="shared" si="13"/>
        <v>10</v>
      </c>
      <c r="E291">
        <f t="shared" si="15"/>
        <v>50</v>
      </c>
      <c r="F291" s="15">
        <v>1.7411458384618328</v>
      </c>
      <c r="G291" s="7" t="s">
        <v>159</v>
      </c>
    </row>
    <row r="292" spans="1:7">
      <c r="A292" s="6" t="s">
        <v>561</v>
      </c>
      <c r="B292" t="s">
        <v>1876</v>
      </c>
      <c r="C292">
        <f t="shared" si="12"/>
        <v>40</v>
      </c>
      <c r="D292">
        <f t="shared" si="13"/>
        <v>10</v>
      </c>
      <c r="E292">
        <f t="shared" si="15"/>
        <v>50</v>
      </c>
      <c r="F292" s="15">
        <v>1.8544559995326688</v>
      </c>
      <c r="G292" s="7" t="s">
        <v>159</v>
      </c>
    </row>
    <row r="293" spans="1:7">
      <c r="A293" s="6" t="s">
        <v>279</v>
      </c>
      <c r="B293" t="s">
        <v>1891</v>
      </c>
      <c r="C293">
        <f t="shared" si="12"/>
        <v>10</v>
      </c>
      <c r="D293">
        <f t="shared" si="13"/>
        <v>40</v>
      </c>
      <c r="E293">
        <f t="shared" si="15"/>
        <v>50</v>
      </c>
      <c r="F293" s="15">
        <v>1.4371078705914559</v>
      </c>
      <c r="G293" s="7" t="s">
        <v>159</v>
      </c>
    </row>
    <row r="294" spans="1:7">
      <c r="A294" s="6" t="s">
        <v>390</v>
      </c>
      <c r="B294" t="s">
        <v>1891</v>
      </c>
      <c r="C294">
        <f t="shared" si="12"/>
        <v>10</v>
      </c>
      <c r="D294">
        <f t="shared" si="13"/>
        <v>40</v>
      </c>
      <c r="E294">
        <f t="shared" si="15"/>
        <v>50</v>
      </c>
      <c r="F294" s="15">
        <v>1.8595902674024978</v>
      </c>
      <c r="G294" s="7" t="s">
        <v>159</v>
      </c>
    </row>
    <row r="295" spans="1:7">
      <c r="A295" s="6" t="s">
        <v>960</v>
      </c>
      <c r="B295" t="s">
        <v>1891</v>
      </c>
      <c r="C295">
        <f t="shared" si="12"/>
        <v>10</v>
      </c>
      <c r="D295">
        <f t="shared" si="13"/>
        <v>40</v>
      </c>
      <c r="E295">
        <f t="shared" si="15"/>
        <v>50</v>
      </c>
      <c r="F295" s="15">
        <v>1.3295218324827331</v>
      </c>
      <c r="G295" s="7" t="s">
        <v>159</v>
      </c>
    </row>
    <row r="296" spans="1:7">
      <c r="A296" s="6" t="s">
        <v>719</v>
      </c>
      <c r="B296" t="s">
        <v>1902</v>
      </c>
      <c r="C296">
        <f t="shared" si="12"/>
        <v>20</v>
      </c>
      <c r="D296">
        <f t="shared" si="13"/>
        <v>30</v>
      </c>
      <c r="E296">
        <f t="shared" si="15"/>
        <v>50</v>
      </c>
      <c r="F296" s="15">
        <v>1.7381357805575841</v>
      </c>
      <c r="G296" s="7" t="s">
        <v>159</v>
      </c>
    </row>
    <row r="297" spans="1:7">
      <c r="A297" s="6" t="s">
        <v>716</v>
      </c>
      <c r="B297" t="s">
        <v>1902</v>
      </c>
      <c r="C297">
        <f t="shared" si="12"/>
        <v>20</v>
      </c>
      <c r="D297">
        <f t="shared" si="13"/>
        <v>30</v>
      </c>
      <c r="E297">
        <f t="shared" si="15"/>
        <v>50</v>
      </c>
      <c r="F297" s="15">
        <v>1.9030547940536464</v>
      </c>
      <c r="G297" s="7" t="s">
        <v>160</v>
      </c>
    </row>
    <row r="298" spans="1:7">
      <c r="A298" s="6" t="s">
        <v>689</v>
      </c>
      <c r="B298" t="s">
        <v>1902</v>
      </c>
      <c r="C298">
        <f t="shared" si="12"/>
        <v>20</v>
      </c>
      <c r="D298">
        <f t="shared" si="13"/>
        <v>30</v>
      </c>
      <c r="E298">
        <f t="shared" si="15"/>
        <v>50</v>
      </c>
      <c r="F298" s="15">
        <v>1.8601189792116761</v>
      </c>
      <c r="G298" s="7" t="s">
        <v>159</v>
      </c>
    </row>
    <row r="299" spans="1:7">
      <c r="A299" s="6" t="s">
        <v>220</v>
      </c>
      <c r="B299" t="s">
        <v>1913</v>
      </c>
      <c r="C299">
        <f t="shared" si="12"/>
        <v>30</v>
      </c>
      <c r="D299">
        <f t="shared" si="13"/>
        <v>20</v>
      </c>
      <c r="E299">
        <f t="shared" si="15"/>
        <v>50</v>
      </c>
      <c r="F299" s="15">
        <v>1.1028484039684034</v>
      </c>
      <c r="G299" s="7" t="s">
        <v>159</v>
      </c>
    </row>
    <row r="300" spans="1:7">
      <c r="A300" s="6" t="s">
        <v>285</v>
      </c>
      <c r="B300" t="s">
        <v>1913</v>
      </c>
      <c r="C300">
        <f t="shared" si="12"/>
        <v>30</v>
      </c>
      <c r="D300">
        <f t="shared" si="13"/>
        <v>20</v>
      </c>
      <c r="E300">
        <f t="shared" si="15"/>
        <v>50</v>
      </c>
      <c r="F300" s="15">
        <v>1.4312916404090084</v>
      </c>
      <c r="G300" s="7" t="s">
        <v>159</v>
      </c>
    </row>
    <row r="301" spans="1:7">
      <c r="A301" s="6" t="s">
        <v>1024</v>
      </c>
      <c r="B301" t="s">
        <v>1913</v>
      </c>
      <c r="C301">
        <f t="shared" si="12"/>
        <v>30</v>
      </c>
      <c r="D301">
        <f t="shared" si="13"/>
        <v>20</v>
      </c>
      <c r="E301">
        <f t="shared" si="15"/>
        <v>50</v>
      </c>
      <c r="F301" s="15">
        <v>1.0311452627193956</v>
      </c>
      <c r="G301" s="7" t="s">
        <v>160</v>
      </c>
    </row>
    <row r="302" spans="1:7">
      <c r="A302" s="6" t="s">
        <v>362</v>
      </c>
      <c r="B302" t="s">
        <v>1924</v>
      </c>
      <c r="C302">
        <f t="shared" si="12"/>
        <v>40</v>
      </c>
      <c r="D302">
        <f t="shared" si="13"/>
        <v>10</v>
      </c>
      <c r="E302">
        <f t="shared" si="15"/>
        <v>50</v>
      </c>
      <c r="F302" s="15">
        <v>1.0244857141270449</v>
      </c>
      <c r="G302" s="7" t="s">
        <v>159</v>
      </c>
    </row>
    <row r="303" spans="1:7">
      <c r="A303" s="6" t="s">
        <v>365</v>
      </c>
      <c r="B303" t="s">
        <v>1924</v>
      </c>
      <c r="C303">
        <f t="shared" si="12"/>
        <v>40</v>
      </c>
      <c r="D303">
        <f t="shared" si="13"/>
        <v>10</v>
      </c>
      <c r="E303">
        <f t="shared" si="15"/>
        <v>50</v>
      </c>
      <c r="F303" s="15">
        <v>1.8753989814957892</v>
      </c>
      <c r="G303" s="7" t="s">
        <v>159</v>
      </c>
    </row>
    <row r="304" spans="1:7">
      <c r="A304" s="6" t="s">
        <v>271</v>
      </c>
      <c r="B304" t="s">
        <v>1924</v>
      </c>
      <c r="C304">
        <f t="shared" si="12"/>
        <v>40</v>
      </c>
      <c r="D304">
        <f t="shared" si="13"/>
        <v>10</v>
      </c>
      <c r="E304">
        <f t="shared" si="15"/>
        <v>50</v>
      </c>
      <c r="F304" s="15">
        <v>1.5480277393743935</v>
      </c>
      <c r="G304" s="7" t="s">
        <v>159</v>
      </c>
    </row>
    <row r="305" spans="1:7">
      <c r="A305" s="6" t="s">
        <v>1119</v>
      </c>
      <c r="B305" t="s">
        <v>1939</v>
      </c>
      <c r="C305">
        <f t="shared" si="12"/>
        <v>10</v>
      </c>
      <c r="D305">
        <f t="shared" si="13"/>
        <v>40</v>
      </c>
      <c r="E305">
        <f t="shared" si="15"/>
        <v>50</v>
      </c>
      <c r="F305" s="15">
        <v>1.9370841897121749</v>
      </c>
      <c r="G305" s="7" t="s">
        <v>160</v>
      </c>
    </row>
    <row r="306" spans="1:7">
      <c r="A306" s="6" t="s">
        <v>1068</v>
      </c>
      <c r="B306" t="s">
        <v>1939</v>
      </c>
      <c r="C306">
        <f t="shared" si="12"/>
        <v>10</v>
      </c>
      <c r="D306">
        <f t="shared" si="13"/>
        <v>40</v>
      </c>
      <c r="E306">
        <f t="shared" si="15"/>
        <v>50</v>
      </c>
      <c r="F306" s="15">
        <v>1.0095541946689608</v>
      </c>
      <c r="G306" s="7" t="s">
        <v>160</v>
      </c>
    </row>
    <row r="307" spans="1:7">
      <c r="A307" s="6" t="s">
        <v>1439</v>
      </c>
      <c r="B307" t="s">
        <v>1939</v>
      </c>
      <c r="C307">
        <f t="shared" si="12"/>
        <v>10</v>
      </c>
      <c r="D307">
        <f t="shared" si="13"/>
        <v>40</v>
      </c>
      <c r="E307">
        <f t="shared" si="15"/>
        <v>50</v>
      </c>
      <c r="F307" s="15">
        <v>1.0252093217874023</v>
      </c>
      <c r="G307" s="5" t="s">
        <v>169</v>
      </c>
    </row>
    <row r="308" spans="1:7">
      <c r="A308" s="6" t="s">
        <v>683</v>
      </c>
      <c r="B308" t="s">
        <v>1950</v>
      </c>
      <c r="C308">
        <f t="shared" si="12"/>
        <v>20</v>
      </c>
      <c r="D308">
        <f t="shared" si="13"/>
        <v>30</v>
      </c>
      <c r="E308">
        <f t="shared" si="15"/>
        <v>50</v>
      </c>
      <c r="F308" s="15">
        <v>1.5469576705165169</v>
      </c>
      <c r="G308" s="7" t="s">
        <v>160</v>
      </c>
    </row>
    <row r="309" spans="1:7">
      <c r="A309" s="6" t="s">
        <v>348</v>
      </c>
      <c r="B309" t="s">
        <v>1950</v>
      </c>
      <c r="C309">
        <f t="shared" si="12"/>
        <v>20</v>
      </c>
      <c r="D309">
        <f t="shared" si="13"/>
        <v>30</v>
      </c>
      <c r="E309">
        <f t="shared" si="15"/>
        <v>50</v>
      </c>
      <c r="F309" s="15">
        <v>1.970793773335938</v>
      </c>
      <c r="G309" s="7" t="s">
        <v>159</v>
      </c>
    </row>
    <row r="310" spans="1:7">
      <c r="A310" s="6" t="s">
        <v>293</v>
      </c>
      <c r="B310" t="s">
        <v>1950</v>
      </c>
      <c r="C310">
        <f t="shared" si="12"/>
        <v>20</v>
      </c>
      <c r="D310">
        <f t="shared" si="13"/>
        <v>30</v>
      </c>
      <c r="E310">
        <f t="shared" si="15"/>
        <v>50</v>
      </c>
      <c r="F310" s="15">
        <v>1.88687323944486</v>
      </c>
      <c r="G310" s="7" t="s">
        <v>159</v>
      </c>
    </row>
    <row r="311" spans="1:7">
      <c r="A311" s="6" t="s">
        <v>827</v>
      </c>
      <c r="B311" t="s">
        <v>1961</v>
      </c>
      <c r="C311">
        <f t="shared" si="12"/>
        <v>30</v>
      </c>
      <c r="D311">
        <f t="shared" si="13"/>
        <v>20</v>
      </c>
      <c r="E311">
        <f t="shared" si="15"/>
        <v>50</v>
      </c>
      <c r="F311" s="15">
        <v>1.1839323620935609</v>
      </c>
      <c r="G311" s="7" t="s">
        <v>159</v>
      </c>
    </row>
    <row r="312" spans="1:7">
      <c r="A312" s="6" t="s">
        <v>1091</v>
      </c>
      <c r="B312" t="s">
        <v>1961</v>
      </c>
      <c r="C312">
        <f t="shared" si="12"/>
        <v>30</v>
      </c>
      <c r="D312">
        <f t="shared" si="13"/>
        <v>20</v>
      </c>
      <c r="E312">
        <f t="shared" si="15"/>
        <v>50</v>
      </c>
      <c r="F312" s="15">
        <v>1.8436011317426351</v>
      </c>
      <c r="G312" s="7" t="s">
        <v>159</v>
      </c>
    </row>
    <row r="313" spans="1:7">
      <c r="A313" s="6" t="s">
        <v>547</v>
      </c>
      <c r="B313" t="s">
        <v>1961</v>
      </c>
      <c r="C313">
        <f t="shared" si="12"/>
        <v>30</v>
      </c>
      <c r="D313">
        <f t="shared" si="13"/>
        <v>20</v>
      </c>
      <c r="E313">
        <f t="shared" si="15"/>
        <v>50</v>
      </c>
      <c r="F313" s="15">
        <v>1.6132585187952699</v>
      </c>
      <c r="G313" s="7" t="s">
        <v>159</v>
      </c>
    </row>
    <row r="314" spans="1:7">
      <c r="A314" s="6" t="s">
        <v>635</v>
      </c>
      <c r="B314" t="s">
        <v>1972</v>
      </c>
      <c r="C314">
        <f t="shared" si="12"/>
        <v>40</v>
      </c>
      <c r="D314">
        <f t="shared" si="13"/>
        <v>10</v>
      </c>
      <c r="E314">
        <f t="shared" si="15"/>
        <v>50</v>
      </c>
      <c r="F314" s="15">
        <v>1.8445209488301133</v>
      </c>
      <c r="G314" s="7" t="s">
        <v>159</v>
      </c>
    </row>
    <row r="315" spans="1:7">
      <c r="A315" s="6" t="s">
        <v>268</v>
      </c>
      <c r="B315" t="s">
        <v>1972</v>
      </c>
      <c r="C315">
        <f t="shared" si="12"/>
        <v>40</v>
      </c>
      <c r="D315">
        <f t="shared" si="13"/>
        <v>10</v>
      </c>
      <c r="E315">
        <f t="shared" si="15"/>
        <v>50</v>
      </c>
      <c r="F315" s="15">
        <v>1.1551093261967067</v>
      </c>
      <c r="G315" s="7" t="s">
        <v>159</v>
      </c>
    </row>
    <row r="316" spans="1:7">
      <c r="A316" s="6" t="s">
        <v>386</v>
      </c>
      <c r="B316" t="s">
        <v>1972</v>
      </c>
      <c r="C316">
        <f t="shared" si="12"/>
        <v>40</v>
      </c>
      <c r="D316">
        <f t="shared" si="13"/>
        <v>10</v>
      </c>
      <c r="E316">
        <f t="shared" si="15"/>
        <v>50</v>
      </c>
      <c r="F316" s="15">
        <v>1.0055541506675567</v>
      </c>
      <c r="G316" s="7" t="s">
        <v>159</v>
      </c>
    </row>
    <row r="317" spans="1:7">
      <c r="A317" s="6" t="s">
        <v>287</v>
      </c>
      <c r="B317" t="s">
        <v>1987</v>
      </c>
      <c r="C317">
        <f t="shared" si="12"/>
        <v>10</v>
      </c>
      <c r="D317">
        <f t="shared" si="13"/>
        <v>40</v>
      </c>
      <c r="E317">
        <f t="shared" si="15"/>
        <v>50</v>
      </c>
      <c r="F317" s="15">
        <v>1.2956034373173759</v>
      </c>
      <c r="G317" s="7" t="s">
        <v>159</v>
      </c>
    </row>
    <row r="318" spans="1:7">
      <c r="A318" s="6" t="s">
        <v>972</v>
      </c>
      <c r="B318" t="s">
        <v>1987</v>
      </c>
      <c r="C318">
        <f t="shared" si="12"/>
        <v>10</v>
      </c>
      <c r="D318">
        <f t="shared" si="13"/>
        <v>40</v>
      </c>
      <c r="E318">
        <f t="shared" si="15"/>
        <v>50</v>
      </c>
      <c r="F318" s="15">
        <v>1.6350768805646227</v>
      </c>
      <c r="G318" s="7" t="s">
        <v>159</v>
      </c>
    </row>
    <row r="319" spans="1:7">
      <c r="A319" s="6" t="s">
        <v>641</v>
      </c>
      <c r="B319" t="s">
        <v>1987</v>
      </c>
      <c r="C319">
        <f t="shared" si="12"/>
        <v>10</v>
      </c>
      <c r="D319">
        <f t="shared" si="13"/>
        <v>40</v>
      </c>
      <c r="E319">
        <f t="shared" si="15"/>
        <v>50</v>
      </c>
      <c r="F319" s="15">
        <v>1.1616111303112895</v>
      </c>
      <c r="G319" s="7" t="s">
        <v>159</v>
      </c>
    </row>
    <row r="320" spans="1:7">
      <c r="A320" s="6" t="s">
        <v>1429</v>
      </c>
      <c r="B320" t="s">
        <v>1998</v>
      </c>
      <c r="C320">
        <f t="shared" si="12"/>
        <v>20</v>
      </c>
      <c r="D320">
        <f t="shared" si="13"/>
        <v>30</v>
      </c>
      <c r="E320">
        <f t="shared" si="15"/>
        <v>50</v>
      </c>
      <c r="F320" s="15">
        <v>1.67758695499746</v>
      </c>
      <c r="G320" s="7" t="s">
        <v>160</v>
      </c>
    </row>
    <row r="321" spans="1:7">
      <c r="A321" s="6" t="s">
        <v>747</v>
      </c>
      <c r="B321" t="s">
        <v>1998</v>
      </c>
      <c r="C321">
        <f t="shared" si="12"/>
        <v>20</v>
      </c>
      <c r="D321">
        <f t="shared" si="13"/>
        <v>30</v>
      </c>
      <c r="E321">
        <f t="shared" si="15"/>
        <v>50</v>
      </c>
      <c r="F321" s="15">
        <v>1.4623874317639736</v>
      </c>
      <c r="G321" s="7" t="s">
        <v>160</v>
      </c>
    </row>
    <row r="322" spans="1:7">
      <c r="A322" s="6" t="s">
        <v>774</v>
      </c>
      <c r="B322" t="s">
        <v>1998</v>
      </c>
      <c r="C322">
        <f t="shared" ref="C322:C385" si="16">VLOOKUP(MID(B322,3,1),Andar,2,0)</f>
        <v>20</v>
      </c>
      <c r="D322">
        <f t="shared" ref="D322:D385" si="17">VLOOKUP(MID(B322,4,2),Linear,2,0)</f>
        <v>30</v>
      </c>
      <c r="E322">
        <f t="shared" ref="E322:E334" si="18">C322+D322</f>
        <v>50</v>
      </c>
      <c r="F322" s="15">
        <v>1.1347455662418744</v>
      </c>
      <c r="G322" s="7" t="s">
        <v>160</v>
      </c>
    </row>
    <row r="323" spans="1:7">
      <c r="A323" s="6" t="s">
        <v>466</v>
      </c>
      <c r="B323" t="s">
        <v>2009</v>
      </c>
      <c r="C323">
        <f t="shared" si="16"/>
        <v>30</v>
      </c>
      <c r="D323">
        <f t="shared" si="17"/>
        <v>20</v>
      </c>
      <c r="E323">
        <f t="shared" si="18"/>
        <v>50</v>
      </c>
      <c r="F323" s="15">
        <v>1.847226572307394</v>
      </c>
      <c r="G323" s="7" t="s">
        <v>159</v>
      </c>
    </row>
    <row r="324" spans="1:7">
      <c r="A324" s="6" t="s">
        <v>983</v>
      </c>
      <c r="B324" t="s">
        <v>2009</v>
      </c>
      <c r="C324">
        <f t="shared" si="16"/>
        <v>30</v>
      </c>
      <c r="D324">
        <f t="shared" si="17"/>
        <v>20</v>
      </c>
      <c r="E324">
        <f t="shared" si="18"/>
        <v>50</v>
      </c>
      <c r="F324" s="15">
        <v>1.3234938982005904</v>
      </c>
      <c r="G324" s="7" t="s">
        <v>160</v>
      </c>
    </row>
    <row r="325" spans="1:7">
      <c r="A325" s="6" t="s">
        <v>691</v>
      </c>
      <c r="B325" t="s">
        <v>2009</v>
      </c>
      <c r="C325">
        <f t="shared" si="16"/>
        <v>30</v>
      </c>
      <c r="D325">
        <f t="shared" si="17"/>
        <v>20</v>
      </c>
      <c r="E325">
        <f t="shared" si="18"/>
        <v>50</v>
      </c>
      <c r="F325" s="15">
        <v>1.1269337492230438</v>
      </c>
      <c r="G325" s="7" t="s">
        <v>160</v>
      </c>
    </row>
    <row r="326" spans="1:7">
      <c r="A326" s="6" t="s">
        <v>1445</v>
      </c>
      <c r="B326" t="s">
        <v>2020</v>
      </c>
      <c r="C326">
        <f t="shared" si="16"/>
        <v>40</v>
      </c>
      <c r="D326">
        <f t="shared" si="17"/>
        <v>10</v>
      </c>
      <c r="E326">
        <f t="shared" si="18"/>
        <v>50</v>
      </c>
      <c r="F326" s="15">
        <v>1.2964929790707638</v>
      </c>
      <c r="G326" s="7" t="s">
        <v>160</v>
      </c>
    </row>
    <row r="327" spans="1:7">
      <c r="A327" s="6" t="s">
        <v>538</v>
      </c>
      <c r="B327" t="s">
        <v>2020</v>
      </c>
      <c r="C327">
        <f t="shared" si="16"/>
        <v>40</v>
      </c>
      <c r="D327">
        <f t="shared" si="17"/>
        <v>10</v>
      </c>
      <c r="E327">
        <f t="shared" si="18"/>
        <v>50</v>
      </c>
      <c r="F327" s="15">
        <v>1.0116470153080412</v>
      </c>
      <c r="G327" s="7" t="s">
        <v>160</v>
      </c>
    </row>
    <row r="328" spans="1:7">
      <c r="A328" s="6" t="s">
        <v>300</v>
      </c>
      <c r="B328" t="s">
        <v>2020</v>
      </c>
      <c r="C328">
        <f t="shared" si="16"/>
        <v>40</v>
      </c>
      <c r="D328">
        <f t="shared" si="17"/>
        <v>10</v>
      </c>
      <c r="E328">
        <f t="shared" si="18"/>
        <v>50</v>
      </c>
      <c r="F328" s="15">
        <v>1.4013403839261422</v>
      </c>
      <c r="G328" s="7" t="s">
        <v>159</v>
      </c>
    </row>
    <row r="329" spans="1:7">
      <c r="A329" s="6" t="s">
        <v>604</v>
      </c>
      <c r="B329" t="s">
        <v>2035</v>
      </c>
      <c r="C329">
        <f t="shared" si="16"/>
        <v>10</v>
      </c>
      <c r="D329">
        <f t="shared" si="17"/>
        <v>40</v>
      </c>
      <c r="E329">
        <f t="shared" si="18"/>
        <v>50</v>
      </c>
      <c r="F329" s="15">
        <v>1.2354772497619315</v>
      </c>
      <c r="G329" s="7" t="s">
        <v>159</v>
      </c>
    </row>
    <row r="330" spans="1:7">
      <c r="A330" s="6" t="s">
        <v>400</v>
      </c>
      <c r="B330" t="s">
        <v>2035</v>
      </c>
      <c r="C330">
        <f t="shared" si="16"/>
        <v>10</v>
      </c>
      <c r="D330">
        <f t="shared" si="17"/>
        <v>40</v>
      </c>
      <c r="E330">
        <f t="shared" si="18"/>
        <v>50</v>
      </c>
      <c r="F330" s="15">
        <v>1.5788318424840435</v>
      </c>
      <c r="G330" s="7" t="s">
        <v>159</v>
      </c>
    </row>
    <row r="331" spans="1:7">
      <c r="A331" s="6" t="s">
        <v>849</v>
      </c>
      <c r="B331" t="s">
        <v>2035</v>
      </c>
      <c r="C331">
        <f t="shared" si="16"/>
        <v>10</v>
      </c>
      <c r="D331">
        <f t="shared" si="17"/>
        <v>40</v>
      </c>
      <c r="E331">
        <f t="shared" si="18"/>
        <v>50</v>
      </c>
      <c r="F331" s="15">
        <v>1.3184488326764119</v>
      </c>
      <c r="G331" s="7" t="s">
        <v>160</v>
      </c>
    </row>
    <row r="332" spans="1:7">
      <c r="A332" s="6" t="s">
        <v>234</v>
      </c>
      <c r="B332" t="s">
        <v>2046</v>
      </c>
      <c r="C332">
        <f t="shared" si="16"/>
        <v>20</v>
      </c>
      <c r="D332">
        <f t="shared" si="17"/>
        <v>30</v>
      </c>
      <c r="E332">
        <f t="shared" si="18"/>
        <v>50</v>
      </c>
      <c r="F332" s="15">
        <v>1.3259586555942879</v>
      </c>
      <c r="G332" s="7" t="s">
        <v>159</v>
      </c>
    </row>
    <row r="333" spans="1:7">
      <c r="A333" s="6" t="s">
        <v>311</v>
      </c>
      <c r="B333" t="s">
        <v>2046</v>
      </c>
      <c r="C333">
        <f t="shared" si="16"/>
        <v>20</v>
      </c>
      <c r="D333">
        <f t="shared" si="17"/>
        <v>30</v>
      </c>
      <c r="E333">
        <f t="shared" si="18"/>
        <v>50</v>
      </c>
      <c r="F333" s="15">
        <v>1.9238855554591048</v>
      </c>
      <c r="G333" s="7" t="s">
        <v>159</v>
      </c>
    </row>
    <row r="334" spans="1:7">
      <c r="A334" s="6" t="s">
        <v>337</v>
      </c>
      <c r="B334" t="s">
        <v>2046</v>
      </c>
      <c r="C334">
        <f t="shared" si="16"/>
        <v>20</v>
      </c>
      <c r="D334">
        <f t="shared" si="17"/>
        <v>30</v>
      </c>
      <c r="E334">
        <f t="shared" si="18"/>
        <v>50</v>
      </c>
      <c r="F334" s="15">
        <v>1.4380821328437676</v>
      </c>
      <c r="G334" s="7" t="s">
        <v>159</v>
      </c>
    </row>
    <row r="335" spans="1:7">
      <c r="A335" s="6" t="s">
        <v>323</v>
      </c>
      <c r="B335" t="s">
        <v>2059</v>
      </c>
      <c r="C335">
        <f t="shared" si="16"/>
        <v>30</v>
      </c>
      <c r="D335">
        <f t="shared" si="17"/>
        <v>40</v>
      </c>
      <c r="E335">
        <v>50</v>
      </c>
      <c r="F335" s="15">
        <v>1.4928066905489628</v>
      </c>
      <c r="G335" s="7" t="s">
        <v>159</v>
      </c>
    </row>
    <row r="336" spans="1:7">
      <c r="A336" s="6" t="s">
        <v>297</v>
      </c>
      <c r="B336" t="s">
        <v>2060</v>
      </c>
      <c r="C336">
        <f t="shared" si="16"/>
        <v>30</v>
      </c>
      <c r="D336">
        <f t="shared" si="17"/>
        <v>50</v>
      </c>
      <c r="E336">
        <v>50</v>
      </c>
      <c r="F336" s="15">
        <v>1.4236514574016397</v>
      </c>
      <c r="G336" s="7" t="s">
        <v>159</v>
      </c>
    </row>
    <row r="337" spans="1:7">
      <c r="A337" s="6" t="s">
        <v>674</v>
      </c>
      <c r="B337" t="s">
        <v>2061</v>
      </c>
      <c r="C337">
        <f t="shared" si="16"/>
        <v>30</v>
      </c>
      <c r="D337">
        <f t="shared" si="17"/>
        <v>60</v>
      </c>
      <c r="E337">
        <v>50</v>
      </c>
      <c r="F337" s="15">
        <v>1.7731434917987632</v>
      </c>
      <c r="G337" s="7" t="s">
        <v>160</v>
      </c>
    </row>
    <row r="338" spans="1:7">
      <c r="A338" s="6" t="s">
        <v>410</v>
      </c>
      <c r="B338" t="s">
        <v>2062</v>
      </c>
      <c r="C338">
        <f t="shared" si="16"/>
        <v>30</v>
      </c>
      <c r="D338">
        <f t="shared" si="17"/>
        <v>70</v>
      </c>
      <c r="E338">
        <v>50</v>
      </c>
      <c r="F338" s="15">
        <v>1.4928066905489628</v>
      </c>
      <c r="G338" s="7" t="s">
        <v>159</v>
      </c>
    </row>
    <row r="339" spans="1:7">
      <c r="A339" s="6" t="s">
        <v>626</v>
      </c>
      <c r="B339" t="s">
        <v>2063</v>
      </c>
      <c r="C339">
        <f t="shared" si="16"/>
        <v>30</v>
      </c>
      <c r="D339">
        <f t="shared" si="17"/>
        <v>80</v>
      </c>
      <c r="E339">
        <v>50</v>
      </c>
      <c r="F339" s="15">
        <v>1.4236514574016397</v>
      </c>
      <c r="G339" s="7" t="s">
        <v>159</v>
      </c>
    </row>
    <row r="340" spans="1:7">
      <c r="A340" s="6" t="s">
        <v>1152</v>
      </c>
      <c r="B340" t="s">
        <v>2064</v>
      </c>
      <c r="C340">
        <f t="shared" si="16"/>
        <v>30</v>
      </c>
      <c r="D340">
        <f t="shared" si="17"/>
        <v>90</v>
      </c>
      <c r="E340">
        <v>50</v>
      </c>
      <c r="F340" s="15">
        <v>1.7731434917987632</v>
      </c>
      <c r="G340" s="7" t="s">
        <v>160</v>
      </c>
    </row>
    <row r="341" spans="1:7">
      <c r="A341" s="6" t="s">
        <v>600</v>
      </c>
      <c r="B341" t="s">
        <v>2071</v>
      </c>
      <c r="C341">
        <f t="shared" si="16"/>
        <v>40</v>
      </c>
      <c r="D341">
        <f t="shared" si="17"/>
        <v>40</v>
      </c>
      <c r="E341">
        <v>50</v>
      </c>
      <c r="F341" s="15">
        <v>1.4842843073430787</v>
      </c>
      <c r="G341" s="7" t="s">
        <v>159</v>
      </c>
    </row>
    <row r="342" spans="1:7">
      <c r="A342" s="6" t="s">
        <v>915</v>
      </c>
      <c r="B342" t="s">
        <v>2072</v>
      </c>
      <c r="C342">
        <f t="shared" si="16"/>
        <v>40</v>
      </c>
      <c r="D342">
        <f t="shared" si="17"/>
        <v>50</v>
      </c>
      <c r="E342">
        <v>50</v>
      </c>
      <c r="F342" s="15">
        <v>1.1549262573976047</v>
      </c>
      <c r="G342" s="7" t="s">
        <v>159</v>
      </c>
    </row>
    <row r="343" spans="1:7">
      <c r="A343" s="6" t="s">
        <v>891</v>
      </c>
      <c r="B343" t="s">
        <v>2073</v>
      </c>
      <c r="C343">
        <f t="shared" si="16"/>
        <v>40</v>
      </c>
      <c r="D343">
        <f t="shared" si="17"/>
        <v>60</v>
      </c>
      <c r="E343">
        <v>50</v>
      </c>
      <c r="F343" s="15">
        <v>1.2685006790175883</v>
      </c>
      <c r="G343" s="7" t="s">
        <v>159</v>
      </c>
    </row>
    <row r="344" spans="1:7">
      <c r="A344" s="6" t="s">
        <v>1080</v>
      </c>
      <c r="B344" t="s">
        <v>2077</v>
      </c>
      <c r="C344">
        <f t="shared" si="16"/>
        <v>40</v>
      </c>
      <c r="D344">
        <f t="shared" si="17"/>
        <v>100</v>
      </c>
      <c r="E344">
        <v>50</v>
      </c>
      <c r="F344" s="15">
        <v>1.4842843073430787</v>
      </c>
      <c r="G344" s="7" t="s">
        <v>159</v>
      </c>
    </row>
    <row r="345" spans="1:7">
      <c r="A345" s="6" t="s">
        <v>1196</v>
      </c>
      <c r="B345" t="s">
        <v>2078</v>
      </c>
      <c r="C345">
        <f t="shared" si="16"/>
        <v>40</v>
      </c>
      <c r="D345">
        <f t="shared" si="17"/>
        <v>100</v>
      </c>
      <c r="E345">
        <v>50</v>
      </c>
      <c r="F345" s="15">
        <v>1.1549262573976047</v>
      </c>
      <c r="G345" s="7" t="s">
        <v>160</v>
      </c>
    </row>
    <row r="346" spans="1:7">
      <c r="A346" s="6" t="s">
        <v>433</v>
      </c>
      <c r="B346" t="s">
        <v>2079</v>
      </c>
      <c r="C346">
        <f t="shared" si="16"/>
        <v>40</v>
      </c>
      <c r="D346">
        <f t="shared" si="17"/>
        <v>100</v>
      </c>
      <c r="E346">
        <v>50</v>
      </c>
      <c r="F346" s="15">
        <v>1.2685006790175883</v>
      </c>
      <c r="G346" s="7" t="s">
        <v>159</v>
      </c>
    </row>
    <row r="347" spans="1:7">
      <c r="A347" s="6" t="s">
        <v>1081</v>
      </c>
      <c r="B347" t="s">
        <v>2080</v>
      </c>
      <c r="C347">
        <f t="shared" si="16"/>
        <v>10</v>
      </c>
      <c r="D347">
        <f t="shared" si="17"/>
        <v>10</v>
      </c>
      <c r="E347">
        <v>50</v>
      </c>
      <c r="F347" s="15">
        <v>1.3707146275290167</v>
      </c>
      <c r="G347" s="7" t="s">
        <v>160</v>
      </c>
    </row>
    <row r="348" spans="1:7">
      <c r="A348" s="6" t="s">
        <v>389</v>
      </c>
      <c r="B348" t="s">
        <v>2081</v>
      </c>
      <c r="C348">
        <f t="shared" si="16"/>
        <v>10</v>
      </c>
      <c r="D348">
        <f t="shared" si="17"/>
        <v>20</v>
      </c>
      <c r="E348">
        <v>50</v>
      </c>
      <c r="F348" s="15">
        <v>1.9459806736170635</v>
      </c>
      <c r="G348" s="7" t="s">
        <v>161</v>
      </c>
    </row>
    <row r="349" spans="1:7">
      <c r="A349" s="6" t="s">
        <v>413</v>
      </c>
      <c r="B349" t="s">
        <v>2082</v>
      </c>
      <c r="C349">
        <f t="shared" si="16"/>
        <v>10</v>
      </c>
      <c r="D349">
        <f t="shared" si="17"/>
        <v>30</v>
      </c>
      <c r="E349">
        <v>50</v>
      </c>
      <c r="F349" s="15">
        <v>1.1075224511127919</v>
      </c>
      <c r="G349" s="7" t="s">
        <v>159</v>
      </c>
    </row>
    <row r="350" spans="1:7">
      <c r="A350" s="6" t="s">
        <v>717</v>
      </c>
      <c r="B350" t="s">
        <v>2086</v>
      </c>
      <c r="C350">
        <f t="shared" si="16"/>
        <v>10</v>
      </c>
      <c r="D350">
        <f t="shared" si="17"/>
        <v>70</v>
      </c>
      <c r="E350">
        <v>50</v>
      </c>
      <c r="F350" s="15">
        <v>1.3707146275290167</v>
      </c>
      <c r="G350" s="7" t="s">
        <v>160</v>
      </c>
    </row>
    <row r="351" spans="1:7">
      <c r="A351" s="6" t="s">
        <v>545</v>
      </c>
      <c r="B351" t="s">
        <v>2087</v>
      </c>
      <c r="C351">
        <f t="shared" si="16"/>
        <v>10</v>
      </c>
      <c r="D351">
        <f t="shared" si="17"/>
        <v>80</v>
      </c>
      <c r="E351">
        <v>50</v>
      </c>
      <c r="F351" s="15">
        <v>1.9459806736170635</v>
      </c>
      <c r="G351" s="7" t="s">
        <v>159</v>
      </c>
    </row>
    <row r="352" spans="1:7">
      <c r="A352" s="6" t="s">
        <v>850</v>
      </c>
      <c r="B352" t="s">
        <v>2088</v>
      </c>
      <c r="C352">
        <f t="shared" si="16"/>
        <v>10</v>
      </c>
      <c r="D352">
        <f t="shared" si="17"/>
        <v>90</v>
      </c>
      <c r="E352">
        <v>50</v>
      </c>
      <c r="F352" s="15">
        <v>1.1075224511127919</v>
      </c>
      <c r="G352" s="7" t="s">
        <v>159</v>
      </c>
    </row>
    <row r="353" spans="1:7">
      <c r="A353" s="6" t="s">
        <v>388</v>
      </c>
      <c r="B353" t="s">
        <v>2092</v>
      </c>
      <c r="C353">
        <f t="shared" si="16"/>
        <v>20</v>
      </c>
      <c r="D353">
        <f t="shared" si="17"/>
        <v>10</v>
      </c>
      <c r="E353">
        <v>50</v>
      </c>
      <c r="F353" s="15">
        <v>1.3237010925040567</v>
      </c>
      <c r="G353" s="7" t="s">
        <v>159</v>
      </c>
    </row>
    <row r="354" spans="1:7">
      <c r="A354" s="6" t="s">
        <v>751</v>
      </c>
      <c r="B354" t="s">
        <v>2093</v>
      </c>
      <c r="C354">
        <f t="shared" si="16"/>
        <v>20</v>
      </c>
      <c r="D354">
        <f t="shared" si="17"/>
        <v>20</v>
      </c>
      <c r="E354">
        <v>50</v>
      </c>
      <c r="F354" s="15">
        <v>1.7381357805575841</v>
      </c>
      <c r="G354" s="7" t="s">
        <v>159</v>
      </c>
    </row>
    <row r="355" spans="1:7">
      <c r="A355" s="6" t="s">
        <v>662</v>
      </c>
      <c r="B355" t="s">
        <v>2094</v>
      </c>
      <c r="C355">
        <f t="shared" si="16"/>
        <v>20</v>
      </c>
      <c r="D355">
        <f t="shared" si="17"/>
        <v>30</v>
      </c>
      <c r="E355">
        <v>50</v>
      </c>
      <c r="F355" s="15">
        <v>1.0927779556716875</v>
      </c>
      <c r="G355" s="7" t="s">
        <v>159</v>
      </c>
    </row>
    <row r="356" spans="1:7">
      <c r="A356" s="6" t="s">
        <v>875</v>
      </c>
      <c r="B356" t="s">
        <v>2095</v>
      </c>
      <c r="C356">
        <f t="shared" si="16"/>
        <v>20</v>
      </c>
      <c r="D356">
        <f t="shared" si="17"/>
        <v>40</v>
      </c>
      <c r="E356">
        <v>50</v>
      </c>
      <c r="F356" s="15">
        <v>1.3237010925040567</v>
      </c>
      <c r="G356" s="7" t="s">
        <v>159</v>
      </c>
    </row>
    <row r="357" spans="1:7">
      <c r="A357" s="6" t="s">
        <v>848</v>
      </c>
      <c r="B357" t="s">
        <v>2096</v>
      </c>
      <c r="C357">
        <f t="shared" si="16"/>
        <v>20</v>
      </c>
      <c r="D357">
        <f t="shared" si="17"/>
        <v>50</v>
      </c>
      <c r="E357">
        <v>50</v>
      </c>
      <c r="F357" s="15">
        <v>1.7381357805575841</v>
      </c>
      <c r="G357" s="7" t="s">
        <v>159</v>
      </c>
    </row>
    <row r="358" spans="1:7">
      <c r="A358" s="6" t="s">
        <v>248</v>
      </c>
      <c r="B358" t="s">
        <v>2097</v>
      </c>
      <c r="C358">
        <f t="shared" si="16"/>
        <v>20</v>
      </c>
      <c r="D358">
        <f t="shared" si="17"/>
        <v>60</v>
      </c>
      <c r="E358">
        <v>50</v>
      </c>
      <c r="F358" s="15">
        <v>1.0927779556716875</v>
      </c>
      <c r="G358" s="7" t="s">
        <v>159</v>
      </c>
    </row>
    <row r="359" spans="1:7">
      <c r="A359" s="6" t="s">
        <v>269</v>
      </c>
      <c r="B359" t="s">
        <v>2107</v>
      </c>
      <c r="C359">
        <f t="shared" si="16"/>
        <v>30</v>
      </c>
      <c r="D359">
        <f t="shared" si="17"/>
        <v>40</v>
      </c>
      <c r="E359">
        <v>50</v>
      </c>
      <c r="F359" s="15">
        <v>1.2319174700376498</v>
      </c>
      <c r="G359" s="7" t="s">
        <v>159</v>
      </c>
    </row>
    <row r="360" spans="1:7">
      <c r="A360" s="6" t="s">
        <v>440</v>
      </c>
      <c r="B360" t="s">
        <v>2108</v>
      </c>
      <c r="C360">
        <f t="shared" si="16"/>
        <v>30</v>
      </c>
      <c r="D360">
        <f t="shared" si="17"/>
        <v>50</v>
      </c>
      <c r="E360">
        <v>50</v>
      </c>
      <c r="F360" s="15">
        <v>1.9824816741182048</v>
      </c>
      <c r="G360" s="7" t="s">
        <v>159</v>
      </c>
    </row>
    <row r="361" spans="1:7">
      <c r="A361" s="6" t="s">
        <v>318</v>
      </c>
      <c r="B361" t="s">
        <v>2109</v>
      </c>
      <c r="C361">
        <f t="shared" si="16"/>
        <v>30</v>
      </c>
      <c r="D361">
        <f t="shared" si="17"/>
        <v>60</v>
      </c>
      <c r="E361">
        <v>50</v>
      </c>
      <c r="F361" s="15">
        <v>1.4884910468418546</v>
      </c>
      <c r="G361" s="7" t="s">
        <v>159</v>
      </c>
    </row>
    <row r="362" spans="1:7">
      <c r="A362" s="6" t="s">
        <v>397</v>
      </c>
      <c r="B362" t="s">
        <v>2110</v>
      </c>
      <c r="C362">
        <f t="shared" si="16"/>
        <v>30</v>
      </c>
      <c r="D362">
        <f t="shared" si="17"/>
        <v>70</v>
      </c>
      <c r="E362">
        <v>50</v>
      </c>
      <c r="F362" s="15">
        <v>1.2319174700376498</v>
      </c>
      <c r="G362" s="7" t="s">
        <v>159</v>
      </c>
    </row>
    <row r="363" spans="1:7">
      <c r="A363" s="6" t="s">
        <v>862</v>
      </c>
      <c r="B363" t="s">
        <v>2111</v>
      </c>
      <c r="C363">
        <f t="shared" si="16"/>
        <v>30</v>
      </c>
      <c r="D363">
        <f t="shared" si="17"/>
        <v>80</v>
      </c>
      <c r="E363">
        <v>50</v>
      </c>
      <c r="F363" s="15">
        <v>1.4884910468418546</v>
      </c>
      <c r="G363" s="7" t="s">
        <v>159</v>
      </c>
    </row>
    <row r="364" spans="1:7">
      <c r="A364" s="6" t="s">
        <v>305</v>
      </c>
      <c r="B364" t="s">
        <v>2112</v>
      </c>
      <c r="C364">
        <f t="shared" si="16"/>
        <v>30</v>
      </c>
      <c r="D364">
        <f t="shared" si="17"/>
        <v>90</v>
      </c>
      <c r="E364">
        <v>50</v>
      </c>
      <c r="F364" s="15">
        <v>1.9824816741182048</v>
      </c>
      <c r="G364" s="7" t="s">
        <v>159</v>
      </c>
    </row>
    <row r="365" spans="1:7">
      <c r="A365" s="6" t="s">
        <v>426</v>
      </c>
      <c r="B365" t="s">
        <v>2119</v>
      </c>
      <c r="C365">
        <f t="shared" si="16"/>
        <v>40</v>
      </c>
      <c r="D365">
        <f t="shared" si="17"/>
        <v>40</v>
      </c>
      <c r="E365">
        <v>50</v>
      </c>
      <c r="F365" s="15">
        <v>1.5439068838966508</v>
      </c>
      <c r="G365" s="7" t="s">
        <v>159</v>
      </c>
    </row>
    <row r="366" spans="1:7">
      <c r="A366" s="6" t="s">
        <v>494</v>
      </c>
      <c r="B366" t="s">
        <v>2120</v>
      </c>
      <c r="C366">
        <f t="shared" si="16"/>
        <v>40</v>
      </c>
      <c r="D366">
        <f t="shared" si="17"/>
        <v>50</v>
      </c>
      <c r="E366">
        <v>50</v>
      </c>
      <c r="F366" s="15">
        <v>1.2771221791990164</v>
      </c>
      <c r="G366" s="7" t="s">
        <v>159</v>
      </c>
    </row>
    <row r="367" spans="1:7">
      <c r="A367" s="6" t="s">
        <v>373</v>
      </c>
      <c r="B367" t="s">
        <v>2121</v>
      </c>
      <c r="C367">
        <f t="shared" si="16"/>
        <v>40</v>
      </c>
      <c r="D367">
        <f t="shared" si="17"/>
        <v>60</v>
      </c>
      <c r="E367">
        <v>50</v>
      </c>
      <c r="F367" s="15">
        <v>1.7017759906535121</v>
      </c>
      <c r="G367" s="7" t="s">
        <v>159</v>
      </c>
    </row>
    <row r="368" spans="1:7">
      <c r="A368" s="6" t="s">
        <v>476</v>
      </c>
      <c r="B368" t="s">
        <v>2125</v>
      </c>
      <c r="C368">
        <f t="shared" si="16"/>
        <v>40</v>
      </c>
      <c r="D368">
        <f t="shared" si="17"/>
        <v>100</v>
      </c>
      <c r="E368">
        <v>50</v>
      </c>
      <c r="F368" s="15">
        <v>1.5439068838966508</v>
      </c>
      <c r="G368" s="7" t="s">
        <v>159</v>
      </c>
    </row>
    <row r="369" spans="1:7">
      <c r="A369" s="6" t="s">
        <v>328</v>
      </c>
      <c r="B369" t="s">
        <v>2126</v>
      </c>
      <c r="C369">
        <f t="shared" si="16"/>
        <v>40</v>
      </c>
      <c r="D369">
        <f t="shared" si="17"/>
        <v>100</v>
      </c>
      <c r="E369">
        <v>50</v>
      </c>
      <c r="F369" s="15">
        <v>1.2771221791990164</v>
      </c>
      <c r="G369" s="7" t="s">
        <v>159</v>
      </c>
    </row>
    <row r="370" spans="1:7">
      <c r="A370" s="6" t="s">
        <v>459</v>
      </c>
      <c r="B370" t="s">
        <v>2127</v>
      </c>
      <c r="C370">
        <f t="shared" si="16"/>
        <v>40</v>
      </c>
      <c r="D370">
        <f t="shared" si="17"/>
        <v>100</v>
      </c>
      <c r="E370">
        <v>50</v>
      </c>
      <c r="F370" s="15">
        <v>1.7017759906535121</v>
      </c>
      <c r="G370" s="7" t="s">
        <v>159</v>
      </c>
    </row>
    <row r="371" spans="1:7">
      <c r="A371" s="6" t="s">
        <v>872</v>
      </c>
      <c r="B371" t="s">
        <v>2128</v>
      </c>
      <c r="C371">
        <f t="shared" si="16"/>
        <v>10</v>
      </c>
      <c r="D371">
        <f t="shared" si="17"/>
        <v>10</v>
      </c>
      <c r="E371">
        <v>50</v>
      </c>
      <c r="F371" s="15">
        <v>1.8822588090561747</v>
      </c>
      <c r="G371" s="7" t="s">
        <v>160</v>
      </c>
    </row>
    <row r="372" spans="1:7">
      <c r="A372" s="6" t="s">
        <v>483</v>
      </c>
      <c r="B372" t="s">
        <v>2129</v>
      </c>
      <c r="C372">
        <f t="shared" si="16"/>
        <v>10</v>
      </c>
      <c r="D372">
        <f t="shared" si="17"/>
        <v>20</v>
      </c>
      <c r="E372">
        <v>50</v>
      </c>
      <c r="F372" s="15">
        <v>1.8975787690015271</v>
      </c>
      <c r="G372" s="7" t="s">
        <v>160</v>
      </c>
    </row>
    <row r="373" spans="1:7">
      <c r="A373" s="6" t="s">
        <v>693</v>
      </c>
      <c r="B373" t="s">
        <v>2130</v>
      </c>
      <c r="C373">
        <f t="shared" si="16"/>
        <v>10</v>
      </c>
      <c r="D373">
        <f t="shared" si="17"/>
        <v>30</v>
      </c>
      <c r="E373">
        <v>50</v>
      </c>
      <c r="F373" s="15">
        <v>1.2704331186084987</v>
      </c>
      <c r="G373" s="7" t="s">
        <v>159</v>
      </c>
    </row>
    <row r="374" spans="1:7">
      <c r="A374" s="6" t="s">
        <v>1328</v>
      </c>
      <c r="B374" t="s">
        <v>2134</v>
      </c>
      <c r="C374">
        <f t="shared" si="16"/>
        <v>10</v>
      </c>
      <c r="D374">
        <f t="shared" si="17"/>
        <v>70</v>
      </c>
      <c r="E374">
        <v>50</v>
      </c>
      <c r="F374" s="15">
        <v>1.8822588090561747</v>
      </c>
      <c r="G374" s="7" t="s">
        <v>160</v>
      </c>
    </row>
    <row r="375" spans="1:7">
      <c r="A375" s="6" t="s">
        <v>1627</v>
      </c>
      <c r="B375" t="s">
        <v>2135</v>
      </c>
      <c r="C375">
        <f t="shared" si="16"/>
        <v>10</v>
      </c>
      <c r="D375">
        <f t="shared" si="17"/>
        <v>80</v>
      </c>
      <c r="E375">
        <v>50</v>
      </c>
      <c r="F375" s="15">
        <v>1.8975787690015271</v>
      </c>
      <c r="G375" s="7" t="s">
        <v>160</v>
      </c>
    </row>
    <row r="376" spans="1:7">
      <c r="A376" s="6" t="s">
        <v>1144</v>
      </c>
      <c r="B376" t="s">
        <v>2136</v>
      </c>
      <c r="C376">
        <f t="shared" si="16"/>
        <v>10</v>
      </c>
      <c r="D376">
        <f t="shared" si="17"/>
        <v>90</v>
      </c>
      <c r="E376">
        <v>50</v>
      </c>
      <c r="F376" s="15">
        <v>1.2704331186084987</v>
      </c>
      <c r="G376" s="7" t="s">
        <v>160</v>
      </c>
    </row>
    <row r="377" spans="1:7">
      <c r="A377" s="6" t="s">
        <v>569</v>
      </c>
      <c r="B377" t="s">
        <v>2140</v>
      </c>
      <c r="C377">
        <f t="shared" si="16"/>
        <v>20</v>
      </c>
      <c r="D377">
        <f t="shared" si="17"/>
        <v>10</v>
      </c>
      <c r="E377">
        <v>50</v>
      </c>
      <c r="F377" s="15">
        <v>1.4715877020312647</v>
      </c>
      <c r="G377" s="7" t="s">
        <v>159</v>
      </c>
    </row>
    <row r="378" spans="1:7">
      <c r="A378" s="6" t="s">
        <v>670</v>
      </c>
      <c r="B378" t="s">
        <v>2141</v>
      </c>
      <c r="C378">
        <f t="shared" si="16"/>
        <v>20</v>
      </c>
      <c r="D378">
        <f t="shared" si="17"/>
        <v>20</v>
      </c>
      <c r="E378">
        <v>50</v>
      </c>
      <c r="F378" s="15">
        <v>1.315717578415927</v>
      </c>
      <c r="G378" s="7" t="s">
        <v>159</v>
      </c>
    </row>
    <row r="379" spans="1:7">
      <c r="A379" s="6" t="s">
        <v>732</v>
      </c>
      <c r="B379" t="s">
        <v>2142</v>
      </c>
      <c r="C379">
        <f t="shared" si="16"/>
        <v>20</v>
      </c>
      <c r="D379">
        <f t="shared" si="17"/>
        <v>30</v>
      </c>
      <c r="E379">
        <v>50</v>
      </c>
      <c r="F379" s="15">
        <v>1.5469576705165169</v>
      </c>
      <c r="G379" s="7" t="s">
        <v>160</v>
      </c>
    </row>
    <row r="380" spans="1:7">
      <c r="A380" s="6" t="s">
        <v>416</v>
      </c>
      <c r="B380" t="s">
        <v>2143</v>
      </c>
      <c r="C380">
        <f t="shared" si="16"/>
        <v>20</v>
      </c>
      <c r="D380">
        <f t="shared" si="17"/>
        <v>40</v>
      </c>
      <c r="E380">
        <v>50</v>
      </c>
      <c r="F380" s="15">
        <v>1.315717578415927</v>
      </c>
      <c r="G380" s="7" t="s">
        <v>159</v>
      </c>
    </row>
    <row r="381" spans="1:7">
      <c r="A381" s="6" t="s">
        <v>505</v>
      </c>
      <c r="B381" t="s">
        <v>2144</v>
      </c>
      <c r="C381">
        <f t="shared" si="16"/>
        <v>20</v>
      </c>
      <c r="D381">
        <f t="shared" si="17"/>
        <v>50</v>
      </c>
      <c r="E381">
        <v>50</v>
      </c>
      <c r="F381" s="15">
        <v>1.5469576705165169</v>
      </c>
      <c r="G381" s="7" t="s">
        <v>159</v>
      </c>
    </row>
    <row r="382" spans="1:7">
      <c r="A382" s="6" t="s">
        <v>532</v>
      </c>
      <c r="B382" t="s">
        <v>2145</v>
      </c>
      <c r="C382">
        <f t="shared" si="16"/>
        <v>20</v>
      </c>
      <c r="D382">
        <f t="shared" si="17"/>
        <v>60</v>
      </c>
      <c r="E382">
        <v>50</v>
      </c>
      <c r="F382" s="15">
        <v>1.4715877020312647</v>
      </c>
      <c r="G382" s="7" t="s">
        <v>159</v>
      </c>
    </row>
    <row r="383" spans="1:7">
      <c r="A383" s="6" t="s">
        <v>1165</v>
      </c>
      <c r="B383" t="s">
        <v>2156</v>
      </c>
      <c r="C383">
        <f t="shared" si="16"/>
        <v>30</v>
      </c>
      <c r="D383">
        <f t="shared" si="17"/>
        <v>50</v>
      </c>
      <c r="E383">
        <v>50</v>
      </c>
      <c r="F383" s="15">
        <v>1.034041807500782</v>
      </c>
      <c r="G383" s="7" t="s">
        <v>160</v>
      </c>
    </row>
    <row r="384" spans="1:7">
      <c r="A384" s="6" t="s">
        <v>367</v>
      </c>
      <c r="B384" t="s">
        <v>2157</v>
      </c>
      <c r="C384">
        <f t="shared" si="16"/>
        <v>30</v>
      </c>
      <c r="D384">
        <f t="shared" si="17"/>
        <v>60</v>
      </c>
      <c r="E384">
        <v>50</v>
      </c>
      <c r="F384" s="15">
        <v>1.8357676576304676</v>
      </c>
      <c r="G384" s="7" t="s">
        <v>159</v>
      </c>
    </row>
    <row r="385" spans="1:7">
      <c r="A385" s="6" t="s">
        <v>799</v>
      </c>
      <c r="B385" t="s">
        <v>2158</v>
      </c>
      <c r="C385">
        <f t="shared" si="16"/>
        <v>30</v>
      </c>
      <c r="D385">
        <f t="shared" si="17"/>
        <v>70</v>
      </c>
      <c r="E385">
        <v>50</v>
      </c>
      <c r="F385" s="15">
        <v>1.5665735207692806</v>
      </c>
      <c r="G385" s="7" t="s">
        <v>159</v>
      </c>
    </row>
    <row r="386" spans="1:7">
      <c r="A386" s="6" t="s">
        <v>283</v>
      </c>
      <c r="B386" t="s">
        <v>2159</v>
      </c>
      <c r="C386">
        <f t="shared" ref="C386:C449" si="19">VLOOKUP(MID(B386,3,1),Andar,2,0)</f>
        <v>30</v>
      </c>
      <c r="D386">
        <f t="shared" ref="D386:D449" si="20">VLOOKUP(MID(B386,4,2),Linear,2,0)</f>
        <v>80</v>
      </c>
      <c r="E386">
        <v>50</v>
      </c>
      <c r="F386" s="15">
        <v>1.034041807500782</v>
      </c>
      <c r="G386" s="7" t="s">
        <v>159</v>
      </c>
    </row>
    <row r="387" spans="1:7">
      <c r="A387" s="6" t="s">
        <v>471</v>
      </c>
      <c r="B387" t="s">
        <v>2160</v>
      </c>
      <c r="C387">
        <f t="shared" si="19"/>
        <v>30</v>
      </c>
      <c r="D387">
        <f t="shared" si="20"/>
        <v>90</v>
      </c>
      <c r="E387">
        <v>50</v>
      </c>
      <c r="F387" s="15">
        <v>1.8357676576304676</v>
      </c>
      <c r="G387" s="7" t="s">
        <v>159</v>
      </c>
    </row>
    <row r="388" spans="1:7">
      <c r="A388" s="6" t="s">
        <v>391</v>
      </c>
      <c r="B388" t="s">
        <v>5</v>
      </c>
      <c r="C388">
        <f t="shared" si="19"/>
        <v>40</v>
      </c>
      <c r="D388">
        <f t="shared" si="20"/>
        <v>40</v>
      </c>
      <c r="E388">
        <v>50</v>
      </c>
      <c r="F388" s="15">
        <v>1.4556468633305339</v>
      </c>
      <c r="G388" s="7" t="s">
        <v>159</v>
      </c>
    </row>
    <row r="389" spans="1:7">
      <c r="A389" s="6" t="s">
        <v>438</v>
      </c>
      <c r="B389" t="s">
        <v>6</v>
      </c>
      <c r="C389">
        <f t="shared" si="19"/>
        <v>40</v>
      </c>
      <c r="D389">
        <f t="shared" si="20"/>
        <v>50</v>
      </c>
      <c r="E389">
        <v>50</v>
      </c>
      <c r="F389" s="15">
        <v>1.87616509641152</v>
      </c>
      <c r="G389" s="7" t="s">
        <v>159</v>
      </c>
    </row>
    <row r="390" spans="1:7">
      <c r="A390" s="6" t="s">
        <v>565</v>
      </c>
      <c r="B390" t="s">
        <v>7</v>
      </c>
      <c r="C390">
        <f t="shared" si="19"/>
        <v>40</v>
      </c>
      <c r="D390">
        <f t="shared" si="20"/>
        <v>60</v>
      </c>
      <c r="E390">
        <v>50</v>
      </c>
      <c r="F390" s="15">
        <v>1.5972720439176653</v>
      </c>
      <c r="G390" s="7" t="s">
        <v>159</v>
      </c>
    </row>
    <row r="391" spans="1:7">
      <c r="A391" s="6" t="s">
        <v>1097</v>
      </c>
      <c r="B391" t="s">
        <v>11</v>
      </c>
      <c r="C391">
        <f t="shared" si="19"/>
        <v>40</v>
      </c>
      <c r="D391">
        <f t="shared" si="20"/>
        <v>100</v>
      </c>
      <c r="E391">
        <v>50</v>
      </c>
      <c r="F391" s="15">
        <v>1.4556468633305339</v>
      </c>
      <c r="G391" s="7" t="s">
        <v>159</v>
      </c>
    </row>
    <row r="392" spans="1:7">
      <c r="A392" s="6" t="s">
        <v>824</v>
      </c>
      <c r="B392" t="s">
        <v>12</v>
      </c>
      <c r="C392">
        <f t="shared" si="19"/>
        <v>40</v>
      </c>
      <c r="D392">
        <f t="shared" si="20"/>
        <v>100</v>
      </c>
      <c r="E392">
        <v>50</v>
      </c>
      <c r="F392" s="15">
        <v>1.87616509641152</v>
      </c>
      <c r="G392" s="7" t="s">
        <v>159</v>
      </c>
    </row>
    <row r="393" spans="1:7">
      <c r="A393" s="6" t="s">
        <v>1060</v>
      </c>
      <c r="B393" t="s">
        <v>13</v>
      </c>
      <c r="C393">
        <f t="shared" si="19"/>
        <v>40</v>
      </c>
      <c r="D393">
        <f t="shared" si="20"/>
        <v>100</v>
      </c>
      <c r="E393">
        <v>50</v>
      </c>
      <c r="F393" s="15">
        <v>1.5972720439176653</v>
      </c>
      <c r="G393" s="7" t="s">
        <v>160</v>
      </c>
    </row>
    <row r="394" spans="1:7">
      <c r="A394" s="6" t="s">
        <v>355</v>
      </c>
      <c r="B394" t="s">
        <v>14</v>
      </c>
      <c r="C394">
        <f t="shared" si="19"/>
        <v>10</v>
      </c>
      <c r="D394">
        <f t="shared" si="20"/>
        <v>10</v>
      </c>
      <c r="E394">
        <v>50</v>
      </c>
      <c r="F394" s="15">
        <v>1.1507867225799648</v>
      </c>
      <c r="G394" s="7" t="s">
        <v>159</v>
      </c>
    </row>
    <row r="395" spans="1:7">
      <c r="A395" s="6" t="s">
        <v>1066</v>
      </c>
      <c r="B395" t="s">
        <v>15</v>
      </c>
      <c r="C395">
        <f t="shared" si="19"/>
        <v>10</v>
      </c>
      <c r="D395">
        <f t="shared" si="20"/>
        <v>20</v>
      </c>
      <c r="E395">
        <v>50</v>
      </c>
      <c r="F395" s="15">
        <v>1.8470273583634453</v>
      </c>
      <c r="G395" s="7" t="s">
        <v>159</v>
      </c>
    </row>
    <row r="396" spans="1:7">
      <c r="A396" s="6" t="s">
        <v>294</v>
      </c>
      <c r="B396" t="s">
        <v>16</v>
      </c>
      <c r="C396">
        <f t="shared" si="19"/>
        <v>10</v>
      </c>
      <c r="D396">
        <f t="shared" si="20"/>
        <v>30</v>
      </c>
      <c r="E396">
        <v>50</v>
      </c>
      <c r="F396" s="15">
        <v>1.7023323943410578</v>
      </c>
      <c r="G396" s="7" t="s">
        <v>159</v>
      </c>
    </row>
    <row r="397" spans="1:7">
      <c r="A397" s="6" t="s">
        <v>309</v>
      </c>
      <c r="B397" t="s">
        <v>20</v>
      </c>
      <c r="C397">
        <f t="shared" si="19"/>
        <v>10</v>
      </c>
      <c r="D397">
        <f t="shared" si="20"/>
        <v>70</v>
      </c>
      <c r="E397">
        <v>50</v>
      </c>
      <c r="F397" s="15">
        <v>1.7023323943410578</v>
      </c>
      <c r="G397" s="7" t="s">
        <v>159</v>
      </c>
    </row>
    <row r="398" spans="1:7">
      <c r="A398" s="6" t="s">
        <v>290</v>
      </c>
      <c r="B398" t="s">
        <v>21</v>
      </c>
      <c r="C398">
        <f t="shared" si="19"/>
        <v>10</v>
      </c>
      <c r="D398">
        <f t="shared" si="20"/>
        <v>80</v>
      </c>
      <c r="E398">
        <v>50</v>
      </c>
      <c r="F398" s="15">
        <v>1.1507867225799648</v>
      </c>
      <c r="G398" s="7" t="s">
        <v>159</v>
      </c>
    </row>
    <row r="399" spans="1:7">
      <c r="A399" s="6" t="s">
        <v>723</v>
      </c>
      <c r="B399" t="s">
        <v>22</v>
      </c>
      <c r="C399">
        <f t="shared" si="19"/>
        <v>10</v>
      </c>
      <c r="D399">
        <f t="shared" si="20"/>
        <v>90</v>
      </c>
      <c r="E399">
        <v>50</v>
      </c>
      <c r="F399" s="15">
        <v>1.8470273583634453</v>
      </c>
      <c r="G399" s="7" t="s">
        <v>159</v>
      </c>
    </row>
    <row r="400" spans="1:7">
      <c r="A400" s="6" t="s">
        <v>420</v>
      </c>
      <c r="B400" t="s">
        <v>26</v>
      </c>
      <c r="C400">
        <f t="shared" si="19"/>
        <v>20</v>
      </c>
      <c r="D400">
        <f t="shared" si="20"/>
        <v>10</v>
      </c>
      <c r="E400">
        <v>50</v>
      </c>
      <c r="F400" s="15">
        <v>1.711209487219203</v>
      </c>
      <c r="G400" s="7" t="s">
        <v>159</v>
      </c>
    </row>
    <row r="401" spans="1:7">
      <c r="A401" s="6" t="s">
        <v>746</v>
      </c>
      <c r="B401" t="s">
        <v>27</v>
      </c>
      <c r="C401">
        <f t="shared" si="19"/>
        <v>20</v>
      </c>
      <c r="D401">
        <f t="shared" si="20"/>
        <v>20</v>
      </c>
      <c r="E401">
        <v>50</v>
      </c>
      <c r="F401" s="15">
        <v>1.5182741561416568</v>
      </c>
      <c r="G401" s="7" t="s">
        <v>160</v>
      </c>
    </row>
    <row r="402" spans="1:7">
      <c r="A402" s="6" t="s">
        <v>992</v>
      </c>
      <c r="B402" t="s">
        <v>28</v>
      </c>
      <c r="C402">
        <f t="shared" si="19"/>
        <v>20</v>
      </c>
      <c r="D402">
        <f t="shared" si="20"/>
        <v>30</v>
      </c>
      <c r="E402">
        <v>50</v>
      </c>
      <c r="F402" s="15">
        <v>1.67758695499746</v>
      </c>
      <c r="G402" s="7" t="s">
        <v>159</v>
      </c>
    </row>
    <row r="403" spans="1:7">
      <c r="A403" s="6" t="s">
        <v>1076</v>
      </c>
      <c r="B403" t="s">
        <v>29</v>
      </c>
      <c r="C403">
        <f t="shared" si="19"/>
        <v>20</v>
      </c>
      <c r="D403">
        <f t="shared" si="20"/>
        <v>40</v>
      </c>
      <c r="E403">
        <v>50</v>
      </c>
      <c r="F403" s="15">
        <v>1.711209487219203</v>
      </c>
      <c r="G403" s="7" t="s">
        <v>159</v>
      </c>
    </row>
    <row r="404" spans="1:7">
      <c r="A404" s="6" t="s">
        <v>1111</v>
      </c>
      <c r="B404" t="s">
        <v>30</v>
      </c>
      <c r="C404">
        <f t="shared" si="19"/>
        <v>20</v>
      </c>
      <c r="D404">
        <f t="shared" si="20"/>
        <v>50</v>
      </c>
      <c r="E404">
        <v>50</v>
      </c>
      <c r="F404" s="15">
        <v>1.67758695499746</v>
      </c>
      <c r="G404" s="7" t="s">
        <v>160</v>
      </c>
    </row>
    <row r="405" spans="1:7">
      <c r="A405" s="6" t="s">
        <v>316</v>
      </c>
      <c r="B405" t="s">
        <v>31</v>
      </c>
      <c r="C405">
        <f t="shared" si="19"/>
        <v>20</v>
      </c>
      <c r="D405">
        <f t="shared" si="20"/>
        <v>60</v>
      </c>
      <c r="E405">
        <v>50</v>
      </c>
      <c r="F405" s="15">
        <v>1.5182741561416568</v>
      </c>
      <c r="G405" s="7" t="s">
        <v>159</v>
      </c>
    </row>
    <row r="406" spans="1:7">
      <c r="A406" s="6" t="s">
        <v>820</v>
      </c>
      <c r="B406" t="s">
        <v>41</v>
      </c>
      <c r="C406">
        <f t="shared" si="19"/>
        <v>30</v>
      </c>
      <c r="D406">
        <f t="shared" si="20"/>
        <v>40</v>
      </c>
      <c r="E406">
        <v>50</v>
      </c>
      <c r="F406" s="15">
        <v>1.8946049676507348</v>
      </c>
      <c r="G406" s="7" t="s">
        <v>159</v>
      </c>
    </row>
    <row r="407" spans="1:7">
      <c r="A407" s="6" t="s">
        <v>1379</v>
      </c>
      <c r="B407" t="s">
        <v>42</v>
      </c>
      <c r="C407">
        <f t="shared" si="19"/>
        <v>30</v>
      </c>
      <c r="D407">
        <f t="shared" si="20"/>
        <v>50</v>
      </c>
      <c r="E407">
        <v>50</v>
      </c>
      <c r="F407" s="15">
        <v>1.7630925533323962</v>
      </c>
      <c r="G407" s="7" t="s">
        <v>160</v>
      </c>
    </row>
    <row r="408" spans="1:7">
      <c r="A408" s="6" t="s">
        <v>399</v>
      </c>
      <c r="B408" t="s">
        <v>43</v>
      </c>
      <c r="C408">
        <f t="shared" si="19"/>
        <v>30</v>
      </c>
      <c r="D408">
        <f t="shared" si="20"/>
        <v>60</v>
      </c>
      <c r="E408">
        <v>50</v>
      </c>
      <c r="F408" s="15">
        <v>1.5724463493139451</v>
      </c>
      <c r="G408" s="7" t="s">
        <v>159</v>
      </c>
    </row>
    <row r="409" spans="1:7">
      <c r="A409" s="6" t="s">
        <v>1126</v>
      </c>
      <c r="B409" t="s">
        <v>44</v>
      </c>
      <c r="C409">
        <f t="shared" si="19"/>
        <v>30</v>
      </c>
      <c r="D409">
        <f t="shared" si="20"/>
        <v>70</v>
      </c>
      <c r="E409">
        <v>50</v>
      </c>
      <c r="F409" s="15">
        <v>1.8946049676507348</v>
      </c>
      <c r="G409" s="7" t="s">
        <v>160</v>
      </c>
    </row>
    <row r="410" spans="1:7">
      <c r="A410" s="6" t="s">
        <v>654</v>
      </c>
      <c r="B410" t="s">
        <v>45</v>
      </c>
      <c r="C410">
        <f t="shared" si="19"/>
        <v>30</v>
      </c>
      <c r="D410">
        <f t="shared" si="20"/>
        <v>80</v>
      </c>
      <c r="E410">
        <v>50</v>
      </c>
      <c r="F410" s="15">
        <v>1.7630925533323962</v>
      </c>
      <c r="G410" s="7" t="s">
        <v>159</v>
      </c>
    </row>
    <row r="411" spans="1:7">
      <c r="A411" s="6" t="s">
        <v>608</v>
      </c>
      <c r="B411" t="s">
        <v>46</v>
      </c>
      <c r="C411">
        <f t="shared" si="19"/>
        <v>30</v>
      </c>
      <c r="D411">
        <f t="shared" si="20"/>
        <v>90</v>
      </c>
      <c r="E411">
        <v>50</v>
      </c>
      <c r="F411" s="15">
        <v>1.5724463493139451</v>
      </c>
      <c r="G411" s="7" t="s">
        <v>159</v>
      </c>
    </row>
    <row r="412" spans="1:7">
      <c r="A412" s="6" t="s">
        <v>320</v>
      </c>
      <c r="B412" t="s">
        <v>53</v>
      </c>
      <c r="C412">
        <f t="shared" si="19"/>
        <v>40</v>
      </c>
      <c r="D412">
        <f t="shared" si="20"/>
        <v>40</v>
      </c>
      <c r="E412">
        <v>50</v>
      </c>
      <c r="F412" s="15">
        <v>1.3026705738177764</v>
      </c>
      <c r="G412" s="7" t="s">
        <v>159</v>
      </c>
    </row>
    <row r="413" spans="1:7">
      <c r="A413" s="6" t="s">
        <v>1367</v>
      </c>
      <c r="B413" t="s">
        <v>54</v>
      </c>
      <c r="C413">
        <f t="shared" si="19"/>
        <v>40</v>
      </c>
      <c r="D413">
        <f t="shared" si="20"/>
        <v>50</v>
      </c>
      <c r="E413">
        <v>50</v>
      </c>
      <c r="F413" s="15">
        <v>1.9139074584111349</v>
      </c>
      <c r="G413" s="7" t="s">
        <v>160</v>
      </c>
    </row>
    <row r="414" spans="1:7">
      <c r="A414" s="6" t="s">
        <v>757</v>
      </c>
      <c r="B414" t="s">
        <v>55</v>
      </c>
      <c r="C414">
        <f t="shared" si="19"/>
        <v>40</v>
      </c>
      <c r="D414">
        <f t="shared" si="20"/>
        <v>60</v>
      </c>
      <c r="E414">
        <v>50</v>
      </c>
      <c r="F414" s="15">
        <v>1.2491596959064557</v>
      </c>
      <c r="G414" s="7" t="s">
        <v>160</v>
      </c>
    </row>
    <row r="415" spans="1:7">
      <c r="A415" s="6" t="s">
        <v>280</v>
      </c>
      <c r="B415" t="s">
        <v>59</v>
      </c>
      <c r="C415">
        <f t="shared" si="19"/>
        <v>40</v>
      </c>
      <c r="D415">
        <f t="shared" si="20"/>
        <v>100</v>
      </c>
      <c r="E415">
        <v>50</v>
      </c>
      <c r="F415" s="15">
        <v>1.3026705738177764</v>
      </c>
      <c r="G415" s="7" t="s">
        <v>161</v>
      </c>
    </row>
    <row r="416" spans="1:7">
      <c r="A416" s="6" t="s">
        <v>361</v>
      </c>
      <c r="B416" t="s">
        <v>60</v>
      </c>
      <c r="C416">
        <f t="shared" si="19"/>
        <v>40</v>
      </c>
      <c r="D416">
        <f t="shared" si="20"/>
        <v>100</v>
      </c>
      <c r="E416">
        <v>50</v>
      </c>
      <c r="F416" s="15">
        <v>1.9139074584111349</v>
      </c>
      <c r="G416" s="7" t="s">
        <v>159</v>
      </c>
    </row>
    <row r="417" spans="1:7">
      <c r="A417" s="6" t="s">
        <v>303</v>
      </c>
      <c r="B417" t="s">
        <v>61</v>
      </c>
      <c r="C417">
        <f t="shared" si="19"/>
        <v>40</v>
      </c>
      <c r="D417">
        <f t="shared" si="20"/>
        <v>100</v>
      </c>
      <c r="E417">
        <v>50</v>
      </c>
      <c r="F417" s="15">
        <v>1.2491596959064557</v>
      </c>
      <c r="G417" s="7" t="s">
        <v>161</v>
      </c>
    </row>
    <row r="418" spans="1:7">
      <c r="A418" s="6" t="s">
        <v>1418</v>
      </c>
      <c r="B418" t="s">
        <v>62</v>
      </c>
      <c r="C418">
        <f t="shared" si="19"/>
        <v>10</v>
      </c>
      <c r="D418">
        <f t="shared" si="20"/>
        <v>10</v>
      </c>
      <c r="E418">
        <v>50</v>
      </c>
      <c r="F418" s="15">
        <v>1.0428459851984202</v>
      </c>
      <c r="G418" s="7" t="s">
        <v>159</v>
      </c>
    </row>
    <row r="419" spans="1:7">
      <c r="A419" s="6" t="s">
        <v>923</v>
      </c>
      <c r="B419" t="s">
        <v>63</v>
      </c>
      <c r="C419">
        <f t="shared" si="19"/>
        <v>10</v>
      </c>
      <c r="D419">
        <f t="shared" si="20"/>
        <v>20</v>
      </c>
      <c r="E419">
        <v>50</v>
      </c>
      <c r="F419" s="15">
        <v>1.8817596445579827</v>
      </c>
      <c r="G419" s="7" t="s">
        <v>159</v>
      </c>
    </row>
    <row r="420" spans="1:7">
      <c r="A420" s="6" t="s">
        <v>627</v>
      </c>
      <c r="B420" t="s">
        <v>64</v>
      </c>
      <c r="C420">
        <f t="shared" si="19"/>
        <v>10</v>
      </c>
      <c r="D420">
        <f t="shared" si="20"/>
        <v>30</v>
      </c>
      <c r="E420">
        <v>50</v>
      </c>
      <c r="F420" s="15">
        <v>1.3113775614967613</v>
      </c>
      <c r="G420" s="7" t="s">
        <v>160</v>
      </c>
    </row>
    <row r="421" spans="1:7">
      <c r="A421" s="6" t="s">
        <v>889</v>
      </c>
      <c r="B421" t="s">
        <v>68</v>
      </c>
      <c r="C421">
        <f t="shared" si="19"/>
        <v>10</v>
      </c>
      <c r="D421">
        <f t="shared" si="20"/>
        <v>70</v>
      </c>
      <c r="E421">
        <v>50</v>
      </c>
      <c r="F421" s="15">
        <v>1.0428459851984202</v>
      </c>
      <c r="G421" s="7" t="s">
        <v>160</v>
      </c>
    </row>
    <row r="422" spans="1:7">
      <c r="A422" s="6" t="s">
        <v>697</v>
      </c>
      <c r="B422" t="s">
        <v>69</v>
      </c>
      <c r="C422">
        <f t="shared" si="19"/>
        <v>10</v>
      </c>
      <c r="D422">
        <f t="shared" si="20"/>
        <v>80</v>
      </c>
      <c r="E422">
        <v>50</v>
      </c>
      <c r="F422" s="15">
        <v>1.8817596445579827</v>
      </c>
      <c r="G422" s="7" t="s">
        <v>159</v>
      </c>
    </row>
    <row r="423" spans="1:7">
      <c r="A423" s="6" t="s">
        <v>802</v>
      </c>
      <c r="B423" t="s">
        <v>70</v>
      </c>
      <c r="C423">
        <f t="shared" si="19"/>
        <v>10</v>
      </c>
      <c r="D423">
        <f t="shared" si="20"/>
        <v>90</v>
      </c>
      <c r="E423">
        <v>50</v>
      </c>
      <c r="F423" s="15">
        <v>1.3113775614967613</v>
      </c>
      <c r="G423" s="7" t="s">
        <v>159</v>
      </c>
    </row>
    <row r="424" spans="1:7">
      <c r="A424" s="6" t="s">
        <v>815</v>
      </c>
      <c r="B424" t="s">
        <v>71</v>
      </c>
      <c r="C424">
        <f t="shared" si="19"/>
        <v>20</v>
      </c>
      <c r="D424">
        <f t="shared" si="20"/>
        <v>10</v>
      </c>
      <c r="E424">
        <v>50</v>
      </c>
      <c r="F424" s="15">
        <v>1.3674791427951116</v>
      </c>
      <c r="G424" s="7" t="s">
        <v>159</v>
      </c>
    </row>
    <row r="425" spans="1:7">
      <c r="A425" s="6" t="s">
        <v>644</v>
      </c>
      <c r="B425" t="s">
        <v>72</v>
      </c>
      <c r="C425">
        <f t="shared" si="19"/>
        <v>20</v>
      </c>
      <c r="D425">
        <f t="shared" si="20"/>
        <v>20</v>
      </c>
      <c r="E425">
        <v>50</v>
      </c>
      <c r="F425" s="15">
        <v>1.3259586555942879</v>
      </c>
      <c r="G425" s="7" t="s">
        <v>159</v>
      </c>
    </row>
    <row r="426" spans="1:7">
      <c r="A426" s="6" t="s">
        <v>1235</v>
      </c>
      <c r="B426" t="s">
        <v>73</v>
      </c>
      <c r="C426">
        <f t="shared" si="19"/>
        <v>20</v>
      </c>
      <c r="D426">
        <f t="shared" si="20"/>
        <v>30</v>
      </c>
      <c r="E426">
        <v>50</v>
      </c>
      <c r="F426" s="15">
        <v>1.3862871566622905</v>
      </c>
      <c r="G426" s="7" t="s">
        <v>160</v>
      </c>
    </row>
    <row r="427" spans="1:7">
      <c r="A427" s="6" t="s">
        <v>599</v>
      </c>
      <c r="B427" t="s">
        <v>74</v>
      </c>
      <c r="C427">
        <f t="shared" si="19"/>
        <v>20</v>
      </c>
      <c r="D427">
        <f t="shared" si="20"/>
        <v>40</v>
      </c>
      <c r="E427">
        <v>50</v>
      </c>
      <c r="F427" s="15">
        <v>1.3674791427951116</v>
      </c>
      <c r="G427" s="7" t="s">
        <v>159</v>
      </c>
    </row>
    <row r="428" spans="1:7">
      <c r="A428" s="6" t="s">
        <v>680</v>
      </c>
      <c r="B428" t="s">
        <v>75</v>
      </c>
      <c r="C428">
        <f t="shared" si="19"/>
        <v>20</v>
      </c>
      <c r="D428">
        <f t="shared" si="20"/>
        <v>50</v>
      </c>
      <c r="E428">
        <v>50</v>
      </c>
      <c r="F428" s="15">
        <v>1.3862871566622905</v>
      </c>
      <c r="G428" s="7" t="s">
        <v>159</v>
      </c>
    </row>
    <row r="429" spans="1:7">
      <c r="A429" s="6" t="s">
        <v>515</v>
      </c>
      <c r="B429" t="s">
        <v>76</v>
      </c>
      <c r="C429">
        <f t="shared" si="19"/>
        <v>20</v>
      </c>
      <c r="D429">
        <f t="shared" si="20"/>
        <v>60</v>
      </c>
      <c r="E429">
        <v>50</v>
      </c>
      <c r="F429" s="15">
        <v>1.3259586555942879</v>
      </c>
      <c r="G429" s="7" t="s">
        <v>160</v>
      </c>
    </row>
    <row r="430" spans="1:7">
      <c r="A430" s="6" t="s">
        <v>1187</v>
      </c>
      <c r="B430" t="s">
        <v>81</v>
      </c>
      <c r="C430">
        <f t="shared" si="19"/>
        <v>30</v>
      </c>
      <c r="D430">
        <f t="shared" si="20"/>
        <v>20</v>
      </c>
      <c r="E430">
        <f t="shared" ref="E430:E445" si="21">C430+D430</f>
        <v>50</v>
      </c>
      <c r="F430" s="15">
        <v>1.7703012081951774</v>
      </c>
      <c r="G430" s="7" t="s">
        <v>160</v>
      </c>
    </row>
    <row r="431" spans="1:7">
      <c r="A431" s="6" t="s">
        <v>615</v>
      </c>
      <c r="B431" t="s">
        <v>81</v>
      </c>
      <c r="C431">
        <f t="shared" si="19"/>
        <v>30</v>
      </c>
      <c r="D431">
        <f t="shared" si="20"/>
        <v>20</v>
      </c>
      <c r="E431">
        <f t="shared" si="21"/>
        <v>50</v>
      </c>
      <c r="F431" s="15">
        <v>1.4520940608702704</v>
      </c>
      <c r="G431" s="7" t="s">
        <v>159</v>
      </c>
    </row>
    <row r="432" spans="1:7">
      <c r="A432" s="6" t="s">
        <v>467</v>
      </c>
      <c r="B432" t="s">
        <v>81</v>
      </c>
      <c r="C432">
        <f t="shared" si="19"/>
        <v>30</v>
      </c>
      <c r="D432">
        <f t="shared" si="20"/>
        <v>20</v>
      </c>
      <c r="E432">
        <f t="shared" si="21"/>
        <v>50</v>
      </c>
      <c r="F432" s="15">
        <v>1.3681091413115487</v>
      </c>
      <c r="G432" s="7" t="s">
        <v>159</v>
      </c>
    </row>
    <row r="433" spans="1:7">
      <c r="A433" s="6" t="s">
        <v>1520</v>
      </c>
      <c r="B433" t="s">
        <v>89</v>
      </c>
      <c r="C433">
        <f t="shared" si="19"/>
        <v>40</v>
      </c>
      <c r="D433">
        <f t="shared" si="20"/>
        <v>10</v>
      </c>
      <c r="E433">
        <f t="shared" si="21"/>
        <v>50</v>
      </c>
      <c r="F433" s="15">
        <v>1.3070215586160541</v>
      </c>
      <c r="G433" s="5" t="s">
        <v>168</v>
      </c>
    </row>
    <row r="434" spans="1:7">
      <c r="A434" s="6" t="s">
        <v>588</v>
      </c>
      <c r="B434" t="s">
        <v>89</v>
      </c>
      <c r="C434">
        <f t="shared" si="19"/>
        <v>40</v>
      </c>
      <c r="D434">
        <f t="shared" si="20"/>
        <v>10</v>
      </c>
      <c r="E434">
        <f t="shared" si="21"/>
        <v>50</v>
      </c>
      <c r="F434" s="15">
        <v>1.7411458384618328</v>
      </c>
      <c r="G434" s="7" t="s">
        <v>160</v>
      </c>
    </row>
    <row r="435" spans="1:7">
      <c r="A435" s="6" t="s">
        <v>497</v>
      </c>
      <c r="B435" t="s">
        <v>89</v>
      </c>
      <c r="C435">
        <f t="shared" si="19"/>
        <v>40</v>
      </c>
      <c r="D435">
        <f t="shared" si="20"/>
        <v>10</v>
      </c>
      <c r="E435">
        <f t="shared" si="21"/>
        <v>50</v>
      </c>
      <c r="F435" s="15">
        <v>1.8544559995326688</v>
      </c>
      <c r="G435" s="7" t="s">
        <v>159</v>
      </c>
    </row>
    <row r="436" spans="1:7">
      <c r="A436" s="6" t="s">
        <v>437</v>
      </c>
      <c r="B436" t="s">
        <v>101</v>
      </c>
      <c r="C436">
        <f t="shared" si="19"/>
        <v>10</v>
      </c>
      <c r="D436">
        <f t="shared" si="20"/>
        <v>40</v>
      </c>
      <c r="E436">
        <f t="shared" si="21"/>
        <v>50</v>
      </c>
      <c r="F436" s="15">
        <v>1.4371078705914559</v>
      </c>
      <c r="G436" s="7" t="s">
        <v>159</v>
      </c>
    </row>
    <row r="437" spans="1:7">
      <c r="A437" s="6" t="s">
        <v>1153</v>
      </c>
      <c r="B437" t="s">
        <v>101</v>
      </c>
      <c r="C437">
        <f t="shared" si="19"/>
        <v>10</v>
      </c>
      <c r="D437">
        <f t="shared" si="20"/>
        <v>40</v>
      </c>
      <c r="E437">
        <f t="shared" si="21"/>
        <v>50</v>
      </c>
      <c r="F437" s="15">
        <v>1.6591601955400432</v>
      </c>
      <c r="G437" s="7" t="s">
        <v>159</v>
      </c>
    </row>
    <row r="438" spans="1:7">
      <c r="A438" s="6" t="s">
        <v>1156</v>
      </c>
      <c r="B438" t="s">
        <v>101</v>
      </c>
      <c r="C438">
        <f t="shared" si="19"/>
        <v>10</v>
      </c>
      <c r="D438">
        <f t="shared" si="20"/>
        <v>40</v>
      </c>
      <c r="E438">
        <f t="shared" si="21"/>
        <v>50</v>
      </c>
      <c r="F438" s="15">
        <v>1.5997400649960341</v>
      </c>
      <c r="G438" s="7" t="s">
        <v>160</v>
      </c>
    </row>
    <row r="439" spans="1:7">
      <c r="A439" s="6" t="s">
        <v>888</v>
      </c>
      <c r="B439" t="s">
        <v>109</v>
      </c>
      <c r="C439">
        <f t="shared" si="19"/>
        <v>20</v>
      </c>
      <c r="D439">
        <f t="shared" si="20"/>
        <v>30</v>
      </c>
      <c r="E439">
        <f t="shared" si="21"/>
        <v>50</v>
      </c>
      <c r="F439" s="15">
        <v>1.7381357805575841</v>
      </c>
      <c r="G439" s="7" t="s">
        <v>159</v>
      </c>
    </row>
    <row r="440" spans="1:7">
      <c r="A440" s="6" t="s">
        <v>352</v>
      </c>
      <c r="B440" t="s">
        <v>109</v>
      </c>
      <c r="C440">
        <f t="shared" si="19"/>
        <v>20</v>
      </c>
      <c r="D440">
        <f t="shared" si="20"/>
        <v>30</v>
      </c>
      <c r="E440">
        <f t="shared" si="21"/>
        <v>50</v>
      </c>
      <c r="F440" s="15">
        <v>1.9030547940536464</v>
      </c>
      <c r="G440" s="7" t="s">
        <v>159</v>
      </c>
    </row>
    <row r="441" spans="1:7">
      <c r="A441" s="6" t="s">
        <v>321</v>
      </c>
      <c r="B441" t="s">
        <v>109</v>
      </c>
      <c r="C441">
        <f t="shared" si="19"/>
        <v>20</v>
      </c>
      <c r="D441">
        <f t="shared" si="20"/>
        <v>30</v>
      </c>
      <c r="E441">
        <f t="shared" si="21"/>
        <v>50</v>
      </c>
      <c r="F441" s="15">
        <v>1.8015967206063994</v>
      </c>
      <c r="G441" s="7" t="s">
        <v>159</v>
      </c>
    </row>
    <row r="442" spans="1:7">
      <c r="A442" s="6" t="s">
        <v>369</v>
      </c>
      <c r="B442" t="s">
        <v>118</v>
      </c>
      <c r="C442">
        <f t="shared" si="19"/>
        <v>30</v>
      </c>
      <c r="D442">
        <f t="shared" si="20"/>
        <v>20</v>
      </c>
      <c r="E442">
        <f t="shared" si="21"/>
        <v>50</v>
      </c>
      <c r="F442" s="15">
        <v>1.5371770754336676</v>
      </c>
      <c r="G442" s="7" t="s">
        <v>159</v>
      </c>
    </row>
    <row r="443" spans="1:7">
      <c r="A443" s="6" t="s">
        <v>715</v>
      </c>
      <c r="B443" t="s">
        <v>118</v>
      </c>
      <c r="C443">
        <f t="shared" si="19"/>
        <v>30</v>
      </c>
      <c r="D443">
        <f t="shared" si="20"/>
        <v>20</v>
      </c>
      <c r="E443">
        <f t="shared" si="21"/>
        <v>50</v>
      </c>
      <c r="F443" s="15">
        <v>1.4842843073430787</v>
      </c>
      <c r="G443" s="7" t="s">
        <v>159</v>
      </c>
    </row>
    <row r="444" spans="1:7">
      <c r="A444" s="6" t="s">
        <v>291</v>
      </c>
      <c r="B444" t="s">
        <v>118</v>
      </c>
      <c r="C444">
        <f t="shared" si="19"/>
        <v>30</v>
      </c>
      <c r="D444">
        <f t="shared" si="20"/>
        <v>20</v>
      </c>
      <c r="E444">
        <f t="shared" si="21"/>
        <v>50</v>
      </c>
      <c r="F444" s="15">
        <v>1.821701357360987</v>
      </c>
      <c r="G444" s="7" t="s">
        <v>159</v>
      </c>
    </row>
    <row r="445" spans="1:7">
      <c r="A445" s="6" t="s">
        <v>500</v>
      </c>
      <c r="B445" t="s">
        <v>129</v>
      </c>
      <c r="C445">
        <f t="shared" si="19"/>
        <v>40</v>
      </c>
      <c r="D445">
        <f t="shared" si="20"/>
        <v>10</v>
      </c>
      <c r="E445">
        <f t="shared" si="21"/>
        <v>50</v>
      </c>
      <c r="F445" s="15">
        <v>1.4013403839261422</v>
      </c>
      <c r="G445" s="7" t="s">
        <v>159</v>
      </c>
    </row>
    <row r="446" spans="1:7">
      <c r="A446" s="6" t="s">
        <v>1230</v>
      </c>
      <c r="B446" t="s">
        <v>1793</v>
      </c>
      <c r="C446">
        <f t="shared" si="19"/>
        <v>10</v>
      </c>
      <c r="D446">
        <f t="shared" si="20"/>
        <v>20</v>
      </c>
      <c r="E446">
        <v>60</v>
      </c>
      <c r="F446" s="15">
        <v>1.0151831394038426</v>
      </c>
      <c r="G446" s="7" t="s">
        <v>160</v>
      </c>
    </row>
    <row r="447" spans="1:7">
      <c r="A447" s="6" t="s">
        <v>274</v>
      </c>
      <c r="B447" t="s">
        <v>1795</v>
      </c>
      <c r="C447">
        <f t="shared" si="19"/>
        <v>10</v>
      </c>
      <c r="D447">
        <f t="shared" si="20"/>
        <v>40</v>
      </c>
      <c r="E447">
        <v>60</v>
      </c>
      <c r="F447" s="15">
        <v>1.0151831394038426</v>
      </c>
      <c r="G447" s="7" t="s">
        <v>159</v>
      </c>
    </row>
    <row r="448" spans="1:7">
      <c r="A448" s="6" t="s">
        <v>502</v>
      </c>
      <c r="B448" t="s">
        <v>1796</v>
      </c>
      <c r="C448">
        <f t="shared" si="19"/>
        <v>10</v>
      </c>
      <c r="D448">
        <f t="shared" si="20"/>
        <v>50</v>
      </c>
      <c r="E448">
        <f t="shared" ref="E448:E479" si="22">C448+D448</f>
        <v>60</v>
      </c>
      <c r="F448" s="15">
        <v>1.0301390118465714</v>
      </c>
      <c r="G448" s="7" t="s">
        <v>159</v>
      </c>
    </row>
    <row r="449" spans="1:7">
      <c r="A449" s="6" t="s">
        <v>890</v>
      </c>
      <c r="B449" t="s">
        <v>1796</v>
      </c>
      <c r="C449">
        <f t="shared" si="19"/>
        <v>10</v>
      </c>
      <c r="D449">
        <f t="shared" si="20"/>
        <v>50</v>
      </c>
      <c r="E449">
        <f t="shared" si="22"/>
        <v>60</v>
      </c>
      <c r="F449" s="15">
        <v>1.6374809309962002</v>
      </c>
      <c r="G449" s="7" t="s">
        <v>159</v>
      </c>
    </row>
    <row r="450" spans="1:7">
      <c r="A450" s="6" t="s">
        <v>1253</v>
      </c>
      <c r="B450" t="s">
        <v>1796</v>
      </c>
      <c r="C450">
        <f t="shared" ref="C450:C513" si="23">VLOOKUP(MID(B450,3,1),Andar,2,0)</f>
        <v>10</v>
      </c>
      <c r="D450">
        <f t="shared" ref="D450:D513" si="24">VLOOKUP(MID(B450,4,2),Linear,2,0)</f>
        <v>50</v>
      </c>
      <c r="E450">
        <f t="shared" si="22"/>
        <v>60</v>
      </c>
      <c r="F450" s="15">
        <v>1.8828380340387798</v>
      </c>
      <c r="G450" s="7" t="s">
        <v>160</v>
      </c>
    </row>
    <row r="451" spans="1:7">
      <c r="A451" s="6" t="s">
        <v>779</v>
      </c>
      <c r="B451" t="s">
        <v>1807</v>
      </c>
      <c r="C451">
        <f t="shared" si="23"/>
        <v>20</v>
      </c>
      <c r="D451">
        <f t="shared" si="24"/>
        <v>40</v>
      </c>
      <c r="E451">
        <f t="shared" si="22"/>
        <v>60</v>
      </c>
      <c r="F451" s="15">
        <v>1.7195759989899093</v>
      </c>
      <c r="G451" s="7" t="s">
        <v>159</v>
      </c>
    </row>
    <row r="452" spans="1:7">
      <c r="A452" s="6" t="s">
        <v>826</v>
      </c>
      <c r="B452" t="s">
        <v>1807</v>
      </c>
      <c r="C452">
        <f t="shared" si="23"/>
        <v>20</v>
      </c>
      <c r="D452">
        <f t="shared" si="24"/>
        <v>40</v>
      </c>
      <c r="E452">
        <f t="shared" si="22"/>
        <v>60</v>
      </c>
      <c r="F452" s="15">
        <v>1.5480277393743935</v>
      </c>
      <c r="G452" s="7" t="s">
        <v>159</v>
      </c>
    </row>
    <row r="453" spans="1:7">
      <c r="A453" s="6" t="s">
        <v>481</v>
      </c>
      <c r="B453" t="s">
        <v>1807</v>
      </c>
      <c r="C453">
        <f t="shared" si="23"/>
        <v>20</v>
      </c>
      <c r="D453">
        <f t="shared" si="24"/>
        <v>40</v>
      </c>
      <c r="E453">
        <f t="shared" si="22"/>
        <v>60</v>
      </c>
      <c r="F453" s="15">
        <v>1.2069025919026517</v>
      </c>
      <c r="G453" s="7" t="s">
        <v>159</v>
      </c>
    </row>
    <row r="454" spans="1:7">
      <c r="A454" s="6" t="s">
        <v>742</v>
      </c>
      <c r="B454" t="s">
        <v>1818</v>
      </c>
      <c r="C454">
        <f t="shared" si="23"/>
        <v>30</v>
      </c>
      <c r="D454">
        <f t="shared" si="24"/>
        <v>30</v>
      </c>
      <c r="E454">
        <f t="shared" si="22"/>
        <v>60</v>
      </c>
      <c r="F454" s="15">
        <v>1.2771221791990164</v>
      </c>
      <c r="G454" s="7" t="s">
        <v>159</v>
      </c>
    </row>
    <row r="455" spans="1:7">
      <c r="A455" s="6" t="s">
        <v>753</v>
      </c>
      <c r="B455" t="s">
        <v>1818</v>
      </c>
      <c r="C455">
        <f t="shared" si="23"/>
        <v>30</v>
      </c>
      <c r="D455">
        <f t="shared" si="24"/>
        <v>30</v>
      </c>
      <c r="E455">
        <f t="shared" si="22"/>
        <v>60</v>
      </c>
      <c r="F455" s="15">
        <v>1.09196351625042</v>
      </c>
      <c r="G455" s="7" t="s">
        <v>159</v>
      </c>
    </row>
    <row r="456" spans="1:7">
      <c r="A456" s="6" t="s">
        <v>601</v>
      </c>
      <c r="B456" t="s">
        <v>1818</v>
      </c>
      <c r="C456">
        <f t="shared" si="23"/>
        <v>30</v>
      </c>
      <c r="D456">
        <f t="shared" si="24"/>
        <v>30</v>
      </c>
      <c r="E456">
        <f t="shared" si="22"/>
        <v>60</v>
      </c>
      <c r="F456" s="15">
        <v>1.9435283339738616</v>
      </c>
      <c r="G456" s="7" t="s">
        <v>159</v>
      </c>
    </row>
    <row r="457" spans="1:7">
      <c r="A457" s="6" t="s">
        <v>527</v>
      </c>
      <c r="B457" t="s">
        <v>1829</v>
      </c>
      <c r="C457">
        <f t="shared" si="23"/>
        <v>40</v>
      </c>
      <c r="D457">
        <f t="shared" si="24"/>
        <v>20</v>
      </c>
      <c r="E457">
        <f t="shared" si="22"/>
        <v>60</v>
      </c>
      <c r="F457" s="15">
        <v>1.0095541946689608</v>
      </c>
      <c r="G457" s="7" t="s">
        <v>159</v>
      </c>
    </row>
    <row r="458" spans="1:7">
      <c r="A458" s="6" t="s">
        <v>974</v>
      </c>
      <c r="B458" t="s">
        <v>1829</v>
      </c>
      <c r="C458">
        <f t="shared" si="23"/>
        <v>40</v>
      </c>
      <c r="D458">
        <f t="shared" si="24"/>
        <v>20</v>
      </c>
      <c r="E458">
        <f t="shared" si="22"/>
        <v>60</v>
      </c>
      <c r="F458" s="15">
        <v>1.3437899739800203</v>
      </c>
      <c r="G458" s="7" t="s">
        <v>159</v>
      </c>
    </row>
    <row r="459" spans="1:7">
      <c r="A459" s="6" t="s">
        <v>344</v>
      </c>
      <c r="B459" t="s">
        <v>1829</v>
      </c>
      <c r="C459">
        <f t="shared" si="23"/>
        <v>40</v>
      </c>
      <c r="D459">
        <f t="shared" si="24"/>
        <v>20</v>
      </c>
      <c r="E459">
        <f t="shared" si="22"/>
        <v>60</v>
      </c>
      <c r="F459" s="15">
        <v>1.5126819375864065</v>
      </c>
      <c r="G459" s="7" t="s">
        <v>159</v>
      </c>
    </row>
    <row r="460" spans="1:7">
      <c r="A460" s="6" t="s">
        <v>509</v>
      </c>
      <c r="B460" t="s">
        <v>1844</v>
      </c>
      <c r="C460">
        <f t="shared" si="23"/>
        <v>10</v>
      </c>
      <c r="D460">
        <f t="shared" si="24"/>
        <v>50</v>
      </c>
      <c r="E460">
        <f t="shared" si="22"/>
        <v>60</v>
      </c>
      <c r="F460" s="15">
        <v>1.3836689814897669</v>
      </c>
      <c r="G460" s="7" t="s">
        <v>159</v>
      </c>
    </row>
    <row r="461" spans="1:7">
      <c r="A461" s="6" t="s">
        <v>1382</v>
      </c>
      <c r="B461" t="s">
        <v>1844</v>
      </c>
      <c r="C461">
        <f t="shared" si="23"/>
        <v>10</v>
      </c>
      <c r="D461">
        <f t="shared" si="24"/>
        <v>50</v>
      </c>
      <c r="E461">
        <f t="shared" si="22"/>
        <v>60</v>
      </c>
      <c r="F461" s="15">
        <v>1.0472482394000657</v>
      </c>
      <c r="G461" s="7" t="s">
        <v>159</v>
      </c>
    </row>
    <row r="462" spans="1:7">
      <c r="A462" s="6" t="s">
        <v>317</v>
      </c>
      <c r="B462" t="s">
        <v>1844</v>
      </c>
      <c r="C462">
        <f t="shared" si="23"/>
        <v>10</v>
      </c>
      <c r="D462">
        <f t="shared" si="24"/>
        <v>50</v>
      </c>
      <c r="E462">
        <f t="shared" si="22"/>
        <v>60</v>
      </c>
      <c r="F462" s="15">
        <v>1.3522346464432464</v>
      </c>
      <c r="G462" s="7" t="s">
        <v>159</v>
      </c>
    </row>
    <row r="463" spans="1:7">
      <c r="A463" s="6" t="s">
        <v>589</v>
      </c>
      <c r="B463" t="s">
        <v>1855</v>
      </c>
      <c r="C463">
        <f t="shared" si="23"/>
        <v>20</v>
      </c>
      <c r="D463">
        <f t="shared" si="24"/>
        <v>40</v>
      </c>
      <c r="E463">
        <f t="shared" si="22"/>
        <v>60</v>
      </c>
      <c r="F463" s="15">
        <v>1.3218944419932441</v>
      </c>
      <c r="G463" s="7" t="s">
        <v>159</v>
      </c>
    </row>
    <row r="464" spans="1:7">
      <c r="A464" s="6" t="s">
        <v>633</v>
      </c>
      <c r="B464" t="s">
        <v>1855</v>
      </c>
      <c r="C464">
        <f t="shared" si="23"/>
        <v>20</v>
      </c>
      <c r="D464">
        <f t="shared" si="24"/>
        <v>40</v>
      </c>
      <c r="E464">
        <f t="shared" si="22"/>
        <v>60</v>
      </c>
      <c r="F464" s="15">
        <v>1.5972720439176653</v>
      </c>
      <c r="G464" s="7" t="s">
        <v>159</v>
      </c>
    </row>
    <row r="465" spans="1:7">
      <c r="A465" s="6" t="s">
        <v>304</v>
      </c>
      <c r="B465" t="s">
        <v>1855</v>
      </c>
      <c r="C465">
        <f t="shared" si="23"/>
        <v>20</v>
      </c>
      <c r="D465">
        <f t="shared" si="24"/>
        <v>40</v>
      </c>
      <c r="E465">
        <f t="shared" si="22"/>
        <v>60</v>
      </c>
      <c r="F465" s="15">
        <v>1.92063483625894</v>
      </c>
      <c r="G465" s="7" t="s">
        <v>159</v>
      </c>
    </row>
    <row r="466" spans="1:7">
      <c r="A466" s="6" t="s">
        <v>688</v>
      </c>
      <c r="B466" t="s">
        <v>1866</v>
      </c>
      <c r="C466">
        <f t="shared" si="23"/>
        <v>30</v>
      </c>
      <c r="D466">
        <f t="shared" si="24"/>
        <v>30</v>
      </c>
      <c r="E466">
        <f t="shared" si="22"/>
        <v>60</v>
      </c>
      <c r="F466" s="15">
        <v>1.214350779954021</v>
      </c>
      <c r="G466" s="7" t="s">
        <v>159</v>
      </c>
    </row>
    <row r="467" spans="1:7">
      <c r="A467" s="6" t="s">
        <v>828</v>
      </c>
      <c r="B467" t="s">
        <v>1866</v>
      </c>
      <c r="C467">
        <f t="shared" si="23"/>
        <v>30</v>
      </c>
      <c r="D467">
        <f t="shared" si="24"/>
        <v>30</v>
      </c>
      <c r="E467">
        <f t="shared" si="22"/>
        <v>60</v>
      </c>
      <c r="F467" s="15">
        <v>1.4520940608702704</v>
      </c>
      <c r="G467" s="7" t="s">
        <v>160</v>
      </c>
    </row>
    <row r="468" spans="1:7">
      <c r="A468" s="6" t="s">
        <v>1642</v>
      </c>
      <c r="B468" t="s">
        <v>1866</v>
      </c>
      <c r="C468">
        <f t="shared" si="23"/>
        <v>30</v>
      </c>
      <c r="D468">
        <f t="shared" si="24"/>
        <v>30</v>
      </c>
      <c r="E468">
        <f t="shared" si="22"/>
        <v>60</v>
      </c>
      <c r="F468" s="15">
        <v>1.5440502894032608</v>
      </c>
      <c r="G468" s="7" t="s">
        <v>160</v>
      </c>
    </row>
    <row r="469" spans="1:7">
      <c r="A469" s="6" t="s">
        <v>327</v>
      </c>
      <c r="B469" t="s">
        <v>1877</v>
      </c>
      <c r="C469">
        <f t="shared" si="23"/>
        <v>40</v>
      </c>
      <c r="D469">
        <f t="shared" si="24"/>
        <v>20</v>
      </c>
      <c r="E469">
        <f t="shared" si="22"/>
        <v>60</v>
      </c>
      <c r="F469" s="15">
        <v>1.3070215586160541</v>
      </c>
      <c r="G469" s="7" t="s">
        <v>159</v>
      </c>
    </row>
    <row r="470" spans="1:7">
      <c r="A470" s="6" t="s">
        <v>811</v>
      </c>
      <c r="B470" t="s">
        <v>1877</v>
      </c>
      <c r="C470">
        <f t="shared" si="23"/>
        <v>40</v>
      </c>
      <c r="D470">
        <f t="shared" si="24"/>
        <v>20</v>
      </c>
      <c r="E470">
        <f t="shared" si="22"/>
        <v>60</v>
      </c>
      <c r="F470" s="15">
        <v>1.1651445103930134</v>
      </c>
      <c r="G470" s="7" t="s">
        <v>160</v>
      </c>
    </row>
    <row r="471" spans="1:7">
      <c r="A471" s="6" t="s">
        <v>313</v>
      </c>
      <c r="B471" t="s">
        <v>1877</v>
      </c>
      <c r="C471">
        <f t="shared" si="23"/>
        <v>40</v>
      </c>
      <c r="D471">
        <f t="shared" si="24"/>
        <v>20</v>
      </c>
      <c r="E471">
        <f t="shared" si="22"/>
        <v>60</v>
      </c>
      <c r="F471" s="15">
        <v>1.62902644124101</v>
      </c>
      <c r="G471" s="7" t="s">
        <v>159</v>
      </c>
    </row>
    <row r="472" spans="1:7">
      <c r="A472" s="6" t="s">
        <v>1244</v>
      </c>
      <c r="B472" t="s">
        <v>1892</v>
      </c>
      <c r="C472">
        <f t="shared" si="23"/>
        <v>10</v>
      </c>
      <c r="D472">
        <f t="shared" si="24"/>
        <v>50</v>
      </c>
      <c r="E472">
        <f t="shared" si="22"/>
        <v>60</v>
      </c>
      <c r="F472" s="15">
        <v>1.5267845372324871</v>
      </c>
      <c r="G472" s="7" t="s">
        <v>160</v>
      </c>
    </row>
    <row r="473" spans="1:7">
      <c r="A473" s="6" t="s">
        <v>375</v>
      </c>
      <c r="B473" t="s">
        <v>1892</v>
      </c>
      <c r="C473">
        <f t="shared" si="23"/>
        <v>10</v>
      </c>
      <c r="D473">
        <f t="shared" si="24"/>
        <v>50</v>
      </c>
      <c r="E473">
        <f t="shared" si="22"/>
        <v>60</v>
      </c>
      <c r="F473" s="15">
        <v>1.6591601955400432</v>
      </c>
      <c r="G473" s="7" t="s">
        <v>159</v>
      </c>
    </row>
    <row r="474" spans="1:7">
      <c r="A474" s="6" t="s">
        <v>1222</v>
      </c>
      <c r="B474" t="s">
        <v>1892</v>
      </c>
      <c r="C474">
        <f t="shared" si="23"/>
        <v>10</v>
      </c>
      <c r="D474">
        <f t="shared" si="24"/>
        <v>50</v>
      </c>
      <c r="E474">
        <f t="shared" si="22"/>
        <v>60</v>
      </c>
      <c r="F474" s="15">
        <v>1.9921341496104561</v>
      </c>
      <c r="G474" s="7" t="s">
        <v>160</v>
      </c>
    </row>
    <row r="475" spans="1:7">
      <c r="A475" s="6" t="s">
        <v>788</v>
      </c>
      <c r="B475" t="s">
        <v>1903</v>
      </c>
      <c r="C475">
        <f t="shared" si="23"/>
        <v>20</v>
      </c>
      <c r="D475">
        <f t="shared" si="24"/>
        <v>40</v>
      </c>
      <c r="E475">
        <f t="shared" si="22"/>
        <v>60</v>
      </c>
      <c r="F475" s="15">
        <v>1.3296638176477633</v>
      </c>
      <c r="G475" s="7" t="s">
        <v>160</v>
      </c>
    </row>
    <row r="476" spans="1:7">
      <c r="A476" s="6" t="s">
        <v>575</v>
      </c>
      <c r="B476" t="s">
        <v>1903</v>
      </c>
      <c r="C476">
        <f t="shared" si="23"/>
        <v>20</v>
      </c>
      <c r="D476">
        <f t="shared" si="24"/>
        <v>40</v>
      </c>
      <c r="E476">
        <f t="shared" si="22"/>
        <v>60</v>
      </c>
      <c r="F476" s="15">
        <v>1.9390059735011453</v>
      </c>
      <c r="G476" s="7" t="s">
        <v>159</v>
      </c>
    </row>
    <row r="477" spans="1:7">
      <c r="A477" s="6" t="s">
        <v>887</v>
      </c>
      <c r="B477" t="s">
        <v>1903</v>
      </c>
      <c r="C477">
        <f t="shared" si="23"/>
        <v>20</v>
      </c>
      <c r="D477">
        <f t="shared" si="24"/>
        <v>40</v>
      </c>
      <c r="E477">
        <f t="shared" si="22"/>
        <v>60</v>
      </c>
      <c r="F477" s="15">
        <v>1.0927779556716875</v>
      </c>
      <c r="G477" s="7" t="s">
        <v>160</v>
      </c>
    </row>
    <row r="478" spans="1:7">
      <c r="A478" s="6" t="s">
        <v>405</v>
      </c>
      <c r="B478" t="s">
        <v>1914</v>
      </c>
      <c r="C478">
        <f t="shared" si="23"/>
        <v>30</v>
      </c>
      <c r="D478">
        <f t="shared" si="24"/>
        <v>30</v>
      </c>
      <c r="E478">
        <f t="shared" si="22"/>
        <v>60</v>
      </c>
      <c r="F478" s="15">
        <v>1.7566900160158809</v>
      </c>
      <c r="G478" s="7" t="s">
        <v>159</v>
      </c>
    </row>
    <row r="479" spans="1:7">
      <c r="A479" s="6" t="s">
        <v>930</v>
      </c>
      <c r="B479" t="s">
        <v>1914</v>
      </c>
      <c r="C479">
        <f t="shared" si="23"/>
        <v>30</v>
      </c>
      <c r="D479">
        <f t="shared" si="24"/>
        <v>30</v>
      </c>
      <c r="E479">
        <f t="shared" si="22"/>
        <v>60</v>
      </c>
      <c r="F479" s="15">
        <v>1.2083841105809014</v>
      </c>
      <c r="G479" s="7" t="s">
        <v>160</v>
      </c>
    </row>
    <row r="480" spans="1:7">
      <c r="A480" s="6" t="s">
        <v>632</v>
      </c>
      <c r="B480" t="s">
        <v>1914</v>
      </c>
      <c r="C480">
        <f t="shared" si="23"/>
        <v>30</v>
      </c>
      <c r="D480">
        <f t="shared" si="24"/>
        <v>30</v>
      </c>
      <c r="E480">
        <f t="shared" ref="E480:E511" si="25">C480+D480</f>
        <v>60</v>
      </c>
      <c r="F480" s="15">
        <v>1.8828380340387798</v>
      </c>
      <c r="G480" s="7" t="s">
        <v>159</v>
      </c>
    </row>
    <row r="481" spans="1:7">
      <c r="A481" s="6" t="s">
        <v>1203</v>
      </c>
      <c r="B481" t="s">
        <v>1925</v>
      </c>
      <c r="C481">
        <f t="shared" si="23"/>
        <v>40</v>
      </c>
      <c r="D481">
        <f t="shared" si="24"/>
        <v>20</v>
      </c>
      <c r="E481">
        <f t="shared" si="25"/>
        <v>60</v>
      </c>
      <c r="F481" s="15">
        <v>1.0487051525502888</v>
      </c>
      <c r="G481" s="7" t="s">
        <v>160</v>
      </c>
    </row>
    <row r="482" spans="1:7">
      <c r="A482" s="6" t="s">
        <v>378</v>
      </c>
      <c r="B482" t="s">
        <v>1925</v>
      </c>
      <c r="C482">
        <f t="shared" si="23"/>
        <v>40</v>
      </c>
      <c r="D482">
        <f t="shared" si="24"/>
        <v>20</v>
      </c>
      <c r="E482">
        <f t="shared" si="25"/>
        <v>60</v>
      </c>
      <c r="F482" s="15">
        <v>1.3338623318671399</v>
      </c>
      <c r="G482" s="7" t="s">
        <v>159</v>
      </c>
    </row>
    <row r="483" spans="1:7">
      <c r="A483" s="6" t="s">
        <v>332</v>
      </c>
      <c r="B483" t="s">
        <v>1925</v>
      </c>
      <c r="C483">
        <f t="shared" si="23"/>
        <v>40</v>
      </c>
      <c r="D483">
        <f t="shared" si="24"/>
        <v>20</v>
      </c>
      <c r="E483">
        <f t="shared" si="25"/>
        <v>60</v>
      </c>
      <c r="F483" s="15">
        <v>1.255091245579254</v>
      </c>
      <c r="G483" s="7" t="s">
        <v>159</v>
      </c>
    </row>
    <row r="484" spans="1:7">
      <c r="A484" s="6" t="s">
        <v>464</v>
      </c>
      <c r="B484" t="s">
        <v>1940</v>
      </c>
      <c r="C484">
        <f t="shared" si="23"/>
        <v>10</v>
      </c>
      <c r="D484">
        <f t="shared" si="24"/>
        <v>50</v>
      </c>
      <c r="E484">
        <f t="shared" si="25"/>
        <v>60</v>
      </c>
      <c r="F484" s="15">
        <v>1.2143165460157572</v>
      </c>
      <c r="G484" s="7" t="s">
        <v>159</v>
      </c>
    </row>
    <row r="485" spans="1:7">
      <c r="A485" s="6" t="s">
        <v>736</v>
      </c>
      <c r="B485" t="s">
        <v>1940</v>
      </c>
      <c r="C485">
        <f t="shared" si="23"/>
        <v>10</v>
      </c>
      <c r="D485">
        <f t="shared" si="24"/>
        <v>50</v>
      </c>
      <c r="E485">
        <f t="shared" si="25"/>
        <v>60</v>
      </c>
      <c r="F485" s="15">
        <v>1.0875540980595755</v>
      </c>
      <c r="G485" s="7" t="s">
        <v>160</v>
      </c>
    </row>
    <row r="486" spans="1:7">
      <c r="A486" s="6" t="s">
        <v>694</v>
      </c>
      <c r="B486" t="s">
        <v>1940</v>
      </c>
      <c r="C486">
        <f t="shared" si="23"/>
        <v>10</v>
      </c>
      <c r="D486">
        <f t="shared" si="24"/>
        <v>50</v>
      </c>
      <c r="E486">
        <f t="shared" si="25"/>
        <v>60</v>
      </c>
      <c r="F486" s="15">
        <v>1.2648935589257739</v>
      </c>
      <c r="G486" s="7" t="s">
        <v>159</v>
      </c>
    </row>
    <row r="487" spans="1:7">
      <c r="A487" s="6" t="s">
        <v>885</v>
      </c>
      <c r="B487" t="s">
        <v>1951</v>
      </c>
      <c r="C487">
        <f t="shared" si="23"/>
        <v>20</v>
      </c>
      <c r="D487">
        <f t="shared" si="24"/>
        <v>40</v>
      </c>
      <c r="E487">
        <f t="shared" si="25"/>
        <v>60</v>
      </c>
      <c r="F487" s="15">
        <v>1.1728275630076963</v>
      </c>
      <c r="G487" s="7" t="s">
        <v>160</v>
      </c>
    </row>
    <row r="488" spans="1:7">
      <c r="A488" s="6" t="s">
        <v>1304</v>
      </c>
      <c r="B488" t="s">
        <v>1951</v>
      </c>
      <c r="C488">
        <f t="shared" si="23"/>
        <v>20</v>
      </c>
      <c r="D488">
        <f t="shared" si="24"/>
        <v>40</v>
      </c>
      <c r="E488">
        <f t="shared" si="25"/>
        <v>60</v>
      </c>
      <c r="F488" s="15">
        <v>1.0577821824813443</v>
      </c>
      <c r="G488" s="7" t="s">
        <v>160</v>
      </c>
    </row>
    <row r="489" spans="1:7">
      <c r="A489" s="6" t="s">
        <v>797</v>
      </c>
      <c r="B489" t="s">
        <v>1951</v>
      </c>
      <c r="C489">
        <f t="shared" si="23"/>
        <v>20</v>
      </c>
      <c r="D489">
        <f t="shared" si="24"/>
        <v>40</v>
      </c>
      <c r="E489">
        <f t="shared" si="25"/>
        <v>60</v>
      </c>
      <c r="F489" s="15">
        <v>1.4715877020312647</v>
      </c>
      <c r="G489" s="7" t="s">
        <v>159</v>
      </c>
    </row>
    <row r="490" spans="1:7">
      <c r="A490" s="6" t="s">
        <v>419</v>
      </c>
      <c r="B490" t="s">
        <v>1962</v>
      </c>
      <c r="C490">
        <f t="shared" si="23"/>
        <v>30</v>
      </c>
      <c r="D490">
        <f t="shared" si="24"/>
        <v>30</v>
      </c>
      <c r="E490">
        <f t="shared" si="25"/>
        <v>60</v>
      </c>
      <c r="F490" s="15">
        <v>1.7357149905219567</v>
      </c>
      <c r="G490" s="7" t="s">
        <v>159</v>
      </c>
    </row>
    <row r="491" spans="1:7">
      <c r="A491" s="6" t="s">
        <v>267</v>
      </c>
      <c r="B491" t="s">
        <v>1962</v>
      </c>
      <c r="C491">
        <f t="shared" si="23"/>
        <v>30</v>
      </c>
      <c r="D491">
        <f t="shared" si="24"/>
        <v>30</v>
      </c>
      <c r="E491">
        <f t="shared" si="25"/>
        <v>60</v>
      </c>
      <c r="F491" s="15">
        <v>1.500281039086091</v>
      </c>
      <c r="G491" s="7" t="s">
        <v>159</v>
      </c>
    </row>
    <row r="492" spans="1:7">
      <c r="A492" s="6" t="s">
        <v>411</v>
      </c>
      <c r="B492" t="s">
        <v>1962</v>
      </c>
      <c r="C492">
        <f t="shared" si="23"/>
        <v>30</v>
      </c>
      <c r="D492">
        <f t="shared" si="24"/>
        <v>30</v>
      </c>
      <c r="E492">
        <f t="shared" si="25"/>
        <v>60</v>
      </c>
      <c r="F492" s="15">
        <v>1.5637315736995605</v>
      </c>
      <c r="G492" s="7" t="s">
        <v>159</v>
      </c>
    </row>
    <row r="493" spans="1:7">
      <c r="A493" s="6" t="s">
        <v>523</v>
      </c>
      <c r="B493" t="s">
        <v>1973</v>
      </c>
      <c r="C493">
        <f t="shared" si="23"/>
        <v>40</v>
      </c>
      <c r="D493">
        <f t="shared" si="24"/>
        <v>20</v>
      </c>
      <c r="E493">
        <f t="shared" si="25"/>
        <v>60</v>
      </c>
      <c r="F493" s="15">
        <v>1.7266695806958294</v>
      </c>
      <c r="G493" s="7" t="s">
        <v>159</v>
      </c>
    </row>
    <row r="494" spans="1:7">
      <c r="A494" s="6" t="s">
        <v>570</v>
      </c>
      <c r="B494" t="s">
        <v>1973</v>
      </c>
      <c r="C494">
        <f t="shared" si="23"/>
        <v>40</v>
      </c>
      <c r="D494">
        <f t="shared" si="24"/>
        <v>20</v>
      </c>
      <c r="E494">
        <f t="shared" si="25"/>
        <v>60</v>
      </c>
      <c r="F494" s="15">
        <v>1.0773619762106987</v>
      </c>
      <c r="G494" s="7" t="s">
        <v>159</v>
      </c>
    </row>
    <row r="495" spans="1:7">
      <c r="A495" s="6" t="s">
        <v>436</v>
      </c>
      <c r="B495" t="s">
        <v>1973</v>
      </c>
      <c r="C495">
        <f t="shared" si="23"/>
        <v>40</v>
      </c>
      <c r="D495">
        <f t="shared" si="24"/>
        <v>20</v>
      </c>
      <c r="E495">
        <f t="shared" si="25"/>
        <v>60</v>
      </c>
      <c r="F495" s="15">
        <v>1.821701357360987</v>
      </c>
      <c r="G495" s="7" t="s">
        <v>159</v>
      </c>
    </row>
    <row r="496" spans="1:7">
      <c r="A496" s="6" t="s">
        <v>675</v>
      </c>
      <c r="B496" t="s">
        <v>1988</v>
      </c>
      <c r="C496">
        <f t="shared" si="23"/>
        <v>10</v>
      </c>
      <c r="D496">
        <f t="shared" si="24"/>
        <v>50</v>
      </c>
      <c r="E496">
        <f t="shared" si="25"/>
        <v>60</v>
      </c>
      <c r="F496" s="15">
        <v>1.5341371743684453</v>
      </c>
      <c r="G496" s="7" t="s">
        <v>159</v>
      </c>
    </row>
    <row r="497" spans="1:7">
      <c r="A497" s="6" t="s">
        <v>744</v>
      </c>
      <c r="B497" t="s">
        <v>1988</v>
      </c>
      <c r="C497">
        <f t="shared" si="23"/>
        <v>10</v>
      </c>
      <c r="D497">
        <f t="shared" si="24"/>
        <v>50</v>
      </c>
      <c r="E497">
        <f t="shared" si="25"/>
        <v>60</v>
      </c>
      <c r="F497" s="15">
        <v>1.5248526050504507</v>
      </c>
      <c r="G497" s="7" t="s">
        <v>160</v>
      </c>
    </row>
    <row r="498" spans="1:7">
      <c r="A498" s="6" t="s">
        <v>315</v>
      </c>
      <c r="B498" t="s">
        <v>1988</v>
      </c>
      <c r="C498">
        <f t="shared" si="23"/>
        <v>10</v>
      </c>
      <c r="D498">
        <f t="shared" si="24"/>
        <v>50</v>
      </c>
      <c r="E498">
        <f t="shared" si="25"/>
        <v>60</v>
      </c>
      <c r="F498" s="15">
        <v>1.2202914763391801</v>
      </c>
      <c r="G498" s="7" t="s">
        <v>159</v>
      </c>
    </row>
    <row r="499" spans="1:7">
      <c r="A499" s="6" t="s">
        <v>1128</v>
      </c>
      <c r="B499" t="s">
        <v>1999</v>
      </c>
      <c r="C499">
        <f t="shared" si="23"/>
        <v>20</v>
      </c>
      <c r="D499">
        <f t="shared" si="24"/>
        <v>40</v>
      </c>
      <c r="E499">
        <f t="shared" si="25"/>
        <v>60</v>
      </c>
      <c r="F499" s="15">
        <v>1.706266171515944</v>
      </c>
      <c r="G499" s="7" t="s">
        <v>159</v>
      </c>
    </row>
    <row r="500" spans="1:7">
      <c r="A500" s="6" t="s">
        <v>1103</v>
      </c>
      <c r="B500" t="s">
        <v>1999</v>
      </c>
      <c r="C500">
        <f t="shared" si="23"/>
        <v>20</v>
      </c>
      <c r="D500">
        <f t="shared" si="24"/>
        <v>40</v>
      </c>
      <c r="E500">
        <f t="shared" si="25"/>
        <v>60</v>
      </c>
      <c r="F500" s="15">
        <v>1.4527187210010157</v>
      </c>
      <c r="G500" s="7" t="s">
        <v>159</v>
      </c>
    </row>
    <row r="501" spans="1:7">
      <c r="A501" s="6" t="s">
        <v>1237</v>
      </c>
      <c r="B501" t="s">
        <v>1999</v>
      </c>
      <c r="C501">
        <f t="shared" si="23"/>
        <v>20</v>
      </c>
      <c r="D501">
        <f t="shared" si="24"/>
        <v>40</v>
      </c>
      <c r="E501">
        <f t="shared" si="25"/>
        <v>60</v>
      </c>
      <c r="F501" s="15">
        <v>1.5182741561416568</v>
      </c>
      <c r="G501" s="7" t="s">
        <v>160</v>
      </c>
    </row>
    <row r="502" spans="1:7">
      <c r="A502" s="6" t="s">
        <v>1074</v>
      </c>
      <c r="B502" t="s">
        <v>2010</v>
      </c>
      <c r="C502">
        <f t="shared" si="23"/>
        <v>30</v>
      </c>
      <c r="D502">
        <f t="shared" si="24"/>
        <v>30</v>
      </c>
      <c r="E502">
        <f t="shared" si="25"/>
        <v>60</v>
      </c>
      <c r="F502" s="15">
        <v>1.5273394493894905</v>
      </c>
      <c r="G502" s="7" t="s">
        <v>159</v>
      </c>
    </row>
    <row r="503" spans="1:7">
      <c r="A503" s="6" t="s">
        <v>714</v>
      </c>
      <c r="B503" t="s">
        <v>2010</v>
      </c>
      <c r="C503">
        <f t="shared" si="23"/>
        <v>30</v>
      </c>
      <c r="D503">
        <f t="shared" si="24"/>
        <v>30</v>
      </c>
      <c r="E503">
        <f t="shared" si="25"/>
        <v>60</v>
      </c>
      <c r="F503" s="15">
        <v>1.1518128193574091</v>
      </c>
      <c r="G503" s="7" t="s">
        <v>159</v>
      </c>
    </row>
    <row r="504" spans="1:7">
      <c r="A504" s="6" t="s">
        <v>685</v>
      </c>
      <c r="B504" t="s">
        <v>2010</v>
      </c>
      <c r="C504">
        <f t="shared" si="23"/>
        <v>30</v>
      </c>
      <c r="D504">
        <f t="shared" si="24"/>
        <v>30</v>
      </c>
      <c r="E504">
        <f t="shared" si="25"/>
        <v>60</v>
      </c>
      <c r="F504" s="15">
        <v>1.5561513396326534</v>
      </c>
      <c r="G504" s="7" t="s">
        <v>159</v>
      </c>
    </row>
    <row r="505" spans="1:7">
      <c r="A505" s="6" t="s">
        <v>761</v>
      </c>
      <c r="B505" t="s">
        <v>2021</v>
      </c>
      <c r="C505">
        <f t="shared" si="23"/>
        <v>40</v>
      </c>
      <c r="D505">
        <f t="shared" si="24"/>
        <v>20</v>
      </c>
      <c r="E505">
        <f t="shared" si="25"/>
        <v>60</v>
      </c>
      <c r="F505" s="15">
        <v>1.7968997736678167</v>
      </c>
      <c r="G505" s="7" t="s">
        <v>159</v>
      </c>
    </row>
    <row r="506" spans="1:7">
      <c r="A506" s="6" t="s">
        <v>444</v>
      </c>
      <c r="B506" t="s">
        <v>2021</v>
      </c>
      <c r="C506">
        <f t="shared" si="23"/>
        <v>40</v>
      </c>
      <c r="D506">
        <f t="shared" si="24"/>
        <v>20</v>
      </c>
      <c r="E506">
        <f t="shared" si="25"/>
        <v>60</v>
      </c>
      <c r="F506" s="15">
        <v>1.3748374214824879</v>
      </c>
      <c r="G506" s="7" t="s">
        <v>159</v>
      </c>
    </row>
    <row r="507" spans="1:7">
      <c r="A507" s="6" t="s">
        <v>504</v>
      </c>
      <c r="B507" t="s">
        <v>2021</v>
      </c>
      <c r="C507">
        <f t="shared" si="23"/>
        <v>40</v>
      </c>
      <c r="D507">
        <f t="shared" si="24"/>
        <v>20</v>
      </c>
      <c r="E507">
        <f t="shared" si="25"/>
        <v>60</v>
      </c>
      <c r="F507" s="15">
        <v>1.1479935883113805</v>
      </c>
      <c r="G507" s="7" t="s">
        <v>159</v>
      </c>
    </row>
    <row r="508" spans="1:7">
      <c r="A508" s="6" t="s">
        <v>543</v>
      </c>
      <c r="B508" t="s">
        <v>2036</v>
      </c>
      <c r="C508">
        <f t="shared" si="23"/>
        <v>10</v>
      </c>
      <c r="D508">
        <f t="shared" si="24"/>
        <v>50</v>
      </c>
      <c r="E508">
        <f t="shared" si="25"/>
        <v>60</v>
      </c>
      <c r="F508" s="15">
        <v>1.5628457627110581</v>
      </c>
      <c r="G508" s="7" t="s">
        <v>160</v>
      </c>
    </row>
    <row r="509" spans="1:7">
      <c r="A509" s="6" t="s">
        <v>503</v>
      </c>
      <c r="B509" t="s">
        <v>2036</v>
      </c>
      <c r="C509">
        <f t="shared" si="23"/>
        <v>10</v>
      </c>
      <c r="D509">
        <f t="shared" si="24"/>
        <v>50</v>
      </c>
      <c r="E509">
        <f t="shared" si="25"/>
        <v>60</v>
      </c>
      <c r="F509" s="15">
        <v>1.6503706741160391</v>
      </c>
      <c r="G509" s="7" t="s">
        <v>159</v>
      </c>
    </row>
    <row r="510" spans="1:7">
      <c r="A510" s="6" t="s">
        <v>498</v>
      </c>
      <c r="B510" t="s">
        <v>2036</v>
      </c>
      <c r="C510">
        <f t="shared" si="23"/>
        <v>10</v>
      </c>
      <c r="D510">
        <f t="shared" si="24"/>
        <v>50</v>
      </c>
      <c r="E510">
        <f t="shared" si="25"/>
        <v>60</v>
      </c>
      <c r="F510" s="15">
        <v>1.9013129609632089</v>
      </c>
      <c r="G510" s="7" t="s">
        <v>159</v>
      </c>
    </row>
    <row r="511" spans="1:7">
      <c r="A511" s="6" t="s">
        <v>1302</v>
      </c>
      <c r="B511" t="s">
        <v>2047</v>
      </c>
      <c r="C511">
        <f t="shared" si="23"/>
        <v>20</v>
      </c>
      <c r="D511">
        <f t="shared" si="24"/>
        <v>40</v>
      </c>
      <c r="E511">
        <f t="shared" si="25"/>
        <v>60</v>
      </c>
      <c r="F511" s="15">
        <v>1.9430966895789887</v>
      </c>
      <c r="G511" s="7" t="s">
        <v>160</v>
      </c>
    </row>
    <row r="512" spans="1:7">
      <c r="A512" s="6" t="s">
        <v>727</v>
      </c>
      <c r="B512" t="s">
        <v>2047</v>
      </c>
      <c r="C512">
        <f t="shared" si="23"/>
        <v>20</v>
      </c>
      <c r="D512">
        <f t="shared" si="24"/>
        <v>40</v>
      </c>
      <c r="E512">
        <f>C512+D512</f>
        <v>60</v>
      </c>
      <c r="F512" s="15">
        <v>1.4716003666171944</v>
      </c>
      <c r="G512" s="7" t="s">
        <v>159</v>
      </c>
    </row>
    <row r="513" spans="1:7">
      <c r="A513" s="6" t="s">
        <v>936</v>
      </c>
      <c r="B513" t="s">
        <v>2047</v>
      </c>
      <c r="C513">
        <f t="shared" si="23"/>
        <v>20</v>
      </c>
      <c r="D513">
        <f t="shared" si="24"/>
        <v>40</v>
      </c>
      <c r="E513">
        <f>C513+D513</f>
        <v>60</v>
      </c>
      <c r="F513" s="15">
        <v>1.3259586555942879</v>
      </c>
      <c r="G513" s="7" t="s">
        <v>159</v>
      </c>
    </row>
    <row r="514" spans="1:7">
      <c r="A514" s="6" t="s">
        <v>634</v>
      </c>
      <c r="B514" t="s">
        <v>2062</v>
      </c>
      <c r="C514">
        <f t="shared" ref="C514:C577" si="26">VLOOKUP(MID(B514,3,1),Andar,2,0)</f>
        <v>30</v>
      </c>
      <c r="D514">
        <f t="shared" ref="D514:D577" si="27">VLOOKUP(MID(B514,4,2),Linear,2,0)</f>
        <v>70</v>
      </c>
      <c r="E514">
        <v>60</v>
      </c>
      <c r="F514" s="15">
        <v>1.3459887794206096</v>
      </c>
      <c r="G514" s="7" t="s">
        <v>159</v>
      </c>
    </row>
    <row r="515" spans="1:7">
      <c r="A515" s="6" t="s">
        <v>664</v>
      </c>
      <c r="B515" t="s">
        <v>2063</v>
      </c>
      <c r="C515">
        <f t="shared" si="26"/>
        <v>30</v>
      </c>
      <c r="D515">
        <f t="shared" si="27"/>
        <v>80</v>
      </c>
      <c r="E515">
        <v>60</v>
      </c>
      <c r="F515" s="15">
        <v>1.9452417164733173</v>
      </c>
      <c r="G515" s="7" t="s">
        <v>161</v>
      </c>
    </row>
    <row r="516" spans="1:7">
      <c r="A516" s="6" t="s">
        <v>1361</v>
      </c>
      <c r="B516" t="s">
        <v>2064</v>
      </c>
      <c r="C516">
        <f t="shared" si="26"/>
        <v>30</v>
      </c>
      <c r="D516">
        <f t="shared" si="27"/>
        <v>90</v>
      </c>
      <c r="E516">
        <v>60</v>
      </c>
      <c r="F516" s="15">
        <v>1.59201059917579</v>
      </c>
      <c r="G516" s="7" t="s">
        <v>160</v>
      </c>
    </row>
    <row r="517" spans="1:7">
      <c r="A517" s="6" t="s">
        <v>981</v>
      </c>
      <c r="B517" t="s">
        <v>2065</v>
      </c>
      <c r="C517">
        <f t="shared" si="26"/>
        <v>30</v>
      </c>
      <c r="D517">
        <f t="shared" si="27"/>
        <v>100</v>
      </c>
      <c r="E517">
        <v>60</v>
      </c>
      <c r="F517" s="15">
        <v>1.59201059917579</v>
      </c>
      <c r="G517" s="7" t="s">
        <v>159</v>
      </c>
    </row>
    <row r="518" spans="1:7">
      <c r="A518" s="6" t="s">
        <v>519</v>
      </c>
      <c r="B518" t="s">
        <v>2066</v>
      </c>
      <c r="C518">
        <f t="shared" si="26"/>
        <v>30</v>
      </c>
      <c r="D518">
        <f t="shared" si="27"/>
        <v>100</v>
      </c>
      <c r="E518">
        <v>60</v>
      </c>
      <c r="F518" s="15">
        <v>1.3459887794206096</v>
      </c>
      <c r="G518" s="7" t="s">
        <v>159</v>
      </c>
    </row>
    <row r="519" spans="1:7">
      <c r="A519" s="6" t="s">
        <v>302</v>
      </c>
      <c r="B519" t="s">
        <v>2067</v>
      </c>
      <c r="C519">
        <f t="shared" si="26"/>
        <v>30</v>
      </c>
      <c r="D519">
        <f t="shared" si="27"/>
        <v>100</v>
      </c>
      <c r="E519">
        <v>60</v>
      </c>
      <c r="F519" s="15">
        <v>1.9452417164733173</v>
      </c>
      <c r="G519" s="7" t="s">
        <v>159</v>
      </c>
    </row>
    <row r="520" spans="1:7">
      <c r="A520" s="6" t="s">
        <v>377</v>
      </c>
      <c r="B520" t="s">
        <v>2071</v>
      </c>
      <c r="C520">
        <f t="shared" si="26"/>
        <v>40</v>
      </c>
      <c r="D520">
        <f t="shared" si="27"/>
        <v>40</v>
      </c>
      <c r="E520">
        <v>60</v>
      </c>
      <c r="F520" s="15">
        <v>1.101692105399299</v>
      </c>
      <c r="G520" s="7" t="s">
        <v>159</v>
      </c>
    </row>
    <row r="521" spans="1:7">
      <c r="A521" s="6" t="s">
        <v>656</v>
      </c>
      <c r="B521" t="s">
        <v>2072</v>
      </c>
      <c r="C521">
        <f t="shared" si="26"/>
        <v>40</v>
      </c>
      <c r="D521">
        <f t="shared" si="27"/>
        <v>50</v>
      </c>
      <c r="E521">
        <v>60</v>
      </c>
      <c r="F521" s="15">
        <v>1.6951482286196318</v>
      </c>
      <c r="G521" s="7" t="s">
        <v>159</v>
      </c>
    </row>
    <row r="522" spans="1:7">
      <c r="A522" s="6" t="s">
        <v>475</v>
      </c>
      <c r="B522" t="s">
        <v>2073</v>
      </c>
      <c r="C522">
        <f t="shared" si="26"/>
        <v>40</v>
      </c>
      <c r="D522">
        <f t="shared" si="27"/>
        <v>60</v>
      </c>
      <c r="E522">
        <v>60</v>
      </c>
      <c r="F522" s="15">
        <v>1.8095038034638815</v>
      </c>
      <c r="G522" s="7" t="s">
        <v>159</v>
      </c>
    </row>
    <row r="523" spans="1:7">
      <c r="A523" s="6" t="s">
        <v>810</v>
      </c>
      <c r="B523" t="s">
        <v>2074</v>
      </c>
      <c r="C523">
        <f t="shared" si="26"/>
        <v>40</v>
      </c>
      <c r="D523">
        <f t="shared" si="27"/>
        <v>70</v>
      </c>
      <c r="E523">
        <v>60</v>
      </c>
      <c r="F523" s="15">
        <v>1.101692105399299</v>
      </c>
      <c r="G523" s="7" t="s">
        <v>159</v>
      </c>
    </row>
    <row r="524" spans="1:7">
      <c r="A524" s="6" t="s">
        <v>557</v>
      </c>
      <c r="B524" t="s">
        <v>2075</v>
      </c>
      <c r="C524">
        <f t="shared" si="26"/>
        <v>40</v>
      </c>
      <c r="D524">
        <f t="shared" si="27"/>
        <v>80</v>
      </c>
      <c r="E524">
        <v>60</v>
      </c>
      <c r="F524" s="15">
        <v>1.8095038034638815</v>
      </c>
      <c r="G524" s="7" t="s">
        <v>159</v>
      </c>
    </row>
    <row r="525" spans="1:7">
      <c r="A525" s="6" t="s">
        <v>949</v>
      </c>
      <c r="B525" t="s">
        <v>2076</v>
      </c>
      <c r="C525">
        <f t="shared" si="26"/>
        <v>40</v>
      </c>
      <c r="D525">
        <f t="shared" si="27"/>
        <v>90</v>
      </c>
      <c r="E525">
        <v>60</v>
      </c>
      <c r="F525" s="15">
        <v>1.6951482286196318</v>
      </c>
      <c r="G525" s="7" t="s">
        <v>160</v>
      </c>
    </row>
    <row r="526" spans="1:7">
      <c r="A526" s="6" t="s">
        <v>566</v>
      </c>
      <c r="B526" t="s">
        <v>2083</v>
      </c>
      <c r="C526">
        <f t="shared" si="26"/>
        <v>10</v>
      </c>
      <c r="D526">
        <f t="shared" si="27"/>
        <v>40</v>
      </c>
      <c r="E526">
        <v>60</v>
      </c>
      <c r="F526" s="15">
        <v>1.8595902674024978</v>
      </c>
      <c r="G526" s="7" t="s">
        <v>159</v>
      </c>
    </row>
    <row r="527" spans="1:7">
      <c r="A527" s="6" t="s">
        <v>1157</v>
      </c>
      <c r="B527" t="s">
        <v>2084</v>
      </c>
      <c r="C527">
        <f t="shared" si="26"/>
        <v>10</v>
      </c>
      <c r="D527">
        <f t="shared" si="27"/>
        <v>50</v>
      </c>
      <c r="E527">
        <v>60</v>
      </c>
      <c r="F527" s="15">
        <v>1.6591601955400432</v>
      </c>
      <c r="G527" s="7" t="s">
        <v>159</v>
      </c>
    </row>
    <row r="528" spans="1:7">
      <c r="A528" s="6" t="s">
        <v>911</v>
      </c>
      <c r="B528" t="s">
        <v>2085</v>
      </c>
      <c r="C528">
        <f t="shared" si="26"/>
        <v>10</v>
      </c>
      <c r="D528">
        <f t="shared" si="27"/>
        <v>60</v>
      </c>
      <c r="E528">
        <v>60</v>
      </c>
      <c r="F528" s="15">
        <v>1.2091713839976306</v>
      </c>
      <c r="G528" s="7" t="s">
        <v>159</v>
      </c>
    </row>
    <row r="529" spans="1:7">
      <c r="A529" s="6" t="s">
        <v>808</v>
      </c>
      <c r="B529" t="s">
        <v>2089</v>
      </c>
      <c r="C529">
        <f t="shared" si="26"/>
        <v>10</v>
      </c>
      <c r="D529">
        <f t="shared" si="27"/>
        <v>100</v>
      </c>
      <c r="E529">
        <v>60</v>
      </c>
      <c r="F529" s="15">
        <v>1.8595902674024978</v>
      </c>
      <c r="G529" s="7" t="s">
        <v>159</v>
      </c>
    </row>
    <row r="530" spans="1:7">
      <c r="A530" s="6" t="s">
        <v>967</v>
      </c>
      <c r="B530" t="s">
        <v>2090</v>
      </c>
      <c r="C530">
        <f t="shared" si="26"/>
        <v>10</v>
      </c>
      <c r="D530">
        <f t="shared" si="27"/>
        <v>100</v>
      </c>
      <c r="E530">
        <v>60</v>
      </c>
      <c r="F530" s="15">
        <v>1.2091713839976306</v>
      </c>
      <c r="G530" s="7" t="s">
        <v>159</v>
      </c>
    </row>
    <row r="531" spans="1:7">
      <c r="A531" s="6" t="s">
        <v>819</v>
      </c>
      <c r="B531" t="s">
        <v>2091</v>
      </c>
      <c r="C531">
        <f t="shared" si="26"/>
        <v>10</v>
      </c>
      <c r="D531">
        <f t="shared" si="27"/>
        <v>100</v>
      </c>
      <c r="E531">
        <v>60</v>
      </c>
      <c r="F531" s="15">
        <v>1.6591601955400432</v>
      </c>
      <c r="G531" s="7" t="s">
        <v>159</v>
      </c>
    </row>
    <row r="532" spans="1:7">
      <c r="A532" s="6" t="s">
        <v>725</v>
      </c>
      <c r="B532" t="s">
        <v>2092</v>
      </c>
      <c r="C532">
        <f t="shared" si="26"/>
        <v>20</v>
      </c>
      <c r="D532">
        <f t="shared" si="27"/>
        <v>10</v>
      </c>
      <c r="E532">
        <v>60</v>
      </c>
      <c r="F532" s="15">
        <v>1.303887205374811</v>
      </c>
      <c r="G532" s="7" t="s">
        <v>159</v>
      </c>
    </row>
    <row r="533" spans="1:7">
      <c r="A533" s="6" t="s">
        <v>775</v>
      </c>
      <c r="B533" t="s">
        <v>2093</v>
      </c>
      <c r="C533">
        <f t="shared" si="26"/>
        <v>20</v>
      </c>
      <c r="D533">
        <f t="shared" si="27"/>
        <v>20</v>
      </c>
      <c r="E533">
        <v>60</v>
      </c>
      <c r="F533" s="15">
        <v>1.5751028601882382</v>
      </c>
      <c r="G533" s="7" t="s">
        <v>160</v>
      </c>
    </row>
    <row r="534" spans="1:7">
      <c r="A534" s="6" t="s">
        <v>546</v>
      </c>
      <c r="B534" t="s">
        <v>2094</v>
      </c>
      <c r="C534">
        <f t="shared" si="26"/>
        <v>20</v>
      </c>
      <c r="D534">
        <f t="shared" si="27"/>
        <v>30</v>
      </c>
      <c r="E534">
        <v>60</v>
      </c>
      <c r="F534" s="15">
        <v>1.9030547940536464</v>
      </c>
      <c r="G534" s="7" t="s">
        <v>159</v>
      </c>
    </row>
    <row r="535" spans="1:7">
      <c r="A535" s="6" t="s">
        <v>900</v>
      </c>
      <c r="B535" t="s">
        <v>2098</v>
      </c>
      <c r="C535">
        <f t="shared" si="26"/>
        <v>20</v>
      </c>
      <c r="D535">
        <f t="shared" si="27"/>
        <v>70</v>
      </c>
      <c r="E535">
        <v>60</v>
      </c>
      <c r="F535" s="15">
        <v>1.303887205374811</v>
      </c>
      <c r="G535" s="7" t="s">
        <v>159</v>
      </c>
    </row>
    <row r="536" spans="1:7">
      <c r="A536" s="6" t="s">
        <v>513</v>
      </c>
      <c r="B536" t="s">
        <v>2099</v>
      </c>
      <c r="C536">
        <f t="shared" si="26"/>
        <v>20</v>
      </c>
      <c r="D536">
        <f t="shared" si="27"/>
        <v>80</v>
      </c>
      <c r="E536">
        <v>60</v>
      </c>
      <c r="F536" s="15">
        <v>1.5751028601882382</v>
      </c>
      <c r="G536" s="7" t="s">
        <v>159</v>
      </c>
    </row>
    <row r="537" spans="1:7">
      <c r="A537" s="6" t="s">
        <v>940</v>
      </c>
      <c r="B537" t="s">
        <v>2100</v>
      </c>
      <c r="C537">
        <f t="shared" si="26"/>
        <v>20</v>
      </c>
      <c r="D537">
        <f t="shared" si="27"/>
        <v>90</v>
      </c>
      <c r="E537">
        <v>60</v>
      </c>
      <c r="F537" s="15">
        <v>1.9030547940536464</v>
      </c>
      <c r="G537" s="7" t="s">
        <v>159</v>
      </c>
    </row>
    <row r="538" spans="1:7">
      <c r="A538" s="6" t="s">
        <v>622</v>
      </c>
      <c r="B538" t="s">
        <v>2110</v>
      </c>
      <c r="C538">
        <f t="shared" si="26"/>
        <v>30</v>
      </c>
      <c r="D538">
        <f t="shared" si="27"/>
        <v>70</v>
      </c>
      <c r="E538">
        <v>60</v>
      </c>
      <c r="F538" s="15">
        <v>1.3252056650326214</v>
      </c>
      <c r="G538" s="7" t="s">
        <v>159</v>
      </c>
    </row>
    <row r="539" spans="1:7">
      <c r="A539" s="6" t="s">
        <v>468</v>
      </c>
      <c r="B539" t="s">
        <v>2111</v>
      </c>
      <c r="C539">
        <f t="shared" si="26"/>
        <v>30</v>
      </c>
      <c r="D539">
        <f t="shared" si="27"/>
        <v>80</v>
      </c>
      <c r="E539">
        <v>60</v>
      </c>
      <c r="F539" s="15">
        <v>1.3464352472480252</v>
      </c>
      <c r="G539" s="7" t="s">
        <v>159</v>
      </c>
    </row>
    <row r="540" spans="1:7">
      <c r="A540" s="6" t="s">
        <v>914</v>
      </c>
      <c r="B540" t="s">
        <v>2112</v>
      </c>
      <c r="C540">
        <f t="shared" si="26"/>
        <v>30</v>
      </c>
      <c r="D540">
        <f t="shared" si="27"/>
        <v>90</v>
      </c>
      <c r="E540">
        <v>60</v>
      </c>
      <c r="F540" s="15">
        <v>1.4278076364671355</v>
      </c>
      <c r="G540" s="7" t="s">
        <v>160</v>
      </c>
    </row>
    <row r="541" spans="1:7">
      <c r="A541" s="6" t="s">
        <v>1512</v>
      </c>
      <c r="B541" t="s">
        <v>2113</v>
      </c>
      <c r="C541">
        <f t="shared" si="26"/>
        <v>30</v>
      </c>
      <c r="D541">
        <f t="shared" si="27"/>
        <v>100</v>
      </c>
      <c r="E541">
        <v>60</v>
      </c>
      <c r="F541" s="15">
        <v>1.4278076364671355</v>
      </c>
      <c r="G541" s="7" t="s">
        <v>160</v>
      </c>
    </row>
    <row r="542" spans="1:7">
      <c r="A542" s="6" t="s">
        <v>449</v>
      </c>
      <c r="B542" t="s">
        <v>2114</v>
      </c>
      <c r="C542">
        <f t="shared" si="26"/>
        <v>30</v>
      </c>
      <c r="D542">
        <f t="shared" si="27"/>
        <v>100</v>
      </c>
      <c r="E542">
        <v>60</v>
      </c>
      <c r="F542" s="15">
        <v>1.3252056650326214</v>
      </c>
      <c r="G542" s="7" t="s">
        <v>159</v>
      </c>
    </row>
    <row r="543" spans="1:7">
      <c r="A543" s="6" t="s">
        <v>325</v>
      </c>
      <c r="B543" t="s">
        <v>2115</v>
      </c>
      <c r="C543">
        <f t="shared" si="26"/>
        <v>30</v>
      </c>
      <c r="D543">
        <f t="shared" si="27"/>
        <v>100</v>
      </c>
      <c r="E543">
        <v>60</v>
      </c>
      <c r="F543" s="15">
        <v>1.3464352472480252</v>
      </c>
      <c r="G543" s="7" t="s">
        <v>159</v>
      </c>
    </row>
    <row r="544" spans="1:7">
      <c r="A544" s="6" t="s">
        <v>1078</v>
      </c>
      <c r="B544" t="s">
        <v>2119</v>
      </c>
      <c r="C544">
        <f t="shared" si="26"/>
        <v>40</v>
      </c>
      <c r="D544">
        <f t="shared" si="27"/>
        <v>40</v>
      </c>
      <c r="E544">
        <v>60</v>
      </c>
      <c r="F544" s="15">
        <v>1.2633818819086795</v>
      </c>
      <c r="G544" s="7" t="s">
        <v>159</v>
      </c>
    </row>
    <row r="545" spans="1:7">
      <c r="A545" s="6" t="s">
        <v>354</v>
      </c>
      <c r="B545" t="s">
        <v>2120</v>
      </c>
      <c r="C545">
        <f t="shared" si="26"/>
        <v>40</v>
      </c>
      <c r="D545">
        <f t="shared" si="27"/>
        <v>50</v>
      </c>
      <c r="E545">
        <v>60</v>
      </c>
      <c r="F545" s="15">
        <v>1.3403644574984979</v>
      </c>
      <c r="G545" s="7" t="s">
        <v>159</v>
      </c>
    </row>
    <row r="546" spans="1:7">
      <c r="A546" s="6" t="s">
        <v>605</v>
      </c>
      <c r="B546" t="s">
        <v>2121</v>
      </c>
      <c r="C546">
        <f t="shared" si="26"/>
        <v>40</v>
      </c>
      <c r="D546">
        <f t="shared" si="27"/>
        <v>60</v>
      </c>
      <c r="E546">
        <v>60</v>
      </c>
      <c r="F546" s="15">
        <v>1.8263071170748688</v>
      </c>
      <c r="G546" s="7" t="s">
        <v>159</v>
      </c>
    </row>
    <row r="547" spans="1:7">
      <c r="A547" s="6" t="s">
        <v>551</v>
      </c>
      <c r="B547" t="s">
        <v>2122</v>
      </c>
      <c r="C547">
        <f t="shared" si="26"/>
        <v>40</v>
      </c>
      <c r="D547">
        <f t="shared" si="27"/>
        <v>70</v>
      </c>
      <c r="E547">
        <v>60</v>
      </c>
      <c r="F547" s="15">
        <v>1.8263071170748688</v>
      </c>
      <c r="G547" s="7" t="s">
        <v>159</v>
      </c>
    </row>
    <row r="548" spans="1:7">
      <c r="A548" s="6" t="s">
        <v>482</v>
      </c>
      <c r="B548" t="s">
        <v>2123</v>
      </c>
      <c r="C548">
        <f t="shared" si="26"/>
        <v>40</v>
      </c>
      <c r="D548">
        <f t="shared" si="27"/>
        <v>80</v>
      </c>
      <c r="E548">
        <v>60</v>
      </c>
      <c r="F548" s="15">
        <v>1.3403644574984979</v>
      </c>
      <c r="G548" s="7" t="s">
        <v>159</v>
      </c>
    </row>
    <row r="549" spans="1:7">
      <c r="A549" s="6" t="s">
        <v>448</v>
      </c>
      <c r="B549" t="s">
        <v>2124</v>
      </c>
      <c r="C549">
        <f t="shared" si="26"/>
        <v>40</v>
      </c>
      <c r="D549">
        <f t="shared" si="27"/>
        <v>90</v>
      </c>
      <c r="E549">
        <v>60</v>
      </c>
      <c r="F549" s="15">
        <v>1.2633818819086795</v>
      </c>
      <c r="G549" s="7" t="s">
        <v>159</v>
      </c>
    </row>
    <row r="550" spans="1:7">
      <c r="A550" s="6" t="s">
        <v>563</v>
      </c>
      <c r="B550" t="s">
        <v>2131</v>
      </c>
      <c r="C550">
        <f t="shared" si="26"/>
        <v>10</v>
      </c>
      <c r="D550">
        <f t="shared" si="27"/>
        <v>40</v>
      </c>
      <c r="E550">
        <v>60</v>
      </c>
      <c r="F550" s="15">
        <v>1.229726585547132</v>
      </c>
      <c r="G550" s="7" t="s">
        <v>159</v>
      </c>
    </row>
    <row r="551" spans="1:7">
      <c r="A551" s="6" t="s">
        <v>581</v>
      </c>
      <c r="B551" t="s">
        <v>2132</v>
      </c>
      <c r="C551">
        <f t="shared" si="26"/>
        <v>10</v>
      </c>
      <c r="D551">
        <f t="shared" si="27"/>
        <v>50</v>
      </c>
      <c r="E551">
        <v>60</v>
      </c>
      <c r="F551" s="15">
        <v>1.0095541946689608</v>
      </c>
      <c r="G551" s="7" t="s">
        <v>159</v>
      </c>
    </row>
    <row r="552" spans="1:7">
      <c r="A552" s="6" t="s">
        <v>999</v>
      </c>
      <c r="B552" t="s">
        <v>2133</v>
      </c>
      <c r="C552">
        <f t="shared" si="26"/>
        <v>10</v>
      </c>
      <c r="D552">
        <f t="shared" si="27"/>
        <v>60</v>
      </c>
      <c r="E552">
        <v>60</v>
      </c>
      <c r="F552" s="15">
        <v>1.0875540980595755</v>
      </c>
      <c r="G552" s="7" t="s">
        <v>160</v>
      </c>
    </row>
    <row r="553" spans="1:7">
      <c r="A553" s="6" t="s">
        <v>1305</v>
      </c>
      <c r="B553" t="s">
        <v>2137</v>
      </c>
      <c r="C553">
        <f t="shared" si="26"/>
        <v>10</v>
      </c>
      <c r="D553">
        <f t="shared" si="27"/>
        <v>100</v>
      </c>
      <c r="E553">
        <v>60</v>
      </c>
      <c r="F553" s="15">
        <v>1.229726585547132</v>
      </c>
      <c r="G553" s="7" t="s">
        <v>159</v>
      </c>
    </row>
    <row r="554" spans="1:7">
      <c r="A554" s="6" t="s">
        <v>1195</v>
      </c>
      <c r="B554" t="s">
        <v>2138</v>
      </c>
      <c r="C554">
        <f t="shared" si="26"/>
        <v>10</v>
      </c>
      <c r="D554">
        <f t="shared" si="27"/>
        <v>100</v>
      </c>
      <c r="E554">
        <v>60</v>
      </c>
      <c r="F554" s="15">
        <v>1.0095541946689608</v>
      </c>
      <c r="G554" s="7" t="s">
        <v>160</v>
      </c>
    </row>
    <row r="555" spans="1:7">
      <c r="A555" s="6" t="s">
        <v>1381</v>
      </c>
      <c r="B555" t="s">
        <v>2139</v>
      </c>
      <c r="C555">
        <f t="shared" si="26"/>
        <v>10</v>
      </c>
      <c r="D555">
        <f t="shared" si="27"/>
        <v>100</v>
      </c>
      <c r="E555">
        <v>60</v>
      </c>
      <c r="F555" s="15">
        <v>1.0875540980595755</v>
      </c>
      <c r="G555" s="7" t="s">
        <v>159</v>
      </c>
    </row>
    <row r="556" spans="1:7">
      <c r="A556" s="6" t="s">
        <v>462</v>
      </c>
      <c r="B556" t="s">
        <v>2140</v>
      </c>
      <c r="C556">
        <f t="shared" si="26"/>
        <v>20</v>
      </c>
      <c r="D556">
        <f t="shared" si="27"/>
        <v>10</v>
      </c>
      <c r="E556">
        <v>60</v>
      </c>
      <c r="F556" s="15">
        <v>1.3821365959133942</v>
      </c>
      <c r="G556" s="7" t="s">
        <v>159</v>
      </c>
    </row>
    <row r="557" spans="1:7">
      <c r="A557" s="6" t="s">
        <v>695</v>
      </c>
      <c r="B557" t="s">
        <v>2141</v>
      </c>
      <c r="C557">
        <f t="shared" si="26"/>
        <v>20</v>
      </c>
      <c r="D557">
        <f t="shared" si="27"/>
        <v>20</v>
      </c>
      <c r="E557">
        <v>60</v>
      </c>
      <c r="F557" s="15">
        <v>1.6142490060630212</v>
      </c>
      <c r="G557" s="7" t="s">
        <v>159</v>
      </c>
    </row>
    <row r="558" spans="1:7">
      <c r="A558" s="6" t="s">
        <v>754</v>
      </c>
      <c r="B558" t="s">
        <v>2142</v>
      </c>
      <c r="C558">
        <f t="shared" si="26"/>
        <v>20</v>
      </c>
      <c r="D558">
        <f t="shared" si="27"/>
        <v>30</v>
      </c>
      <c r="E558">
        <v>60</v>
      </c>
      <c r="F558" s="15">
        <v>1.970793773335938</v>
      </c>
      <c r="G558" s="7" t="s">
        <v>160</v>
      </c>
    </row>
    <row r="559" spans="1:7">
      <c r="A559" s="6" t="s">
        <v>769</v>
      </c>
      <c r="B559" t="s">
        <v>2146</v>
      </c>
      <c r="C559">
        <f t="shared" si="26"/>
        <v>20</v>
      </c>
      <c r="D559">
        <f t="shared" si="27"/>
        <v>70</v>
      </c>
      <c r="E559">
        <v>60</v>
      </c>
      <c r="F559" s="15">
        <v>1.970793773335938</v>
      </c>
      <c r="G559" s="7" t="s">
        <v>159</v>
      </c>
    </row>
    <row r="560" spans="1:7">
      <c r="A560" s="6" t="s">
        <v>833</v>
      </c>
      <c r="B560" t="s">
        <v>2147</v>
      </c>
      <c r="C560">
        <f t="shared" si="26"/>
        <v>20</v>
      </c>
      <c r="D560">
        <f t="shared" si="27"/>
        <v>80</v>
      </c>
      <c r="E560">
        <v>60</v>
      </c>
      <c r="F560" s="15">
        <v>1.6142490060630212</v>
      </c>
      <c r="G560" s="7" t="s">
        <v>160</v>
      </c>
    </row>
    <row r="561" spans="1:7">
      <c r="A561" s="6" t="s">
        <v>409</v>
      </c>
      <c r="B561" t="s">
        <v>2148</v>
      </c>
      <c r="C561">
        <f t="shared" si="26"/>
        <v>20</v>
      </c>
      <c r="D561">
        <f t="shared" si="27"/>
        <v>90</v>
      </c>
      <c r="E561">
        <v>60</v>
      </c>
      <c r="F561" s="15">
        <v>1.3821365959133942</v>
      </c>
      <c r="G561" s="7" t="s">
        <v>159</v>
      </c>
    </row>
    <row r="562" spans="1:7">
      <c r="A562" s="6" t="s">
        <v>582</v>
      </c>
      <c r="B562" t="s">
        <v>2158</v>
      </c>
      <c r="C562">
        <f t="shared" si="26"/>
        <v>30</v>
      </c>
      <c r="D562">
        <f t="shared" si="27"/>
        <v>70</v>
      </c>
      <c r="E562">
        <v>60</v>
      </c>
      <c r="F562" s="15">
        <v>1.6357203244954004</v>
      </c>
      <c r="G562" s="7" t="s">
        <v>161</v>
      </c>
    </row>
    <row r="563" spans="1:7">
      <c r="A563" s="6" t="s">
        <v>512</v>
      </c>
      <c r="B563" t="s">
        <v>2159</v>
      </c>
      <c r="C563">
        <f t="shared" si="26"/>
        <v>30</v>
      </c>
      <c r="D563">
        <f t="shared" si="27"/>
        <v>80</v>
      </c>
      <c r="E563">
        <v>60</v>
      </c>
      <c r="F563" s="15">
        <v>1.931230086863474</v>
      </c>
      <c r="G563" s="7" t="s">
        <v>159</v>
      </c>
    </row>
    <row r="564" spans="1:7">
      <c r="A564" s="6" t="s">
        <v>1715</v>
      </c>
      <c r="B564" t="s">
        <v>2160</v>
      </c>
      <c r="C564">
        <f t="shared" si="26"/>
        <v>30</v>
      </c>
      <c r="D564">
        <f t="shared" si="27"/>
        <v>90</v>
      </c>
      <c r="E564">
        <v>60</v>
      </c>
      <c r="F564" s="15">
        <v>1.27238334004696</v>
      </c>
      <c r="G564" s="7" t="s">
        <v>160</v>
      </c>
    </row>
    <row r="565" spans="1:7">
      <c r="A565" s="6" t="s">
        <v>786</v>
      </c>
      <c r="B565" t="s">
        <v>2161</v>
      </c>
      <c r="C565">
        <f t="shared" si="26"/>
        <v>30</v>
      </c>
      <c r="D565">
        <f t="shared" si="27"/>
        <v>100</v>
      </c>
      <c r="E565">
        <v>60</v>
      </c>
      <c r="F565" s="15">
        <v>1.27238334004696</v>
      </c>
      <c r="G565" s="7" t="s">
        <v>160</v>
      </c>
    </row>
    <row r="566" spans="1:7">
      <c r="A566" s="6" t="s">
        <v>883</v>
      </c>
      <c r="B566" t="s">
        <v>0</v>
      </c>
      <c r="C566">
        <f t="shared" si="26"/>
        <v>30</v>
      </c>
      <c r="D566">
        <f t="shared" si="27"/>
        <v>100</v>
      </c>
      <c r="E566">
        <v>60</v>
      </c>
      <c r="F566" s="15">
        <v>1.931230086863474</v>
      </c>
      <c r="G566" s="7" t="s">
        <v>159</v>
      </c>
    </row>
    <row r="567" spans="1:7">
      <c r="A567" s="6" t="s">
        <v>903</v>
      </c>
      <c r="B567" t="s">
        <v>1</v>
      </c>
      <c r="C567">
        <f t="shared" si="26"/>
        <v>30</v>
      </c>
      <c r="D567">
        <f t="shared" si="27"/>
        <v>100</v>
      </c>
      <c r="E567">
        <v>60</v>
      </c>
      <c r="F567" s="15">
        <v>1.6357203244954004</v>
      </c>
      <c r="G567" s="7" t="s">
        <v>160</v>
      </c>
    </row>
    <row r="568" spans="1:7">
      <c r="A568" s="6" t="s">
        <v>776</v>
      </c>
      <c r="B568" t="s">
        <v>5</v>
      </c>
      <c r="C568">
        <f t="shared" si="26"/>
        <v>40</v>
      </c>
      <c r="D568">
        <f t="shared" si="27"/>
        <v>40</v>
      </c>
      <c r="E568">
        <v>60</v>
      </c>
      <c r="F568" s="15">
        <v>1.0118219124895096</v>
      </c>
      <c r="G568" s="7" t="s">
        <v>159</v>
      </c>
    </row>
    <row r="569" spans="1:7">
      <c r="A569" s="6" t="s">
        <v>867</v>
      </c>
      <c r="B569" t="s">
        <v>6</v>
      </c>
      <c r="C569">
        <f t="shared" si="26"/>
        <v>40</v>
      </c>
      <c r="D569">
        <f t="shared" si="27"/>
        <v>50</v>
      </c>
      <c r="E569">
        <v>60</v>
      </c>
      <c r="F569" s="15">
        <v>1.4096704729973304</v>
      </c>
      <c r="G569" s="7" t="s">
        <v>159</v>
      </c>
    </row>
    <row r="570" spans="1:7">
      <c r="A570" s="6" t="s">
        <v>458</v>
      </c>
      <c r="B570" t="s">
        <v>7</v>
      </c>
      <c r="C570">
        <f t="shared" si="26"/>
        <v>40</v>
      </c>
      <c r="D570">
        <f t="shared" si="27"/>
        <v>60</v>
      </c>
      <c r="E570">
        <v>60</v>
      </c>
      <c r="F570" s="15">
        <v>1.1419305909967594</v>
      </c>
      <c r="G570" s="7" t="s">
        <v>159</v>
      </c>
    </row>
    <row r="571" spans="1:7">
      <c r="A571" s="6" t="s">
        <v>465</v>
      </c>
      <c r="B571" t="s">
        <v>8</v>
      </c>
      <c r="C571">
        <f t="shared" si="26"/>
        <v>40</v>
      </c>
      <c r="D571">
        <f t="shared" si="27"/>
        <v>70</v>
      </c>
      <c r="E571">
        <v>60</v>
      </c>
      <c r="F571" s="15">
        <v>1.1419305909967594</v>
      </c>
      <c r="G571" s="7" t="s">
        <v>159</v>
      </c>
    </row>
    <row r="572" spans="1:7">
      <c r="A572" s="6" t="s">
        <v>1289</v>
      </c>
      <c r="B572" t="s">
        <v>9</v>
      </c>
      <c r="C572">
        <f t="shared" si="26"/>
        <v>40</v>
      </c>
      <c r="D572">
        <f t="shared" si="27"/>
        <v>80</v>
      </c>
      <c r="E572">
        <v>60</v>
      </c>
      <c r="F572" s="15">
        <v>1.0118219124895096</v>
      </c>
      <c r="G572" s="7" t="s">
        <v>159</v>
      </c>
    </row>
    <row r="573" spans="1:7">
      <c r="A573" s="6" t="s">
        <v>708</v>
      </c>
      <c r="B573" t="s">
        <v>10</v>
      </c>
      <c r="C573">
        <f t="shared" si="26"/>
        <v>40</v>
      </c>
      <c r="D573">
        <f t="shared" si="27"/>
        <v>90</v>
      </c>
      <c r="E573">
        <v>60</v>
      </c>
      <c r="F573" s="15">
        <v>1.4096704729973304</v>
      </c>
      <c r="G573" s="7" t="s">
        <v>159</v>
      </c>
    </row>
    <row r="574" spans="1:7">
      <c r="A574" s="6" t="s">
        <v>1406</v>
      </c>
      <c r="B574" t="s">
        <v>17</v>
      </c>
      <c r="C574">
        <f t="shared" si="26"/>
        <v>10</v>
      </c>
      <c r="D574">
        <f t="shared" si="27"/>
        <v>40</v>
      </c>
      <c r="E574">
        <v>60</v>
      </c>
      <c r="F574" s="15">
        <v>1.6350768805646227</v>
      </c>
      <c r="G574" s="7" t="s">
        <v>159</v>
      </c>
    </row>
    <row r="575" spans="1:7">
      <c r="A575" s="6" t="s">
        <v>560</v>
      </c>
      <c r="B575" t="s">
        <v>18</v>
      </c>
      <c r="C575">
        <f t="shared" si="26"/>
        <v>10</v>
      </c>
      <c r="D575">
        <f t="shared" si="27"/>
        <v>50</v>
      </c>
      <c r="E575">
        <v>60</v>
      </c>
      <c r="F575" s="15">
        <v>1.5248526050504507</v>
      </c>
      <c r="G575" s="7" t="s">
        <v>159</v>
      </c>
    </row>
    <row r="576" spans="1:7">
      <c r="A576" s="6" t="s">
        <v>577</v>
      </c>
      <c r="B576" t="s">
        <v>19</v>
      </c>
      <c r="C576">
        <f t="shared" si="26"/>
        <v>10</v>
      </c>
      <c r="D576">
        <f t="shared" si="27"/>
        <v>60</v>
      </c>
      <c r="E576">
        <v>60</v>
      </c>
      <c r="F576" s="15">
        <v>1.131180674248859</v>
      </c>
      <c r="G576" s="7" t="s">
        <v>159</v>
      </c>
    </row>
    <row r="577" spans="1:7">
      <c r="A577" s="6" t="s">
        <v>525</v>
      </c>
      <c r="B577" t="s">
        <v>23</v>
      </c>
      <c r="C577">
        <f t="shared" si="26"/>
        <v>10</v>
      </c>
      <c r="D577">
        <f t="shared" si="27"/>
        <v>100</v>
      </c>
      <c r="E577">
        <v>60</v>
      </c>
      <c r="F577" s="15">
        <v>1.6350768805646227</v>
      </c>
      <c r="G577" s="7" t="s">
        <v>159</v>
      </c>
    </row>
    <row r="578" spans="1:7">
      <c r="A578" s="6" t="s">
        <v>1102</v>
      </c>
      <c r="B578" t="s">
        <v>24</v>
      </c>
      <c r="C578">
        <f t="shared" ref="C578:C641" si="28">VLOOKUP(MID(B578,3,1),Andar,2,0)</f>
        <v>10</v>
      </c>
      <c r="D578">
        <f t="shared" ref="D578:D641" si="29">VLOOKUP(MID(B578,4,2),Linear,2,0)</f>
        <v>100</v>
      </c>
      <c r="E578">
        <v>60</v>
      </c>
      <c r="F578" s="15">
        <v>1.5248526050504507</v>
      </c>
      <c r="G578" s="7" t="s">
        <v>160</v>
      </c>
    </row>
    <row r="579" spans="1:7">
      <c r="A579" s="6" t="s">
        <v>899</v>
      </c>
      <c r="B579" t="s">
        <v>25</v>
      </c>
      <c r="C579">
        <f t="shared" si="28"/>
        <v>10</v>
      </c>
      <c r="D579">
        <f t="shared" si="29"/>
        <v>100</v>
      </c>
      <c r="E579">
        <v>60</v>
      </c>
      <c r="F579" s="15">
        <v>1.131180674248859</v>
      </c>
      <c r="G579" s="7" t="s">
        <v>160</v>
      </c>
    </row>
    <row r="580" spans="1:7">
      <c r="A580" s="6" t="s">
        <v>514</v>
      </c>
      <c r="B580" t="s">
        <v>26</v>
      </c>
      <c r="C580">
        <f t="shared" si="28"/>
        <v>20</v>
      </c>
      <c r="D580">
        <f t="shared" si="29"/>
        <v>10</v>
      </c>
      <c r="E580">
        <v>60</v>
      </c>
      <c r="F580" s="15">
        <v>1.080177480756225</v>
      </c>
      <c r="G580" s="7" t="s">
        <v>159</v>
      </c>
    </row>
    <row r="581" spans="1:7">
      <c r="A581" s="6" t="s">
        <v>789</v>
      </c>
      <c r="B581" t="s">
        <v>27</v>
      </c>
      <c r="C581">
        <f t="shared" si="28"/>
        <v>20</v>
      </c>
      <c r="D581">
        <f t="shared" si="29"/>
        <v>20</v>
      </c>
      <c r="E581">
        <v>60</v>
      </c>
      <c r="F581" s="15">
        <v>1.4623874317639736</v>
      </c>
      <c r="G581" s="7" t="s">
        <v>159</v>
      </c>
    </row>
    <row r="582" spans="1:7">
      <c r="A582" s="6" t="s">
        <v>479</v>
      </c>
      <c r="B582" t="s">
        <v>28</v>
      </c>
      <c r="C582">
        <f t="shared" si="28"/>
        <v>20</v>
      </c>
      <c r="D582">
        <f t="shared" si="29"/>
        <v>30</v>
      </c>
      <c r="E582">
        <v>60</v>
      </c>
      <c r="F582" s="15">
        <v>1.4149701113451125</v>
      </c>
      <c r="G582" s="7" t="s">
        <v>159</v>
      </c>
    </row>
    <row r="583" spans="1:7">
      <c r="A583" s="6" t="s">
        <v>759</v>
      </c>
      <c r="B583" t="s">
        <v>32</v>
      </c>
      <c r="C583">
        <f t="shared" si="28"/>
        <v>20</v>
      </c>
      <c r="D583">
        <f t="shared" si="29"/>
        <v>70</v>
      </c>
      <c r="E583">
        <v>60</v>
      </c>
      <c r="F583" s="15">
        <v>1.4623874317639736</v>
      </c>
      <c r="G583" s="7" t="s">
        <v>159</v>
      </c>
    </row>
    <row r="584" spans="1:7">
      <c r="A584" s="6" t="s">
        <v>478</v>
      </c>
      <c r="B584" t="s">
        <v>33</v>
      </c>
      <c r="C584">
        <f t="shared" si="28"/>
        <v>20</v>
      </c>
      <c r="D584">
        <f t="shared" si="29"/>
        <v>80</v>
      </c>
      <c r="E584">
        <v>60</v>
      </c>
      <c r="F584" s="15">
        <v>1.080177480756225</v>
      </c>
      <c r="G584" s="7" t="s">
        <v>159</v>
      </c>
    </row>
    <row r="585" spans="1:7">
      <c r="A585" s="6" t="s">
        <v>910</v>
      </c>
      <c r="B585" t="s">
        <v>34</v>
      </c>
      <c r="C585">
        <f t="shared" si="28"/>
        <v>20</v>
      </c>
      <c r="D585">
        <f t="shared" si="29"/>
        <v>90</v>
      </c>
      <c r="E585">
        <v>60</v>
      </c>
      <c r="F585" s="15">
        <v>1.4149701113451125</v>
      </c>
      <c r="G585" s="7" t="s">
        <v>159</v>
      </c>
    </row>
    <row r="586" spans="1:7">
      <c r="A586" s="6" t="s">
        <v>965</v>
      </c>
      <c r="B586" t="s">
        <v>44</v>
      </c>
      <c r="C586">
        <f t="shared" si="28"/>
        <v>30</v>
      </c>
      <c r="D586">
        <f t="shared" si="29"/>
        <v>70</v>
      </c>
      <c r="E586">
        <v>60</v>
      </c>
      <c r="F586" s="15">
        <v>1.1380936484562469</v>
      </c>
      <c r="G586" s="7" t="s">
        <v>160</v>
      </c>
    </row>
    <row r="587" spans="1:7">
      <c r="A587" s="6" t="s">
        <v>1294</v>
      </c>
      <c r="B587" t="s">
        <v>45</v>
      </c>
      <c r="C587">
        <f t="shared" si="28"/>
        <v>30</v>
      </c>
      <c r="D587">
        <f t="shared" si="29"/>
        <v>80</v>
      </c>
      <c r="E587">
        <v>60</v>
      </c>
      <c r="F587" s="15">
        <v>1.3457388670945765</v>
      </c>
      <c r="G587" s="7" t="s">
        <v>160</v>
      </c>
    </row>
    <row r="588" spans="1:7">
      <c r="A588" s="6" t="s">
        <v>1215</v>
      </c>
      <c r="B588" t="s">
        <v>46</v>
      </c>
      <c r="C588">
        <f t="shared" si="28"/>
        <v>30</v>
      </c>
      <c r="D588">
        <f t="shared" si="29"/>
        <v>90</v>
      </c>
      <c r="E588">
        <v>60</v>
      </c>
      <c r="F588" s="15">
        <v>1.7965355167951009</v>
      </c>
      <c r="G588" s="7" t="s">
        <v>160</v>
      </c>
    </row>
    <row r="589" spans="1:7">
      <c r="A589" s="6" t="s">
        <v>667</v>
      </c>
      <c r="B589" t="s">
        <v>47</v>
      </c>
      <c r="C589">
        <f t="shared" si="28"/>
        <v>30</v>
      </c>
      <c r="D589">
        <f t="shared" si="29"/>
        <v>100</v>
      </c>
      <c r="E589">
        <v>60</v>
      </c>
      <c r="F589" s="15">
        <v>1.1380936484562469</v>
      </c>
      <c r="G589" s="7" t="s">
        <v>159</v>
      </c>
    </row>
    <row r="590" spans="1:7">
      <c r="A590" s="6" t="s">
        <v>537</v>
      </c>
      <c r="B590" t="s">
        <v>48</v>
      </c>
      <c r="C590">
        <f t="shared" si="28"/>
        <v>30</v>
      </c>
      <c r="D590">
        <f t="shared" si="29"/>
        <v>100</v>
      </c>
      <c r="E590">
        <v>60</v>
      </c>
      <c r="F590" s="15">
        <v>1.3457388670945765</v>
      </c>
      <c r="G590" s="7" t="s">
        <v>159</v>
      </c>
    </row>
    <row r="591" spans="1:7">
      <c r="A591" s="6" t="s">
        <v>870</v>
      </c>
      <c r="B591" t="s">
        <v>49</v>
      </c>
      <c r="C591">
        <f t="shared" si="28"/>
        <v>30</v>
      </c>
      <c r="D591">
        <f t="shared" si="29"/>
        <v>100</v>
      </c>
      <c r="E591">
        <v>60</v>
      </c>
      <c r="F591" s="15">
        <v>1.7965355167951009</v>
      </c>
      <c r="G591" s="7" t="s">
        <v>160</v>
      </c>
    </row>
    <row r="592" spans="1:7">
      <c r="A592" s="6" t="s">
        <v>1232</v>
      </c>
      <c r="B592" t="s">
        <v>53</v>
      </c>
      <c r="C592">
        <f t="shared" si="28"/>
        <v>40</v>
      </c>
      <c r="D592">
        <f t="shared" si="29"/>
        <v>40</v>
      </c>
      <c r="E592">
        <v>60</v>
      </c>
      <c r="F592" s="15">
        <v>1.7872078627850652</v>
      </c>
      <c r="G592" s="7" t="s">
        <v>160</v>
      </c>
    </row>
    <row r="593" spans="1:7">
      <c r="A593" s="6" t="s">
        <v>1310</v>
      </c>
      <c r="B593" t="s">
        <v>54</v>
      </c>
      <c r="C593">
        <f t="shared" si="28"/>
        <v>40</v>
      </c>
      <c r="D593">
        <f t="shared" si="29"/>
        <v>50</v>
      </c>
      <c r="E593">
        <v>60</v>
      </c>
      <c r="F593" s="15">
        <v>1.0023990589625145</v>
      </c>
      <c r="G593" s="7" t="s">
        <v>160</v>
      </c>
    </row>
    <row r="594" spans="1:7">
      <c r="A594" s="6" t="s">
        <v>651</v>
      </c>
      <c r="B594" t="s">
        <v>55</v>
      </c>
      <c r="C594">
        <f t="shared" si="28"/>
        <v>40</v>
      </c>
      <c r="D594">
        <f t="shared" si="29"/>
        <v>60</v>
      </c>
      <c r="E594">
        <v>60</v>
      </c>
      <c r="F594" s="15">
        <v>1.6106614789965779</v>
      </c>
      <c r="G594" s="7" t="s">
        <v>160</v>
      </c>
    </row>
    <row r="595" spans="1:7">
      <c r="A595" s="6" t="s">
        <v>1089</v>
      </c>
      <c r="B595" t="s">
        <v>56</v>
      </c>
      <c r="C595">
        <f t="shared" si="28"/>
        <v>40</v>
      </c>
      <c r="D595">
        <f t="shared" si="29"/>
        <v>70</v>
      </c>
      <c r="E595">
        <v>60</v>
      </c>
      <c r="F595" s="15">
        <v>1.6106614789965779</v>
      </c>
      <c r="G595" s="7" t="s">
        <v>160</v>
      </c>
    </row>
    <row r="596" spans="1:7">
      <c r="A596" s="6" t="s">
        <v>454</v>
      </c>
      <c r="B596" t="s">
        <v>57</v>
      </c>
      <c r="C596">
        <f t="shared" si="28"/>
        <v>40</v>
      </c>
      <c r="D596">
        <f t="shared" si="29"/>
        <v>80</v>
      </c>
      <c r="E596">
        <v>60</v>
      </c>
      <c r="F596" s="15">
        <v>1.7872078627850652</v>
      </c>
      <c r="G596" s="7" t="s">
        <v>159</v>
      </c>
    </row>
    <row r="597" spans="1:7">
      <c r="A597" s="6" t="s">
        <v>1201</v>
      </c>
      <c r="B597" t="s">
        <v>58</v>
      </c>
      <c r="C597">
        <f t="shared" si="28"/>
        <v>40</v>
      </c>
      <c r="D597">
        <f t="shared" si="29"/>
        <v>90</v>
      </c>
      <c r="E597">
        <v>60</v>
      </c>
      <c r="F597" s="15">
        <v>1.0023990589625145</v>
      </c>
      <c r="G597" s="7" t="s">
        <v>159</v>
      </c>
    </row>
    <row r="598" spans="1:7">
      <c r="A598" s="6" t="s">
        <v>584</v>
      </c>
      <c r="B598" t="s">
        <v>65</v>
      </c>
      <c r="C598">
        <f t="shared" si="28"/>
        <v>10</v>
      </c>
      <c r="D598">
        <f t="shared" si="29"/>
        <v>40</v>
      </c>
      <c r="E598">
        <v>60</v>
      </c>
      <c r="F598" s="15">
        <v>1.5788318424840435</v>
      </c>
      <c r="G598" s="7" t="s">
        <v>159</v>
      </c>
    </row>
    <row r="599" spans="1:7">
      <c r="A599" s="6" t="s">
        <v>1010</v>
      </c>
      <c r="B599" t="s">
        <v>66</v>
      </c>
      <c r="C599">
        <f t="shared" si="28"/>
        <v>10</v>
      </c>
      <c r="D599">
        <f t="shared" si="29"/>
        <v>50</v>
      </c>
      <c r="E599">
        <v>60</v>
      </c>
      <c r="F599" s="15">
        <v>1.6503706741160391</v>
      </c>
      <c r="G599" s="7" t="s">
        <v>159</v>
      </c>
    </row>
    <row r="600" spans="1:7">
      <c r="A600" s="6" t="s">
        <v>385</v>
      </c>
      <c r="B600" t="s">
        <v>67</v>
      </c>
      <c r="C600">
        <f t="shared" si="28"/>
        <v>10</v>
      </c>
      <c r="D600">
        <f t="shared" si="29"/>
        <v>60</v>
      </c>
      <c r="E600">
        <v>60</v>
      </c>
      <c r="F600" s="15">
        <v>1.2571705067403753</v>
      </c>
      <c r="G600" s="7" t="s">
        <v>159</v>
      </c>
    </row>
    <row r="601" spans="1:7">
      <c r="A601" s="6" t="s">
        <v>574</v>
      </c>
      <c r="B601" t="s">
        <v>1765</v>
      </c>
      <c r="C601">
        <f t="shared" si="28"/>
        <v>10</v>
      </c>
      <c r="D601">
        <f t="shared" si="29"/>
        <v>100</v>
      </c>
      <c r="E601">
        <v>60</v>
      </c>
      <c r="F601" s="15">
        <v>1.2571705067403753</v>
      </c>
      <c r="G601" s="7" t="s">
        <v>160</v>
      </c>
    </row>
    <row r="602" spans="1:7">
      <c r="A602" s="6" t="s">
        <v>722</v>
      </c>
      <c r="B602" t="s">
        <v>1766</v>
      </c>
      <c r="C602">
        <f t="shared" si="28"/>
        <v>10</v>
      </c>
      <c r="D602">
        <f t="shared" si="29"/>
        <v>100</v>
      </c>
      <c r="E602">
        <v>60</v>
      </c>
      <c r="F602" s="15">
        <v>1.5788318424840435</v>
      </c>
      <c r="G602" s="7" t="s">
        <v>159</v>
      </c>
    </row>
    <row r="603" spans="1:7">
      <c r="A603" s="6" t="s">
        <v>1399</v>
      </c>
      <c r="B603" t="s">
        <v>1767</v>
      </c>
      <c r="C603">
        <f t="shared" si="28"/>
        <v>10</v>
      </c>
      <c r="D603">
        <f t="shared" si="29"/>
        <v>100</v>
      </c>
      <c r="E603">
        <v>60</v>
      </c>
      <c r="F603" s="15">
        <v>1.6503706741160391</v>
      </c>
      <c r="G603" s="7" t="s">
        <v>160</v>
      </c>
    </row>
    <row r="604" spans="1:7">
      <c r="A604" s="6" t="s">
        <v>728</v>
      </c>
      <c r="B604" t="s">
        <v>71</v>
      </c>
      <c r="C604">
        <f t="shared" si="28"/>
        <v>20</v>
      </c>
      <c r="D604">
        <f t="shared" si="29"/>
        <v>10</v>
      </c>
      <c r="E604">
        <v>60</v>
      </c>
      <c r="F604" s="15">
        <v>1.1282433479824814</v>
      </c>
      <c r="G604" s="7" t="s">
        <v>159</v>
      </c>
    </row>
    <row r="605" spans="1:7">
      <c r="A605" s="6" t="s">
        <v>1107</v>
      </c>
      <c r="B605" t="s">
        <v>72</v>
      </c>
      <c r="C605">
        <f t="shared" si="28"/>
        <v>20</v>
      </c>
      <c r="D605">
        <f t="shared" si="29"/>
        <v>20</v>
      </c>
      <c r="E605">
        <v>60</v>
      </c>
      <c r="F605" s="15">
        <v>1.9238855554591048</v>
      </c>
      <c r="G605" s="7" t="s">
        <v>160</v>
      </c>
    </row>
    <row r="606" spans="1:7">
      <c r="A606" s="6" t="s">
        <v>586</v>
      </c>
      <c r="B606" t="s">
        <v>73</v>
      </c>
      <c r="C606">
        <f t="shared" si="28"/>
        <v>20</v>
      </c>
      <c r="D606">
        <f t="shared" si="29"/>
        <v>30</v>
      </c>
      <c r="E606">
        <v>60</v>
      </c>
      <c r="F606" s="15">
        <v>1.9827351011690002</v>
      </c>
      <c r="G606" s="7" t="s">
        <v>159</v>
      </c>
    </row>
    <row r="607" spans="1:7">
      <c r="A607" s="6" t="s">
        <v>839</v>
      </c>
      <c r="B607" t="s">
        <v>77</v>
      </c>
      <c r="C607">
        <f t="shared" si="28"/>
        <v>20</v>
      </c>
      <c r="D607">
        <f t="shared" si="29"/>
        <v>70</v>
      </c>
      <c r="E607">
        <v>60</v>
      </c>
      <c r="F607" s="15">
        <v>1.1282433479824814</v>
      </c>
      <c r="G607" s="7" t="s">
        <v>160</v>
      </c>
    </row>
    <row r="608" spans="1:7">
      <c r="A608" s="6" t="s">
        <v>1448</v>
      </c>
      <c r="B608" t="s">
        <v>78</v>
      </c>
      <c r="C608">
        <f t="shared" si="28"/>
        <v>20</v>
      </c>
      <c r="D608">
        <f t="shared" si="29"/>
        <v>80</v>
      </c>
      <c r="E608">
        <v>60</v>
      </c>
      <c r="F608" s="15">
        <v>1.9238855554591048</v>
      </c>
      <c r="G608" s="7" t="s">
        <v>160</v>
      </c>
    </row>
    <row r="609" spans="1:7">
      <c r="A609" s="6" t="s">
        <v>450</v>
      </c>
      <c r="B609" t="s">
        <v>79</v>
      </c>
      <c r="C609">
        <f t="shared" si="28"/>
        <v>20</v>
      </c>
      <c r="D609">
        <f t="shared" si="29"/>
        <v>90</v>
      </c>
      <c r="E609">
        <v>60</v>
      </c>
      <c r="F609" s="15">
        <v>1.9827351011690002</v>
      </c>
      <c r="G609" s="7" t="s">
        <v>159</v>
      </c>
    </row>
    <row r="610" spans="1:7">
      <c r="A610" s="6" t="s">
        <v>829</v>
      </c>
      <c r="B610" t="s">
        <v>82</v>
      </c>
      <c r="C610">
        <f t="shared" si="28"/>
        <v>30</v>
      </c>
      <c r="D610">
        <f t="shared" si="29"/>
        <v>30</v>
      </c>
      <c r="E610">
        <f t="shared" ref="E610:E641" si="30">C610+D610</f>
        <v>60</v>
      </c>
      <c r="F610" s="15">
        <v>1.214350779954021</v>
      </c>
      <c r="G610" s="7" t="s">
        <v>159</v>
      </c>
    </row>
    <row r="611" spans="1:7">
      <c r="A611" s="6" t="s">
        <v>616</v>
      </c>
      <c r="B611" t="s">
        <v>82</v>
      </c>
      <c r="C611">
        <f t="shared" si="28"/>
        <v>30</v>
      </c>
      <c r="D611">
        <f t="shared" si="29"/>
        <v>30</v>
      </c>
      <c r="E611">
        <f t="shared" si="30"/>
        <v>60</v>
      </c>
      <c r="F611" s="15">
        <v>1.548709801092004</v>
      </c>
      <c r="G611" s="7" t="s">
        <v>159</v>
      </c>
    </row>
    <row r="612" spans="1:7">
      <c r="A612" s="6" t="s">
        <v>421</v>
      </c>
      <c r="B612" t="s">
        <v>82</v>
      </c>
      <c r="C612">
        <f t="shared" si="28"/>
        <v>30</v>
      </c>
      <c r="D612">
        <f t="shared" si="29"/>
        <v>30</v>
      </c>
      <c r="E612">
        <f t="shared" si="30"/>
        <v>60</v>
      </c>
      <c r="F612" s="15">
        <v>1.5696517880250469</v>
      </c>
      <c r="G612" s="7" t="s">
        <v>159</v>
      </c>
    </row>
    <row r="613" spans="1:7">
      <c r="A613" s="6" t="s">
        <v>692</v>
      </c>
      <c r="B613" t="s">
        <v>90</v>
      </c>
      <c r="C613">
        <f t="shared" si="28"/>
        <v>40</v>
      </c>
      <c r="D613">
        <f t="shared" si="29"/>
        <v>20</v>
      </c>
      <c r="E613">
        <f t="shared" si="30"/>
        <v>60</v>
      </c>
      <c r="F613" s="15">
        <v>1.0508137070238623</v>
      </c>
      <c r="G613" s="7" t="s">
        <v>160</v>
      </c>
    </row>
    <row r="614" spans="1:7">
      <c r="A614" s="6" t="s">
        <v>1754</v>
      </c>
      <c r="B614" t="s">
        <v>90</v>
      </c>
      <c r="C614">
        <f t="shared" si="28"/>
        <v>40</v>
      </c>
      <c r="D614">
        <f t="shared" si="29"/>
        <v>20</v>
      </c>
      <c r="E614">
        <f t="shared" si="30"/>
        <v>60</v>
      </c>
      <c r="F614" s="15">
        <v>1.1651445103930134</v>
      </c>
      <c r="G614" s="7" t="s">
        <v>160</v>
      </c>
    </row>
    <row r="615" spans="1:7">
      <c r="A615" s="6" t="s">
        <v>916</v>
      </c>
      <c r="B615" t="s">
        <v>90</v>
      </c>
      <c r="C615">
        <f t="shared" si="28"/>
        <v>40</v>
      </c>
      <c r="D615">
        <f t="shared" si="29"/>
        <v>20</v>
      </c>
      <c r="E615">
        <f t="shared" si="30"/>
        <v>60</v>
      </c>
      <c r="F615" s="15">
        <v>1.7534149538199797</v>
      </c>
      <c r="G615" s="7" t="s">
        <v>159</v>
      </c>
    </row>
    <row r="616" spans="1:7">
      <c r="A616" s="6" t="s">
        <v>1303</v>
      </c>
      <c r="B616" t="s">
        <v>102</v>
      </c>
      <c r="C616">
        <f t="shared" si="28"/>
        <v>10</v>
      </c>
      <c r="D616">
        <f t="shared" si="29"/>
        <v>50</v>
      </c>
      <c r="E616">
        <f t="shared" si="30"/>
        <v>60</v>
      </c>
      <c r="F616" s="15">
        <v>1.5267845372324871</v>
      </c>
      <c r="G616" s="7" t="s">
        <v>160</v>
      </c>
    </row>
    <row r="617" spans="1:7">
      <c r="A617" s="6" t="s">
        <v>643</v>
      </c>
      <c r="B617" t="s">
        <v>102</v>
      </c>
      <c r="C617">
        <f t="shared" si="28"/>
        <v>10</v>
      </c>
      <c r="D617">
        <f t="shared" si="29"/>
        <v>50</v>
      </c>
      <c r="E617">
        <f t="shared" si="30"/>
        <v>60</v>
      </c>
      <c r="F617" s="15">
        <v>1.2091713839976306</v>
      </c>
      <c r="G617" s="7" t="s">
        <v>159</v>
      </c>
    </row>
    <row r="618" spans="1:7">
      <c r="A618" s="6" t="s">
        <v>423</v>
      </c>
      <c r="B618" t="s">
        <v>102</v>
      </c>
      <c r="C618">
        <f t="shared" si="28"/>
        <v>10</v>
      </c>
      <c r="D618">
        <f t="shared" si="29"/>
        <v>50</v>
      </c>
      <c r="E618">
        <f t="shared" si="30"/>
        <v>60</v>
      </c>
      <c r="F618" s="15">
        <v>1.3295218324827331</v>
      </c>
      <c r="G618" s="7" t="s">
        <v>159</v>
      </c>
    </row>
    <row r="619" spans="1:7">
      <c r="A619" s="6" t="s">
        <v>1472</v>
      </c>
      <c r="B619" t="s">
        <v>110</v>
      </c>
      <c r="C619">
        <f t="shared" si="28"/>
        <v>20</v>
      </c>
      <c r="D619">
        <f t="shared" si="29"/>
        <v>40</v>
      </c>
      <c r="E619">
        <f t="shared" si="30"/>
        <v>60</v>
      </c>
      <c r="F619" s="15">
        <v>1.3296638176477633</v>
      </c>
      <c r="G619" s="7" t="s">
        <v>160</v>
      </c>
    </row>
    <row r="620" spans="1:7">
      <c r="A620" s="6" t="s">
        <v>553</v>
      </c>
      <c r="B620" t="s">
        <v>110</v>
      </c>
      <c r="C620">
        <f t="shared" si="28"/>
        <v>20</v>
      </c>
      <c r="D620">
        <f t="shared" si="29"/>
        <v>40</v>
      </c>
      <c r="E620">
        <f t="shared" si="30"/>
        <v>60</v>
      </c>
      <c r="F620" s="15">
        <v>1.9390059735011453</v>
      </c>
      <c r="G620" s="7" t="s">
        <v>159</v>
      </c>
    </row>
    <row r="621" spans="1:7">
      <c r="A621" s="6" t="s">
        <v>773</v>
      </c>
      <c r="B621" t="s">
        <v>110</v>
      </c>
      <c r="C621">
        <f t="shared" si="28"/>
        <v>20</v>
      </c>
      <c r="D621">
        <f t="shared" si="29"/>
        <v>40</v>
      </c>
      <c r="E621">
        <f t="shared" si="30"/>
        <v>60</v>
      </c>
      <c r="F621" s="15">
        <v>1.3237010925040567</v>
      </c>
      <c r="G621" s="7" t="s">
        <v>160</v>
      </c>
    </row>
    <row r="622" spans="1:7">
      <c r="A622" s="6" t="s">
        <v>944</v>
      </c>
      <c r="B622" t="s">
        <v>119</v>
      </c>
      <c r="C622">
        <f t="shared" si="28"/>
        <v>30</v>
      </c>
      <c r="D622">
        <f t="shared" si="29"/>
        <v>30</v>
      </c>
      <c r="E622">
        <f t="shared" si="30"/>
        <v>60</v>
      </c>
      <c r="F622" s="15">
        <v>1.1728275630076963</v>
      </c>
      <c r="G622" s="7" t="s">
        <v>160</v>
      </c>
    </row>
    <row r="623" spans="1:7">
      <c r="A623" s="6" t="s">
        <v>535</v>
      </c>
      <c r="B623" t="s">
        <v>119</v>
      </c>
      <c r="C623">
        <f t="shared" si="28"/>
        <v>30</v>
      </c>
      <c r="D623">
        <f t="shared" si="29"/>
        <v>30</v>
      </c>
      <c r="E623">
        <f t="shared" si="30"/>
        <v>60</v>
      </c>
      <c r="F623" s="15">
        <v>1.1549262573976047</v>
      </c>
      <c r="G623" s="7" t="s">
        <v>159</v>
      </c>
    </row>
    <row r="624" spans="1:7">
      <c r="A624" s="6" t="s">
        <v>652</v>
      </c>
      <c r="B624" t="s">
        <v>119</v>
      </c>
      <c r="C624">
        <f t="shared" si="28"/>
        <v>30</v>
      </c>
      <c r="D624">
        <f t="shared" si="29"/>
        <v>30</v>
      </c>
      <c r="E624">
        <f t="shared" si="30"/>
        <v>60</v>
      </c>
      <c r="F624" s="15">
        <v>1.0055541506675567</v>
      </c>
      <c r="G624" s="7" t="s">
        <v>160</v>
      </c>
    </row>
    <row r="625" spans="1:7">
      <c r="A625" s="6" t="s">
        <v>507</v>
      </c>
      <c r="B625" t="s">
        <v>130</v>
      </c>
      <c r="C625">
        <f t="shared" si="28"/>
        <v>40</v>
      </c>
      <c r="D625">
        <f t="shared" si="29"/>
        <v>20</v>
      </c>
      <c r="E625">
        <f t="shared" si="30"/>
        <v>60</v>
      </c>
      <c r="F625" s="15">
        <v>1.042676584645263</v>
      </c>
      <c r="G625" s="7" t="s">
        <v>161</v>
      </c>
    </row>
    <row r="626" spans="1:7">
      <c r="A626" s="6" t="s">
        <v>866</v>
      </c>
      <c r="B626" t="s">
        <v>1797</v>
      </c>
      <c r="C626">
        <f t="shared" si="28"/>
        <v>10</v>
      </c>
      <c r="D626">
        <f t="shared" si="29"/>
        <v>60</v>
      </c>
      <c r="E626">
        <f t="shared" si="30"/>
        <v>70</v>
      </c>
      <c r="F626" s="15">
        <v>1.1028484039684034</v>
      </c>
      <c r="G626" s="7" t="s">
        <v>160</v>
      </c>
    </row>
    <row r="627" spans="1:7">
      <c r="A627" s="6" t="s">
        <v>1324</v>
      </c>
      <c r="B627" t="s">
        <v>1797</v>
      </c>
      <c r="C627">
        <f t="shared" si="28"/>
        <v>10</v>
      </c>
      <c r="D627">
        <f t="shared" si="29"/>
        <v>60</v>
      </c>
      <c r="E627">
        <f t="shared" si="30"/>
        <v>70</v>
      </c>
      <c r="F627" s="15">
        <v>1.2083841105809014</v>
      </c>
      <c r="G627" s="7" t="s">
        <v>160</v>
      </c>
    </row>
    <row r="628" spans="1:7">
      <c r="A628" s="6" t="s">
        <v>404</v>
      </c>
      <c r="B628" t="s">
        <v>1797</v>
      </c>
      <c r="C628">
        <f t="shared" si="28"/>
        <v>10</v>
      </c>
      <c r="D628">
        <f t="shared" si="29"/>
        <v>60</v>
      </c>
      <c r="E628">
        <f t="shared" si="30"/>
        <v>70</v>
      </c>
      <c r="F628" s="15">
        <v>1.7105609110857907</v>
      </c>
      <c r="G628" s="7" t="s">
        <v>159</v>
      </c>
    </row>
    <row r="629" spans="1:7">
      <c r="A629" s="6" t="s">
        <v>1020</v>
      </c>
      <c r="B629" t="s">
        <v>1808</v>
      </c>
      <c r="C629">
        <f t="shared" si="28"/>
        <v>20</v>
      </c>
      <c r="D629">
        <f t="shared" si="29"/>
        <v>50</v>
      </c>
      <c r="E629">
        <f t="shared" si="30"/>
        <v>70</v>
      </c>
      <c r="F629" s="15">
        <v>1.0244857141270449</v>
      </c>
      <c r="G629" s="7" t="s">
        <v>160</v>
      </c>
    </row>
    <row r="630" spans="1:7">
      <c r="A630" s="6" t="s">
        <v>597</v>
      </c>
      <c r="B630" t="s">
        <v>1808</v>
      </c>
      <c r="C630">
        <f t="shared" si="28"/>
        <v>20</v>
      </c>
      <c r="D630">
        <f t="shared" si="29"/>
        <v>50</v>
      </c>
      <c r="E630">
        <f t="shared" si="30"/>
        <v>70</v>
      </c>
      <c r="F630" s="15">
        <v>1.8753989814957892</v>
      </c>
      <c r="G630" s="7" t="s">
        <v>159</v>
      </c>
    </row>
    <row r="631" spans="1:7">
      <c r="A631" s="6" t="s">
        <v>816</v>
      </c>
      <c r="B631" t="s">
        <v>1808</v>
      </c>
      <c r="C631">
        <f t="shared" si="28"/>
        <v>20</v>
      </c>
      <c r="D631">
        <f t="shared" si="29"/>
        <v>50</v>
      </c>
      <c r="E631">
        <f t="shared" si="30"/>
        <v>70</v>
      </c>
      <c r="F631" s="15">
        <v>1.5480277393743935</v>
      </c>
      <c r="G631" s="7" t="s">
        <v>159</v>
      </c>
    </row>
    <row r="632" spans="1:7">
      <c r="A632" s="6" t="s">
        <v>531</v>
      </c>
      <c r="B632" t="s">
        <v>1819</v>
      </c>
      <c r="C632">
        <f t="shared" si="28"/>
        <v>30</v>
      </c>
      <c r="D632">
        <f t="shared" si="29"/>
        <v>40</v>
      </c>
      <c r="E632">
        <f t="shared" si="30"/>
        <v>70</v>
      </c>
      <c r="F632" s="15">
        <v>1.7017759906535121</v>
      </c>
      <c r="G632" s="7" t="s">
        <v>159</v>
      </c>
    </row>
    <row r="633" spans="1:7">
      <c r="A633" s="6" t="s">
        <v>823</v>
      </c>
      <c r="B633" t="s">
        <v>1819</v>
      </c>
      <c r="C633">
        <f t="shared" si="28"/>
        <v>30</v>
      </c>
      <c r="D633">
        <f t="shared" si="29"/>
        <v>40</v>
      </c>
      <c r="E633">
        <f t="shared" si="30"/>
        <v>70</v>
      </c>
      <c r="F633" s="15">
        <v>1.4195038396146487</v>
      </c>
      <c r="G633" s="7" t="s">
        <v>159</v>
      </c>
    </row>
    <row r="634" spans="1:7">
      <c r="A634" s="6" t="s">
        <v>524</v>
      </c>
      <c r="B634" t="s">
        <v>1819</v>
      </c>
      <c r="C634">
        <f t="shared" si="28"/>
        <v>30</v>
      </c>
      <c r="D634">
        <f t="shared" si="29"/>
        <v>40</v>
      </c>
      <c r="E634">
        <f t="shared" si="30"/>
        <v>70</v>
      </c>
      <c r="F634" s="15">
        <v>1.3244726587976956</v>
      </c>
      <c r="G634" s="7" t="s">
        <v>159</v>
      </c>
    </row>
    <row r="635" spans="1:7">
      <c r="A635" s="6" t="s">
        <v>841</v>
      </c>
      <c r="B635" t="s">
        <v>1830</v>
      </c>
      <c r="C635">
        <f t="shared" si="28"/>
        <v>40</v>
      </c>
      <c r="D635">
        <f t="shared" si="29"/>
        <v>30</v>
      </c>
      <c r="E635">
        <f t="shared" si="30"/>
        <v>70</v>
      </c>
      <c r="F635" s="15">
        <v>1.0875540980595755</v>
      </c>
      <c r="G635" s="7" t="s">
        <v>159</v>
      </c>
    </row>
    <row r="636" spans="1:7">
      <c r="A636" s="6" t="s">
        <v>998</v>
      </c>
      <c r="B636" t="s">
        <v>1830</v>
      </c>
      <c r="C636">
        <f t="shared" si="28"/>
        <v>40</v>
      </c>
      <c r="D636">
        <f t="shared" si="29"/>
        <v>30</v>
      </c>
      <c r="E636">
        <f t="shared" si="30"/>
        <v>70</v>
      </c>
      <c r="F636" s="15">
        <v>1.7065324588620783</v>
      </c>
      <c r="G636" s="7" t="s">
        <v>160</v>
      </c>
    </row>
    <row r="637" spans="1:7">
      <c r="A637" s="6" t="s">
        <v>704</v>
      </c>
      <c r="B637" t="s">
        <v>1830</v>
      </c>
      <c r="C637">
        <f t="shared" si="28"/>
        <v>40</v>
      </c>
      <c r="D637">
        <f t="shared" si="29"/>
        <v>30</v>
      </c>
      <c r="E637">
        <f t="shared" si="30"/>
        <v>70</v>
      </c>
      <c r="F637" s="15">
        <v>1.9092617854816609</v>
      </c>
      <c r="G637" s="7" t="s">
        <v>159</v>
      </c>
    </row>
    <row r="638" spans="1:7">
      <c r="A638" s="6" t="s">
        <v>735</v>
      </c>
      <c r="B638" t="s">
        <v>1845</v>
      </c>
      <c r="C638">
        <f t="shared" si="28"/>
        <v>10</v>
      </c>
      <c r="D638">
        <f t="shared" si="29"/>
        <v>60</v>
      </c>
      <c r="E638">
        <f t="shared" si="30"/>
        <v>70</v>
      </c>
      <c r="F638" s="15">
        <v>1.1839323620935609</v>
      </c>
      <c r="G638" s="7" t="s">
        <v>159</v>
      </c>
    </row>
    <row r="639" spans="1:7">
      <c r="A639" s="6" t="s">
        <v>795</v>
      </c>
      <c r="B639" t="s">
        <v>1845</v>
      </c>
      <c r="C639">
        <f t="shared" si="28"/>
        <v>10</v>
      </c>
      <c r="D639">
        <f t="shared" si="29"/>
        <v>60</v>
      </c>
      <c r="E639">
        <f t="shared" si="30"/>
        <v>70</v>
      </c>
      <c r="F639" s="15">
        <v>1.500281039086091</v>
      </c>
      <c r="G639" s="7" t="s">
        <v>159</v>
      </c>
    </row>
    <row r="640" spans="1:7">
      <c r="A640" s="6" t="s">
        <v>587</v>
      </c>
      <c r="B640" t="s">
        <v>1845</v>
      </c>
      <c r="C640">
        <f t="shared" si="28"/>
        <v>10</v>
      </c>
      <c r="D640">
        <f t="shared" si="29"/>
        <v>60</v>
      </c>
      <c r="E640">
        <f t="shared" si="30"/>
        <v>70</v>
      </c>
      <c r="F640" s="15">
        <v>1.6132585187952699</v>
      </c>
      <c r="G640" s="7" t="s">
        <v>159</v>
      </c>
    </row>
    <row r="641" spans="1:7">
      <c r="A641" s="6" t="s">
        <v>530</v>
      </c>
      <c r="B641" t="s">
        <v>1856</v>
      </c>
      <c r="C641">
        <f t="shared" si="28"/>
        <v>20</v>
      </c>
      <c r="D641">
        <f t="shared" si="29"/>
        <v>50</v>
      </c>
      <c r="E641">
        <f t="shared" si="30"/>
        <v>70</v>
      </c>
      <c r="F641" s="15">
        <v>1.8445209488301133</v>
      </c>
      <c r="G641" s="7" t="s">
        <v>159</v>
      </c>
    </row>
    <row r="642" spans="1:7">
      <c r="A642" s="6" t="s">
        <v>1100</v>
      </c>
      <c r="B642" t="s">
        <v>1856</v>
      </c>
      <c r="C642">
        <f t="shared" ref="C642:C705" si="31">VLOOKUP(MID(B642,3,1),Andar,2,0)</f>
        <v>20</v>
      </c>
      <c r="D642">
        <f t="shared" ref="D642:D705" si="32">VLOOKUP(MID(B642,4,2),Linear,2,0)</f>
        <v>50</v>
      </c>
      <c r="E642">
        <f t="shared" ref="E642:E673" si="33">C642+D642</f>
        <v>70</v>
      </c>
      <c r="F642" s="15">
        <v>1.87616509641152</v>
      </c>
      <c r="G642" s="7" t="s">
        <v>160</v>
      </c>
    </row>
    <row r="643" spans="1:7">
      <c r="A643" s="6" t="s">
        <v>1101</v>
      </c>
      <c r="B643" t="s">
        <v>1856</v>
      </c>
      <c r="C643">
        <f t="shared" si="31"/>
        <v>20</v>
      </c>
      <c r="D643">
        <f t="shared" si="32"/>
        <v>50</v>
      </c>
      <c r="E643">
        <f t="shared" si="33"/>
        <v>70</v>
      </c>
      <c r="F643" s="15">
        <v>1.7266695806958294</v>
      </c>
      <c r="G643" s="7" t="s">
        <v>160</v>
      </c>
    </row>
    <row r="644" spans="1:7">
      <c r="A644" s="6" t="s">
        <v>1336</v>
      </c>
      <c r="B644" t="s">
        <v>1867</v>
      </c>
      <c r="C644">
        <f t="shared" si="31"/>
        <v>30</v>
      </c>
      <c r="D644">
        <f t="shared" si="32"/>
        <v>40</v>
      </c>
      <c r="E644">
        <f t="shared" si="33"/>
        <v>70</v>
      </c>
      <c r="F644" s="15">
        <v>1.4928066905489628</v>
      </c>
      <c r="G644" s="7" t="s">
        <v>160</v>
      </c>
    </row>
    <row r="645" spans="1:7">
      <c r="A645" s="6" t="s">
        <v>1254</v>
      </c>
      <c r="B645" t="s">
        <v>1867</v>
      </c>
      <c r="C645">
        <f t="shared" si="31"/>
        <v>30</v>
      </c>
      <c r="D645">
        <f t="shared" si="32"/>
        <v>40</v>
      </c>
      <c r="E645">
        <f t="shared" si="33"/>
        <v>70</v>
      </c>
      <c r="F645" s="15">
        <v>1.8769137024598486</v>
      </c>
      <c r="G645" s="7" t="s">
        <v>160</v>
      </c>
    </row>
    <row r="646" spans="1:7">
      <c r="A646" s="6" t="s">
        <v>1137</v>
      </c>
      <c r="B646" t="s">
        <v>1867</v>
      </c>
      <c r="C646">
        <f t="shared" si="31"/>
        <v>30</v>
      </c>
      <c r="D646">
        <f t="shared" si="32"/>
        <v>40</v>
      </c>
      <c r="E646">
        <f t="shared" si="33"/>
        <v>70</v>
      </c>
      <c r="F646" s="15">
        <v>1.214350779954021</v>
      </c>
      <c r="G646" s="7" t="s">
        <v>160</v>
      </c>
    </row>
    <row r="647" spans="1:7">
      <c r="A647" s="6" t="s">
        <v>609</v>
      </c>
      <c r="B647" t="s">
        <v>1878</v>
      </c>
      <c r="C647">
        <f t="shared" si="31"/>
        <v>40</v>
      </c>
      <c r="D647">
        <f t="shared" si="32"/>
        <v>30</v>
      </c>
      <c r="E647">
        <f t="shared" si="33"/>
        <v>70</v>
      </c>
      <c r="F647" s="15">
        <v>1.0508137070238623</v>
      </c>
      <c r="G647" s="7" t="s">
        <v>159</v>
      </c>
    </row>
    <row r="648" spans="1:7">
      <c r="A648" s="6" t="s">
        <v>592</v>
      </c>
      <c r="B648" t="s">
        <v>1878</v>
      </c>
      <c r="C648">
        <f t="shared" si="31"/>
        <v>40</v>
      </c>
      <c r="D648">
        <f t="shared" si="32"/>
        <v>30</v>
      </c>
      <c r="E648">
        <f t="shared" si="33"/>
        <v>70</v>
      </c>
      <c r="F648" s="15">
        <v>1.4169455005244576</v>
      </c>
      <c r="G648" s="7" t="s">
        <v>159</v>
      </c>
    </row>
    <row r="649" spans="1:7">
      <c r="A649" s="6" t="s">
        <v>376</v>
      </c>
      <c r="B649" t="s">
        <v>1878</v>
      </c>
      <c r="C649">
        <f t="shared" si="31"/>
        <v>40</v>
      </c>
      <c r="D649">
        <f t="shared" si="32"/>
        <v>30</v>
      </c>
      <c r="E649">
        <f t="shared" si="33"/>
        <v>70</v>
      </c>
      <c r="F649" s="15">
        <v>1.7534149538199797</v>
      </c>
      <c r="G649" s="7" t="s">
        <v>159</v>
      </c>
    </row>
    <row r="650" spans="1:7">
      <c r="A650" s="6" t="s">
        <v>904</v>
      </c>
      <c r="B650" t="s">
        <v>1893</v>
      </c>
      <c r="C650">
        <f t="shared" si="31"/>
        <v>10</v>
      </c>
      <c r="D650">
        <f t="shared" si="32"/>
        <v>60</v>
      </c>
      <c r="E650">
        <f t="shared" si="33"/>
        <v>70</v>
      </c>
      <c r="F650" s="15">
        <v>1.8097725777828853</v>
      </c>
      <c r="G650" s="7" t="s">
        <v>159</v>
      </c>
    </row>
    <row r="651" spans="1:7">
      <c r="A651" s="6" t="s">
        <v>1490</v>
      </c>
      <c r="B651" t="s">
        <v>1893</v>
      </c>
      <c r="C651">
        <f t="shared" si="31"/>
        <v>10</v>
      </c>
      <c r="D651">
        <f t="shared" si="32"/>
        <v>60</v>
      </c>
      <c r="E651">
        <f t="shared" si="33"/>
        <v>70</v>
      </c>
      <c r="F651" s="15">
        <v>1.2091713839976306</v>
      </c>
      <c r="G651" s="7" t="s">
        <v>160</v>
      </c>
    </row>
    <row r="652" spans="1:7">
      <c r="A652" s="6" t="s">
        <v>1269</v>
      </c>
      <c r="B652" t="s">
        <v>1893</v>
      </c>
      <c r="C652">
        <f t="shared" si="31"/>
        <v>10</v>
      </c>
      <c r="D652">
        <f t="shared" si="32"/>
        <v>60</v>
      </c>
      <c r="E652">
        <f t="shared" si="33"/>
        <v>70</v>
      </c>
      <c r="F652" s="15">
        <v>1.5997400649960341</v>
      </c>
      <c r="G652" s="7" t="s">
        <v>159</v>
      </c>
    </row>
    <row r="653" spans="1:7">
      <c r="A653" s="6" t="s">
        <v>521</v>
      </c>
      <c r="B653" t="s">
        <v>1904</v>
      </c>
      <c r="C653">
        <f t="shared" si="31"/>
        <v>20</v>
      </c>
      <c r="D653">
        <f t="shared" si="32"/>
        <v>50</v>
      </c>
      <c r="E653">
        <f t="shared" si="33"/>
        <v>70</v>
      </c>
      <c r="F653" s="15">
        <v>1.4321282809958351</v>
      </c>
      <c r="G653" s="7" t="s">
        <v>160</v>
      </c>
    </row>
    <row r="654" spans="1:7">
      <c r="A654" s="6" t="s">
        <v>950</v>
      </c>
      <c r="B654" t="s">
        <v>1904</v>
      </c>
      <c r="C654">
        <f t="shared" si="31"/>
        <v>20</v>
      </c>
      <c r="D654">
        <f t="shared" si="32"/>
        <v>50</v>
      </c>
      <c r="E654">
        <f t="shared" si="33"/>
        <v>70</v>
      </c>
      <c r="F654" s="15">
        <v>1.691954524686647</v>
      </c>
      <c r="G654" s="7" t="s">
        <v>159</v>
      </c>
    </row>
    <row r="655" spans="1:7">
      <c r="A655" s="6" t="s">
        <v>1712</v>
      </c>
      <c r="B655" t="s">
        <v>1904</v>
      </c>
      <c r="C655">
        <f t="shared" si="31"/>
        <v>20</v>
      </c>
      <c r="D655">
        <f t="shared" si="32"/>
        <v>50</v>
      </c>
      <c r="E655">
        <f t="shared" si="33"/>
        <v>70</v>
      </c>
      <c r="F655" s="15">
        <v>1.3237010925040567</v>
      </c>
      <c r="G655" s="7" t="s">
        <v>160</v>
      </c>
    </row>
    <row r="656" spans="1:7">
      <c r="A656" s="6" t="s">
        <v>585</v>
      </c>
      <c r="B656" t="s">
        <v>1915</v>
      </c>
      <c r="C656">
        <f t="shared" si="31"/>
        <v>30</v>
      </c>
      <c r="D656">
        <f t="shared" si="32"/>
        <v>40</v>
      </c>
      <c r="E656">
        <f t="shared" si="33"/>
        <v>70</v>
      </c>
      <c r="F656" s="15">
        <v>1.9824816741182048</v>
      </c>
      <c r="G656" s="7" t="s">
        <v>159</v>
      </c>
    </row>
    <row r="657" spans="1:7">
      <c r="A657" s="6" t="s">
        <v>1332</v>
      </c>
      <c r="B657" t="s">
        <v>1915</v>
      </c>
      <c r="C657">
        <f t="shared" si="31"/>
        <v>30</v>
      </c>
      <c r="D657">
        <f t="shared" si="32"/>
        <v>40</v>
      </c>
      <c r="E657">
        <f t="shared" si="33"/>
        <v>70</v>
      </c>
      <c r="F657" s="15">
        <v>1.9069760987271902</v>
      </c>
      <c r="G657" s="7" t="s">
        <v>160</v>
      </c>
    </row>
    <row r="658" spans="1:7">
      <c r="A658" s="6" t="s">
        <v>1042</v>
      </c>
      <c r="B658" t="s">
        <v>1915</v>
      </c>
      <c r="C658">
        <f t="shared" si="31"/>
        <v>30</v>
      </c>
      <c r="D658">
        <f t="shared" si="32"/>
        <v>40</v>
      </c>
      <c r="E658">
        <f t="shared" si="33"/>
        <v>70</v>
      </c>
      <c r="F658" s="15">
        <v>1.1028484039684034</v>
      </c>
      <c r="G658" s="7" t="s">
        <v>160</v>
      </c>
    </row>
    <row r="659" spans="1:7">
      <c r="A659" s="6" t="s">
        <v>396</v>
      </c>
      <c r="B659" t="s">
        <v>1926</v>
      </c>
      <c r="C659">
        <f t="shared" si="31"/>
        <v>40</v>
      </c>
      <c r="D659">
        <f t="shared" si="32"/>
        <v>30</v>
      </c>
      <c r="E659">
        <f t="shared" si="33"/>
        <v>70</v>
      </c>
      <c r="F659" s="15">
        <v>1.0599386631425576</v>
      </c>
      <c r="G659" s="7" t="s">
        <v>159</v>
      </c>
    </row>
    <row r="660" spans="1:7">
      <c r="A660" s="6" t="s">
        <v>1291</v>
      </c>
      <c r="B660" t="s">
        <v>1926</v>
      </c>
      <c r="C660">
        <f t="shared" si="31"/>
        <v>40</v>
      </c>
      <c r="D660">
        <f t="shared" si="32"/>
        <v>30</v>
      </c>
      <c r="E660">
        <f t="shared" si="33"/>
        <v>70</v>
      </c>
      <c r="F660" s="15">
        <v>1.5774913428744171</v>
      </c>
      <c r="G660" s="7" t="s">
        <v>160</v>
      </c>
    </row>
    <row r="661" spans="1:7">
      <c r="A661" s="6" t="s">
        <v>1344</v>
      </c>
      <c r="B661" t="s">
        <v>1926</v>
      </c>
      <c r="C661">
        <f t="shared" si="31"/>
        <v>40</v>
      </c>
      <c r="D661">
        <f t="shared" si="32"/>
        <v>30</v>
      </c>
      <c r="E661">
        <f t="shared" si="33"/>
        <v>70</v>
      </c>
      <c r="F661" s="15">
        <v>1.5410703190956556</v>
      </c>
      <c r="G661" s="7" t="s">
        <v>160</v>
      </c>
    </row>
    <row r="662" spans="1:7">
      <c r="A662" s="6" t="s">
        <v>1345</v>
      </c>
      <c r="B662" t="s">
        <v>1941</v>
      </c>
      <c r="C662">
        <f t="shared" si="31"/>
        <v>10</v>
      </c>
      <c r="D662">
        <f t="shared" si="32"/>
        <v>60</v>
      </c>
      <c r="E662">
        <f t="shared" si="33"/>
        <v>70</v>
      </c>
      <c r="F662" s="15">
        <v>1.9469423945162814</v>
      </c>
      <c r="G662" s="7" t="s">
        <v>160</v>
      </c>
    </row>
    <row r="663" spans="1:7">
      <c r="A663" s="6" t="s">
        <v>594</v>
      </c>
      <c r="B663" t="s">
        <v>1941</v>
      </c>
      <c r="C663">
        <f t="shared" si="31"/>
        <v>10</v>
      </c>
      <c r="D663">
        <f t="shared" si="32"/>
        <v>60</v>
      </c>
      <c r="E663">
        <f t="shared" si="33"/>
        <v>70</v>
      </c>
      <c r="F663" s="15">
        <v>1.229726585547132</v>
      </c>
      <c r="G663" s="7" t="s">
        <v>159</v>
      </c>
    </row>
    <row r="664" spans="1:7">
      <c r="A664" s="6" t="s">
        <v>895</v>
      </c>
      <c r="B664" t="s">
        <v>1941</v>
      </c>
      <c r="C664">
        <f t="shared" si="31"/>
        <v>10</v>
      </c>
      <c r="D664">
        <f t="shared" si="32"/>
        <v>60</v>
      </c>
      <c r="E664">
        <f t="shared" si="33"/>
        <v>70</v>
      </c>
      <c r="F664" s="15">
        <v>1.1924147215412431</v>
      </c>
      <c r="G664" s="7" t="s">
        <v>159</v>
      </c>
    </row>
    <row r="665" spans="1:7">
      <c r="A665" s="6" t="s">
        <v>720</v>
      </c>
      <c r="B665" t="s">
        <v>1952</v>
      </c>
      <c r="C665">
        <f t="shared" si="31"/>
        <v>20</v>
      </c>
      <c r="D665">
        <f t="shared" si="32"/>
        <v>50</v>
      </c>
      <c r="E665">
        <f t="shared" si="33"/>
        <v>70</v>
      </c>
      <c r="F665" s="15">
        <v>1.325328445035534</v>
      </c>
      <c r="G665" s="7" t="s">
        <v>159</v>
      </c>
    </row>
    <row r="666" spans="1:7">
      <c r="A666" s="6" t="s">
        <v>1151</v>
      </c>
      <c r="B666" t="s">
        <v>1952</v>
      </c>
      <c r="C666">
        <f t="shared" si="31"/>
        <v>20</v>
      </c>
      <c r="D666">
        <f t="shared" si="32"/>
        <v>50</v>
      </c>
      <c r="E666">
        <f t="shared" si="33"/>
        <v>70</v>
      </c>
      <c r="F666" s="15">
        <v>1.5371770754336676</v>
      </c>
      <c r="G666" s="7" t="s">
        <v>160</v>
      </c>
    </row>
    <row r="667" spans="1:7">
      <c r="A667" s="6" t="s">
        <v>844</v>
      </c>
      <c r="B667" t="s">
        <v>1952</v>
      </c>
      <c r="C667">
        <f t="shared" si="31"/>
        <v>20</v>
      </c>
      <c r="D667">
        <f t="shared" si="32"/>
        <v>50</v>
      </c>
      <c r="E667">
        <f t="shared" si="33"/>
        <v>70</v>
      </c>
      <c r="F667" s="15">
        <v>1.315717578415927</v>
      </c>
      <c r="G667" s="7" t="s">
        <v>159</v>
      </c>
    </row>
    <row r="668" spans="1:7">
      <c r="A668" s="6" t="s">
        <v>698</v>
      </c>
      <c r="B668" t="s">
        <v>1963</v>
      </c>
      <c r="C668">
        <f t="shared" si="31"/>
        <v>30</v>
      </c>
      <c r="D668">
        <f t="shared" si="32"/>
        <v>40</v>
      </c>
      <c r="E668">
        <f t="shared" si="33"/>
        <v>70</v>
      </c>
      <c r="F668" s="15">
        <v>1.5665735207692806</v>
      </c>
      <c r="G668" s="7" t="s">
        <v>160</v>
      </c>
    </row>
    <row r="669" spans="1:7">
      <c r="A669" s="6" t="s">
        <v>455</v>
      </c>
      <c r="B669" t="s">
        <v>1963</v>
      </c>
      <c r="C669">
        <f t="shared" si="31"/>
        <v>30</v>
      </c>
      <c r="D669">
        <f t="shared" si="32"/>
        <v>40</v>
      </c>
      <c r="E669">
        <f t="shared" si="33"/>
        <v>70</v>
      </c>
      <c r="F669" s="15">
        <v>1.6705984916194039</v>
      </c>
      <c r="G669" s="7" t="s">
        <v>160</v>
      </c>
    </row>
    <row r="670" spans="1:7">
      <c r="A670" s="6" t="s">
        <v>406</v>
      </c>
      <c r="B670" t="s">
        <v>1963</v>
      </c>
      <c r="C670">
        <f t="shared" si="31"/>
        <v>30</v>
      </c>
      <c r="D670">
        <f t="shared" si="32"/>
        <v>40</v>
      </c>
      <c r="E670">
        <f t="shared" si="33"/>
        <v>70</v>
      </c>
      <c r="F670" s="15">
        <v>1.3836689814897669</v>
      </c>
      <c r="G670" s="7" t="s">
        <v>159</v>
      </c>
    </row>
    <row r="671" spans="1:7">
      <c r="A671" s="6" t="s">
        <v>529</v>
      </c>
      <c r="B671" t="s">
        <v>1974</v>
      </c>
      <c r="C671">
        <f t="shared" si="31"/>
        <v>40</v>
      </c>
      <c r="D671">
        <f t="shared" si="32"/>
        <v>30</v>
      </c>
      <c r="E671">
        <f t="shared" si="33"/>
        <v>70</v>
      </c>
      <c r="F671" s="15">
        <v>1.92063483625894</v>
      </c>
      <c r="G671" s="7" t="s">
        <v>159</v>
      </c>
    </row>
    <row r="672" spans="1:7">
      <c r="A672" s="6" t="s">
        <v>446</v>
      </c>
      <c r="B672" t="s">
        <v>1974</v>
      </c>
      <c r="C672">
        <f t="shared" si="31"/>
        <v>40</v>
      </c>
      <c r="D672">
        <f t="shared" si="32"/>
        <v>30</v>
      </c>
      <c r="E672">
        <f t="shared" si="33"/>
        <v>70</v>
      </c>
      <c r="F672" s="15">
        <v>1.6484058800120982</v>
      </c>
      <c r="G672" s="7" t="s">
        <v>159</v>
      </c>
    </row>
    <row r="673" spans="1:7">
      <c r="A673" s="6" t="s">
        <v>877</v>
      </c>
      <c r="B673" t="s">
        <v>1974</v>
      </c>
      <c r="C673">
        <f t="shared" si="31"/>
        <v>40</v>
      </c>
      <c r="D673">
        <f t="shared" si="32"/>
        <v>30</v>
      </c>
      <c r="E673">
        <f t="shared" si="33"/>
        <v>70</v>
      </c>
      <c r="F673" s="15">
        <v>1.7058994671948948</v>
      </c>
      <c r="G673" s="7" t="s">
        <v>160</v>
      </c>
    </row>
    <row r="674" spans="1:7">
      <c r="A674" s="6" t="s">
        <v>671</v>
      </c>
      <c r="B674" t="s">
        <v>1989</v>
      </c>
      <c r="C674">
        <f t="shared" si="31"/>
        <v>10</v>
      </c>
      <c r="D674">
        <f t="shared" si="32"/>
        <v>60</v>
      </c>
      <c r="E674">
        <f t="shared" ref="E674:E691" si="34">C674+D674</f>
        <v>70</v>
      </c>
      <c r="F674" s="15">
        <v>1.48576284539529</v>
      </c>
      <c r="G674" s="7" t="s">
        <v>159</v>
      </c>
    </row>
    <row r="675" spans="1:7">
      <c r="A675" s="6" t="s">
        <v>1371</v>
      </c>
      <c r="B675" t="s">
        <v>1989</v>
      </c>
      <c r="C675">
        <f t="shared" si="31"/>
        <v>10</v>
      </c>
      <c r="D675">
        <f t="shared" si="32"/>
        <v>60</v>
      </c>
      <c r="E675">
        <f t="shared" si="34"/>
        <v>70</v>
      </c>
      <c r="F675" s="15">
        <v>1.131180674248859</v>
      </c>
      <c r="G675" s="7" t="s">
        <v>159</v>
      </c>
    </row>
    <row r="676" spans="1:7">
      <c r="A676" s="6" t="s">
        <v>628</v>
      </c>
      <c r="B676" t="s">
        <v>1989</v>
      </c>
      <c r="C676">
        <f t="shared" si="31"/>
        <v>10</v>
      </c>
      <c r="D676">
        <f t="shared" si="32"/>
        <v>60</v>
      </c>
      <c r="E676">
        <f t="shared" si="34"/>
        <v>70</v>
      </c>
      <c r="F676" s="15">
        <v>1.2746495272868044</v>
      </c>
      <c r="G676" s="7" t="s">
        <v>159</v>
      </c>
    </row>
    <row r="677" spans="1:7">
      <c r="A677" s="6" t="s">
        <v>630</v>
      </c>
      <c r="B677" t="s">
        <v>2000</v>
      </c>
      <c r="C677">
        <f t="shared" si="31"/>
        <v>20</v>
      </c>
      <c r="D677">
        <f t="shared" si="32"/>
        <v>50</v>
      </c>
      <c r="E677">
        <f t="shared" si="34"/>
        <v>70</v>
      </c>
      <c r="F677" s="15">
        <v>1.8904435526923913</v>
      </c>
      <c r="G677" s="7" t="s">
        <v>159</v>
      </c>
    </row>
    <row r="678" spans="1:7">
      <c r="A678" s="6" t="s">
        <v>425</v>
      </c>
      <c r="B678" t="s">
        <v>2000</v>
      </c>
      <c r="C678">
        <f t="shared" si="31"/>
        <v>20</v>
      </c>
      <c r="D678">
        <f t="shared" si="32"/>
        <v>50</v>
      </c>
      <c r="E678">
        <f t="shared" si="34"/>
        <v>70</v>
      </c>
      <c r="F678" s="15">
        <v>1.1085470021202011</v>
      </c>
      <c r="G678" s="7" t="s">
        <v>159</v>
      </c>
    </row>
    <row r="679" spans="1:7">
      <c r="A679" s="6" t="s">
        <v>912</v>
      </c>
      <c r="B679" t="s">
        <v>2000</v>
      </c>
      <c r="C679">
        <f t="shared" si="31"/>
        <v>20</v>
      </c>
      <c r="D679">
        <f t="shared" si="32"/>
        <v>50</v>
      </c>
      <c r="E679">
        <f t="shared" si="34"/>
        <v>70</v>
      </c>
      <c r="F679" s="15">
        <v>1.711209487219203</v>
      </c>
      <c r="G679" s="7" t="s">
        <v>159</v>
      </c>
    </row>
    <row r="680" spans="1:7">
      <c r="A680" s="6" t="s">
        <v>672</v>
      </c>
      <c r="B680" t="s">
        <v>2011</v>
      </c>
      <c r="C680">
        <f t="shared" si="31"/>
        <v>30</v>
      </c>
      <c r="D680">
        <f t="shared" si="32"/>
        <v>40</v>
      </c>
      <c r="E680">
        <f t="shared" si="34"/>
        <v>70</v>
      </c>
      <c r="F680" s="15">
        <v>1.8946049676507348</v>
      </c>
      <c r="G680" s="7" t="s">
        <v>159</v>
      </c>
    </row>
    <row r="681" spans="1:7">
      <c r="A681" s="6" t="s">
        <v>804</v>
      </c>
      <c r="B681" t="s">
        <v>2011</v>
      </c>
      <c r="C681">
        <f t="shared" si="31"/>
        <v>30</v>
      </c>
      <c r="D681">
        <f t="shared" si="32"/>
        <v>40</v>
      </c>
      <c r="E681">
        <f t="shared" si="34"/>
        <v>70</v>
      </c>
      <c r="F681" s="15">
        <v>1.2661150563826959</v>
      </c>
      <c r="G681" s="7" t="s">
        <v>159</v>
      </c>
    </row>
    <row r="682" spans="1:7">
      <c r="A682" s="6" t="s">
        <v>639</v>
      </c>
      <c r="B682" t="s">
        <v>2011</v>
      </c>
      <c r="C682">
        <f t="shared" si="31"/>
        <v>30</v>
      </c>
      <c r="D682">
        <f t="shared" si="32"/>
        <v>40</v>
      </c>
      <c r="E682">
        <f t="shared" si="34"/>
        <v>70</v>
      </c>
      <c r="F682" s="15">
        <v>1.8422762134752446</v>
      </c>
      <c r="G682" s="7" t="s">
        <v>159</v>
      </c>
    </row>
    <row r="683" spans="1:7">
      <c r="A683" s="6" t="s">
        <v>1188</v>
      </c>
      <c r="B683" t="s">
        <v>2022</v>
      </c>
      <c r="C683">
        <f t="shared" si="31"/>
        <v>40</v>
      </c>
      <c r="D683">
        <f t="shared" si="32"/>
        <v>30</v>
      </c>
      <c r="E683">
        <f t="shared" si="34"/>
        <v>70</v>
      </c>
      <c r="F683" s="15">
        <v>1.575233882744957</v>
      </c>
      <c r="G683" s="7" t="s">
        <v>160</v>
      </c>
    </row>
    <row r="684" spans="1:7">
      <c r="A684" s="6" t="s">
        <v>1117</v>
      </c>
      <c r="B684" t="s">
        <v>2022</v>
      </c>
      <c r="C684">
        <f t="shared" si="31"/>
        <v>40</v>
      </c>
      <c r="D684">
        <f t="shared" si="32"/>
        <v>30</v>
      </c>
      <c r="E684">
        <f t="shared" si="34"/>
        <v>70</v>
      </c>
      <c r="F684" s="15">
        <v>1.098957205662999</v>
      </c>
      <c r="G684" s="7" t="s">
        <v>160</v>
      </c>
    </row>
    <row r="685" spans="1:7">
      <c r="A685" s="6" t="s">
        <v>559</v>
      </c>
      <c r="B685" t="s">
        <v>2022</v>
      </c>
      <c r="C685">
        <f t="shared" si="31"/>
        <v>40</v>
      </c>
      <c r="D685">
        <f t="shared" si="32"/>
        <v>30</v>
      </c>
      <c r="E685">
        <f t="shared" si="34"/>
        <v>70</v>
      </c>
      <c r="F685" s="15">
        <v>1.8191940124226065</v>
      </c>
      <c r="G685" s="7" t="s">
        <v>159</v>
      </c>
    </row>
    <row r="686" spans="1:7">
      <c r="A686" s="6" t="s">
        <v>1464</v>
      </c>
      <c r="B686" t="s">
        <v>2037</v>
      </c>
      <c r="C686">
        <f t="shared" si="31"/>
        <v>10</v>
      </c>
      <c r="D686">
        <f t="shared" si="32"/>
        <v>60</v>
      </c>
      <c r="E686">
        <f t="shared" si="34"/>
        <v>70</v>
      </c>
      <c r="F686" s="15">
        <v>1.2240309026643796</v>
      </c>
      <c r="G686" s="7" t="s">
        <v>159</v>
      </c>
    </row>
    <row r="687" spans="1:7">
      <c r="A687" s="6" t="s">
        <v>1045</v>
      </c>
      <c r="B687" t="s">
        <v>2037</v>
      </c>
      <c r="C687">
        <f t="shared" si="31"/>
        <v>10</v>
      </c>
      <c r="D687">
        <f t="shared" si="32"/>
        <v>60</v>
      </c>
      <c r="E687">
        <f t="shared" si="34"/>
        <v>70</v>
      </c>
      <c r="F687" s="15">
        <v>1.2571705067403753</v>
      </c>
      <c r="G687" s="7" t="s">
        <v>160</v>
      </c>
    </row>
    <row r="688" spans="1:7">
      <c r="A688" s="6" t="s">
        <v>1179</v>
      </c>
      <c r="B688" t="s">
        <v>2037</v>
      </c>
      <c r="C688">
        <f t="shared" si="31"/>
        <v>10</v>
      </c>
      <c r="D688">
        <f t="shared" si="32"/>
        <v>60</v>
      </c>
      <c r="E688">
        <f t="shared" si="34"/>
        <v>70</v>
      </c>
      <c r="F688" s="15">
        <v>1.619501406107517</v>
      </c>
      <c r="G688" s="7" t="s">
        <v>160</v>
      </c>
    </row>
    <row r="689" spans="1:7">
      <c r="A689" s="6" t="s">
        <v>1181</v>
      </c>
      <c r="B689" t="s">
        <v>2048</v>
      </c>
      <c r="C689">
        <f t="shared" si="31"/>
        <v>20</v>
      </c>
      <c r="D689">
        <f t="shared" si="32"/>
        <v>50</v>
      </c>
      <c r="E689">
        <f t="shared" si="34"/>
        <v>70</v>
      </c>
      <c r="F689" s="15">
        <v>1.2578258379136082</v>
      </c>
      <c r="G689" s="7" t="s">
        <v>159</v>
      </c>
    </row>
    <row r="690" spans="1:7">
      <c r="A690" s="6" t="s">
        <v>710</v>
      </c>
      <c r="B690" t="s">
        <v>2048</v>
      </c>
      <c r="C690">
        <f t="shared" si="31"/>
        <v>20</v>
      </c>
      <c r="D690">
        <f t="shared" si="32"/>
        <v>50</v>
      </c>
      <c r="E690">
        <f t="shared" si="34"/>
        <v>70</v>
      </c>
      <c r="F690" s="15">
        <v>1.4917131076345638</v>
      </c>
      <c r="G690" s="7" t="s">
        <v>159</v>
      </c>
    </row>
    <row r="691" spans="1:7">
      <c r="A691" s="6" t="s">
        <v>953</v>
      </c>
      <c r="B691" t="s">
        <v>2048</v>
      </c>
      <c r="C691">
        <f t="shared" si="31"/>
        <v>20</v>
      </c>
      <c r="D691">
        <f t="shared" si="32"/>
        <v>50</v>
      </c>
      <c r="E691">
        <f t="shared" si="34"/>
        <v>70</v>
      </c>
      <c r="F691" s="15">
        <v>1.3862871566622905</v>
      </c>
      <c r="G691" s="7" t="s">
        <v>160</v>
      </c>
    </row>
    <row r="692" spans="1:7">
      <c r="A692" s="6" t="s">
        <v>330</v>
      </c>
      <c r="B692" t="s">
        <v>2065</v>
      </c>
      <c r="C692">
        <f t="shared" si="31"/>
        <v>30</v>
      </c>
      <c r="D692">
        <f t="shared" si="32"/>
        <v>100</v>
      </c>
      <c r="E692">
        <v>70</v>
      </c>
      <c r="F692" s="15">
        <v>1.5440502894032608</v>
      </c>
      <c r="G692" s="7" t="s">
        <v>159</v>
      </c>
    </row>
    <row r="693" spans="1:7">
      <c r="A693" s="6" t="s">
        <v>334</v>
      </c>
      <c r="B693" t="s">
        <v>2066</v>
      </c>
      <c r="C693">
        <f t="shared" si="31"/>
        <v>30</v>
      </c>
      <c r="D693">
        <f t="shared" si="32"/>
        <v>100</v>
      </c>
      <c r="E693">
        <v>70</v>
      </c>
      <c r="F693" s="15">
        <v>1.5696517880250469</v>
      </c>
      <c r="G693" s="7" t="s">
        <v>159</v>
      </c>
    </row>
    <row r="694" spans="1:7">
      <c r="A694" s="6" t="s">
        <v>522</v>
      </c>
      <c r="B694" t="s">
        <v>2067</v>
      </c>
      <c r="C694">
        <f t="shared" si="31"/>
        <v>30</v>
      </c>
      <c r="D694">
        <f t="shared" si="32"/>
        <v>100</v>
      </c>
      <c r="E694">
        <v>70</v>
      </c>
      <c r="F694" s="15">
        <v>1.3681091413115487</v>
      </c>
      <c r="G694" s="7" t="s">
        <v>160</v>
      </c>
    </row>
    <row r="695" spans="1:7">
      <c r="A695" s="6" t="s">
        <v>668</v>
      </c>
      <c r="B695" t="s">
        <v>2056</v>
      </c>
      <c r="C695">
        <f t="shared" si="31"/>
        <v>30</v>
      </c>
      <c r="D695">
        <f t="shared" si="32"/>
        <v>10</v>
      </c>
      <c r="E695">
        <v>70</v>
      </c>
      <c r="F695" s="15">
        <v>1.5440502894032608</v>
      </c>
      <c r="G695" s="7" t="s">
        <v>159</v>
      </c>
    </row>
    <row r="696" spans="1:7">
      <c r="A696" s="6" t="s">
        <v>499</v>
      </c>
      <c r="B696" t="s">
        <v>2057</v>
      </c>
      <c r="C696">
        <f t="shared" si="31"/>
        <v>30</v>
      </c>
      <c r="D696">
        <f t="shared" si="32"/>
        <v>20</v>
      </c>
      <c r="E696">
        <v>70</v>
      </c>
      <c r="F696" s="15">
        <v>1.3681091413115487</v>
      </c>
      <c r="G696" s="7" t="s">
        <v>159</v>
      </c>
    </row>
    <row r="697" spans="1:7">
      <c r="A697" s="6" t="s">
        <v>696</v>
      </c>
      <c r="B697" t="s">
        <v>2058</v>
      </c>
      <c r="C697">
        <f t="shared" si="31"/>
        <v>30</v>
      </c>
      <c r="D697">
        <f t="shared" si="32"/>
        <v>30</v>
      </c>
      <c r="E697">
        <v>70</v>
      </c>
      <c r="F697" s="15">
        <v>1.5696517880250469</v>
      </c>
      <c r="G697" s="7" t="s">
        <v>160</v>
      </c>
    </row>
    <row r="698" spans="1:7">
      <c r="A698" s="6" t="s">
        <v>831</v>
      </c>
      <c r="B698" t="s">
        <v>2074</v>
      </c>
      <c r="C698">
        <f t="shared" si="31"/>
        <v>40</v>
      </c>
      <c r="D698">
        <f t="shared" si="32"/>
        <v>70</v>
      </c>
      <c r="E698">
        <v>70</v>
      </c>
      <c r="F698" s="15">
        <v>1.1826307995376659</v>
      </c>
      <c r="G698" s="7" t="s">
        <v>159</v>
      </c>
    </row>
    <row r="699" spans="1:7">
      <c r="A699" s="6" t="s">
        <v>711</v>
      </c>
      <c r="B699" t="s">
        <v>2075</v>
      </c>
      <c r="C699">
        <f t="shared" si="31"/>
        <v>40</v>
      </c>
      <c r="D699">
        <f t="shared" si="32"/>
        <v>80</v>
      </c>
      <c r="E699">
        <v>70</v>
      </c>
      <c r="F699" s="15">
        <v>1.0186637345647016</v>
      </c>
      <c r="G699" s="7" t="s">
        <v>159</v>
      </c>
    </row>
    <row r="700" spans="1:7">
      <c r="A700" s="6" t="s">
        <v>678</v>
      </c>
      <c r="B700" t="s">
        <v>2076</v>
      </c>
      <c r="C700">
        <f t="shared" si="31"/>
        <v>40</v>
      </c>
      <c r="D700">
        <f t="shared" si="32"/>
        <v>90</v>
      </c>
      <c r="E700">
        <v>70</v>
      </c>
      <c r="F700" s="15">
        <v>1.3633673384769205</v>
      </c>
      <c r="G700" s="7" t="s">
        <v>160</v>
      </c>
    </row>
    <row r="701" spans="1:7">
      <c r="A701" s="6" t="s">
        <v>645</v>
      </c>
      <c r="B701" t="s">
        <v>2077</v>
      </c>
      <c r="C701">
        <f t="shared" si="31"/>
        <v>40</v>
      </c>
      <c r="D701">
        <f t="shared" si="32"/>
        <v>100</v>
      </c>
      <c r="E701">
        <v>70</v>
      </c>
      <c r="F701" s="15">
        <v>1.0186637345647016</v>
      </c>
      <c r="G701" s="7" t="s">
        <v>159</v>
      </c>
    </row>
    <row r="702" spans="1:7">
      <c r="A702" s="6" t="s">
        <v>1059</v>
      </c>
      <c r="B702" t="s">
        <v>2078</v>
      </c>
      <c r="C702">
        <f t="shared" si="31"/>
        <v>40</v>
      </c>
      <c r="D702">
        <f t="shared" si="32"/>
        <v>100</v>
      </c>
      <c r="E702">
        <v>70</v>
      </c>
      <c r="F702" s="15">
        <v>1.3633673384769205</v>
      </c>
      <c r="G702" s="7" t="s">
        <v>159</v>
      </c>
    </row>
    <row r="703" spans="1:7">
      <c r="A703" s="6" t="s">
        <v>461</v>
      </c>
      <c r="B703" t="s">
        <v>2079</v>
      </c>
      <c r="C703">
        <f t="shared" si="31"/>
        <v>40</v>
      </c>
      <c r="D703">
        <f t="shared" si="32"/>
        <v>100</v>
      </c>
      <c r="E703">
        <v>70</v>
      </c>
      <c r="F703" s="15">
        <v>1.1826307995376659</v>
      </c>
      <c r="G703" s="7" t="s">
        <v>161</v>
      </c>
    </row>
    <row r="704" spans="1:7">
      <c r="A704" s="6" t="s">
        <v>1134</v>
      </c>
      <c r="B704" t="s">
        <v>2083</v>
      </c>
      <c r="C704">
        <f t="shared" si="31"/>
        <v>10</v>
      </c>
      <c r="D704">
        <f t="shared" si="32"/>
        <v>40</v>
      </c>
      <c r="E704">
        <v>70</v>
      </c>
      <c r="F704" s="15">
        <v>1.5267845372324871</v>
      </c>
      <c r="G704" s="7" t="s">
        <v>160</v>
      </c>
    </row>
    <row r="705" spans="1:7">
      <c r="A705" s="6" t="s">
        <v>768</v>
      </c>
      <c r="B705" t="s">
        <v>2084</v>
      </c>
      <c r="C705">
        <f t="shared" si="31"/>
        <v>10</v>
      </c>
      <c r="D705">
        <f t="shared" si="32"/>
        <v>50</v>
      </c>
      <c r="E705">
        <v>70</v>
      </c>
      <c r="F705" s="15">
        <v>1.8097725777828853</v>
      </c>
      <c r="G705" s="7" t="s">
        <v>160</v>
      </c>
    </row>
    <row r="706" spans="1:7">
      <c r="A706" s="6" t="s">
        <v>1264</v>
      </c>
      <c r="B706" t="s">
        <v>2085</v>
      </c>
      <c r="C706">
        <f t="shared" ref="C706:C769" si="35">VLOOKUP(MID(B706,3,1),Andar,2,0)</f>
        <v>10</v>
      </c>
      <c r="D706">
        <f t="shared" ref="D706:D769" si="36">VLOOKUP(MID(B706,4,2),Linear,2,0)</f>
        <v>60</v>
      </c>
      <c r="E706">
        <v>70</v>
      </c>
      <c r="F706" s="15">
        <v>1.4371078705914559</v>
      </c>
      <c r="G706" s="7" t="s">
        <v>160</v>
      </c>
    </row>
    <row r="707" spans="1:7">
      <c r="A707" s="6" t="s">
        <v>959</v>
      </c>
      <c r="B707" t="s">
        <v>2086</v>
      </c>
      <c r="C707">
        <f t="shared" si="35"/>
        <v>10</v>
      </c>
      <c r="D707">
        <f t="shared" si="36"/>
        <v>70</v>
      </c>
      <c r="E707">
        <v>70</v>
      </c>
      <c r="F707" s="15">
        <v>1.4371078705914559</v>
      </c>
      <c r="G707" s="7" t="s">
        <v>160</v>
      </c>
    </row>
    <row r="708" spans="1:7">
      <c r="A708" s="6" t="s">
        <v>495</v>
      </c>
      <c r="B708" t="s">
        <v>2087</v>
      </c>
      <c r="C708">
        <f t="shared" si="35"/>
        <v>10</v>
      </c>
      <c r="D708">
        <f t="shared" si="36"/>
        <v>80</v>
      </c>
      <c r="E708">
        <v>70</v>
      </c>
      <c r="F708" s="15">
        <v>1.8097725777828853</v>
      </c>
      <c r="G708" s="7" t="s">
        <v>159</v>
      </c>
    </row>
    <row r="709" spans="1:7">
      <c r="A709" s="6" t="s">
        <v>1516</v>
      </c>
      <c r="B709" t="s">
        <v>2088</v>
      </c>
      <c r="C709">
        <f t="shared" si="35"/>
        <v>10</v>
      </c>
      <c r="D709">
        <f t="shared" si="36"/>
        <v>90</v>
      </c>
      <c r="E709">
        <v>70</v>
      </c>
      <c r="F709" s="15">
        <v>1.5267845372324871</v>
      </c>
      <c r="G709" s="7" t="s">
        <v>160</v>
      </c>
    </row>
    <row r="710" spans="1:7">
      <c r="A710" s="6" t="s">
        <v>1036</v>
      </c>
      <c r="B710" t="s">
        <v>2095</v>
      </c>
      <c r="C710">
        <f t="shared" si="35"/>
        <v>20</v>
      </c>
      <c r="D710">
        <f t="shared" si="36"/>
        <v>40</v>
      </c>
      <c r="E710">
        <v>70</v>
      </c>
      <c r="F710" s="15">
        <v>1.9390059735011453</v>
      </c>
      <c r="G710" s="7" t="s">
        <v>159</v>
      </c>
    </row>
    <row r="711" spans="1:7">
      <c r="A711" s="6" t="s">
        <v>432</v>
      </c>
      <c r="B711" t="s">
        <v>2096</v>
      </c>
      <c r="C711">
        <f t="shared" si="35"/>
        <v>20</v>
      </c>
      <c r="D711">
        <f t="shared" si="36"/>
        <v>50</v>
      </c>
      <c r="E711">
        <v>70</v>
      </c>
      <c r="F711" s="15">
        <v>1.691954524686647</v>
      </c>
      <c r="G711" s="7" t="s">
        <v>160</v>
      </c>
    </row>
    <row r="712" spans="1:7">
      <c r="A712" s="6" t="s">
        <v>1412</v>
      </c>
      <c r="B712" t="s">
        <v>2097</v>
      </c>
      <c r="C712">
        <f t="shared" si="35"/>
        <v>20</v>
      </c>
      <c r="D712">
        <f t="shared" si="36"/>
        <v>60</v>
      </c>
      <c r="E712">
        <v>70</v>
      </c>
      <c r="F712" s="15">
        <v>1.6756968682307152</v>
      </c>
      <c r="G712" s="7" t="s">
        <v>160</v>
      </c>
    </row>
    <row r="713" spans="1:7">
      <c r="A713" s="6" t="s">
        <v>636</v>
      </c>
      <c r="B713" t="s">
        <v>2101</v>
      </c>
      <c r="C713">
        <f t="shared" si="35"/>
        <v>20</v>
      </c>
      <c r="D713">
        <f t="shared" si="36"/>
        <v>100</v>
      </c>
      <c r="E713">
        <v>70</v>
      </c>
      <c r="F713" s="15">
        <v>1.691954524686647</v>
      </c>
      <c r="G713" s="7" t="s">
        <v>159</v>
      </c>
    </row>
    <row r="714" spans="1:7">
      <c r="A714" s="6" t="s">
        <v>567</v>
      </c>
      <c r="B714" t="s">
        <v>2102</v>
      </c>
      <c r="C714">
        <f t="shared" si="35"/>
        <v>20</v>
      </c>
      <c r="D714">
        <f t="shared" si="36"/>
        <v>100</v>
      </c>
      <c r="E714">
        <v>70</v>
      </c>
      <c r="F714" s="15">
        <v>1.6756968682307152</v>
      </c>
      <c r="G714" s="7" t="s">
        <v>159</v>
      </c>
    </row>
    <row r="715" spans="1:7">
      <c r="A715" s="6" t="s">
        <v>1127</v>
      </c>
      <c r="B715" t="s">
        <v>2103</v>
      </c>
      <c r="C715">
        <f t="shared" si="35"/>
        <v>20</v>
      </c>
      <c r="D715">
        <f t="shared" si="36"/>
        <v>100</v>
      </c>
      <c r="E715">
        <v>70</v>
      </c>
      <c r="F715" s="15">
        <v>1.9390059735011453</v>
      </c>
      <c r="G715" s="7" t="s">
        <v>160</v>
      </c>
    </row>
    <row r="716" spans="1:7">
      <c r="A716" s="6" t="s">
        <v>1341</v>
      </c>
      <c r="B716" t="s">
        <v>2113</v>
      </c>
      <c r="C716">
        <f t="shared" si="35"/>
        <v>30</v>
      </c>
      <c r="D716">
        <f t="shared" si="36"/>
        <v>100</v>
      </c>
      <c r="E716">
        <v>70</v>
      </c>
      <c r="F716" s="15">
        <v>1.8828380340387798</v>
      </c>
      <c r="G716" s="7" t="s">
        <v>160</v>
      </c>
    </row>
    <row r="717" spans="1:7">
      <c r="A717" s="6" t="s">
        <v>748</v>
      </c>
      <c r="B717" t="s">
        <v>2114</v>
      </c>
      <c r="C717">
        <f t="shared" si="35"/>
        <v>30</v>
      </c>
      <c r="D717">
        <f t="shared" si="36"/>
        <v>100</v>
      </c>
      <c r="E717">
        <v>70</v>
      </c>
      <c r="F717" s="15">
        <v>1.0311452627193956</v>
      </c>
      <c r="G717" s="7" t="s">
        <v>160</v>
      </c>
    </row>
    <row r="718" spans="1:7">
      <c r="A718" s="6" t="s">
        <v>637</v>
      </c>
      <c r="B718" t="s">
        <v>2115</v>
      </c>
      <c r="C718">
        <f t="shared" si="35"/>
        <v>30</v>
      </c>
      <c r="D718">
        <f t="shared" si="36"/>
        <v>100</v>
      </c>
      <c r="E718">
        <v>70</v>
      </c>
      <c r="F718" s="15">
        <v>1.7105609110857907</v>
      </c>
      <c r="G718" s="7" t="s">
        <v>160</v>
      </c>
    </row>
    <row r="719" spans="1:7">
      <c r="A719" s="6" t="s">
        <v>1211</v>
      </c>
      <c r="B719" t="s">
        <v>2104</v>
      </c>
      <c r="C719">
        <f t="shared" si="35"/>
        <v>30</v>
      </c>
      <c r="D719">
        <f t="shared" si="36"/>
        <v>10</v>
      </c>
      <c r="E719">
        <v>70</v>
      </c>
      <c r="F719" s="15">
        <v>1.0311452627193956</v>
      </c>
      <c r="G719" s="7" t="s">
        <v>160</v>
      </c>
    </row>
    <row r="720" spans="1:7">
      <c r="A720" s="6" t="s">
        <v>825</v>
      </c>
      <c r="B720" t="s">
        <v>2105</v>
      </c>
      <c r="C720">
        <f t="shared" si="35"/>
        <v>30</v>
      </c>
      <c r="D720">
        <f t="shared" si="36"/>
        <v>20</v>
      </c>
      <c r="E720">
        <v>70</v>
      </c>
      <c r="F720" s="15">
        <v>1.8828380340387798</v>
      </c>
      <c r="G720" s="7" t="s">
        <v>160</v>
      </c>
    </row>
    <row r="721" spans="1:7">
      <c r="A721" s="6" t="s">
        <v>1168</v>
      </c>
      <c r="B721" t="s">
        <v>2106</v>
      </c>
      <c r="C721">
        <f t="shared" si="35"/>
        <v>30</v>
      </c>
      <c r="D721">
        <f t="shared" si="36"/>
        <v>30</v>
      </c>
      <c r="E721">
        <v>70</v>
      </c>
      <c r="F721" s="15">
        <v>1.7105609110857907</v>
      </c>
      <c r="G721" s="7" t="s">
        <v>160</v>
      </c>
    </row>
    <row r="722" spans="1:7">
      <c r="A722" s="6" t="s">
        <v>1343</v>
      </c>
      <c r="B722" t="s">
        <v>2122</v>
      </c>
      <c r="C722">
        <f t="shared" si="35"/>
        <v>40</v>
      </c>
      <c r="D722">
        <f t="shared" si="36"/>
        <v>70</v>
      </c>
      <c r="E722">
        <v>70</v>
      </c>
      <c r="F722" s="15">
        <v>1.8309948297963743</v>
      </c>
      <c r="G722" s="7" t="s">
        <v>160</v>
      </c>
    </row>
    <row r="723" spans="1:7">
      <c r="A723" s="6" t="s">
        <v>611</v>
      </c>
      <c r="B723" t="s">
        <v>2123</v>
      </c>
      <c r="C723">
        <f t="shared" si="35"/>
        <v>40</v>
      </c>
      <c r="D723">
        <f t="shared" si="36"/>
        <v>80</v>
      </c>
      <c r="E723">
        <v>70</v>
      </c>
      <c r="F723" s="15">
        <v>1.2069025919026517</v>
      </c>
      <c r="G723" s="7" t="s">
        <v>159</v>
      </c>
    </row>
    <row r="724" spans="1:7">
      <c r="A724" s="6" t="s">
        <v>1210</v>
      </c>
      <c r="B724" t="s">
        <v>2124</v>
      </c>
      <c r="C724">
        <f t="shared" si="35"/>
        <v>40</v>
      </c>
      <c r="D724">
        <f t="shared" si="36"/>
        <v>90</v>
      </c>
      <c r="E724">
        <v>70</v>
      </c>
      <c r="F724" s="15">
        <v>1.1481019232554512</v>
      </c>
      <c r="G724" s="7" t="s">
        <v>159</v>
      </c>
    </row>
    <row r="725" spans="1:7">
      <c r="A725" s="6" t="s">
        <v>913</v>
      </c>
      <c r="B725" t="s">
        <v>2125</v>
      </c>
      <c r="C725">
        <f t="shared" si="35"/>
        <v>40</v>
      </c>
      <c r="D725">
        <f t="shared" si="36"/>
        <v>100</v>
      </c>
      <c r="E725">
        <v>70</v>
      </c>
      <c r="F725" s="15">
        <v>1.1481019232554512</v>
      </c>
      <c r="G725" s="7" t="s">
        <v>160</v>
      </c>
    </row>
    <row r="726" spans="1:7">
      <c r="A726" s="6" t="s">
        <v>511</v>
      </c>
      <c r="B726" t="s">
        <v>2126</v>
      </c>
      <c r="C726">
        <f t="shared" si="35"/>
        <v>40</v>
      </c>
      <c r="D726">
        <f t="shared" si="36"/>
        <v>100</v>
      </c>
      <c r="E726">
        <v>70</v>
      </c>
      <c r="F726" s="15">
        <v>1.8309948297963743</v>
      </c>
      <c r="G726" s="7" t="s">
        <v>159</v>
      </c>
    </row>
    <row r="727" spans="1:7">
      <c r="A727" s="6" t="s">
        <v>610</v>
      </c>
      <c r="B727" t="s">
        <v>2127</v>
      </c>
      <c r="C727">
        <f t="shared" si="35"/>
        <v>40</v>
      </c>
      <c r="D727">
        <f t="shared" si="36"/>
        <v>100</v>
      </c>
      <c r="E727">
        <v>70</v>
      </c>
      <c r="F727" s="15">
        <v>1.2069025919026517</v>
      </c>
      <c r="G727" s="7" t="s">
        <v>159</v>
      </c>
    </row>
    <row r="728" spans="1:7">
      <c r="A728" s="6" t="s">
        <v>556</v>
      </c>
      <c r="B728" t="s">
        <v>2131</v>
      </c>
      <c r="C728">
        <f t="shared" si="35"/>
        <v>10</v>
      </c>
      <c r="D728">
        <f t="shared" si="36"/>
        <v>40</v>
      </c>
      <c r="E728">
        <v>70</v>
      </c>
      <c r="F728" s="15">
        <v>1.9370841897121749</v>
      </c>
      <c r="G728" s="7" t="s">
        <v>159</v>
      </c>
    </row>
    <row r="729" spans="1:7">
      <c r="A729" s="6" t="s">
        <v>817</v>
      </c>
      <c r="B729" t="s">
        <v>2132</v>
      </c>
      <c r="C729">
        <f t="shared" si="35"/>
        <v>10</v>
      </c>
      <c r="D729">
        <f t="shared" si="36"/>
        <v>50</v>
      </c>
      <c r="E729">
        <v>70</v>
      </c>
      <c r="F729" s="15">
        <v>1.9469423945162814</v>
      </c>
      <c r="G729" s="7" t="s">
        <v>160</v>
      </c>
    </row>
    <row r="730" spans="1:7">
      <c r="A730" s="6" t="s">
        <v>927</v>
      </c>
      <c r="B730" t="s">
        <v>2133</v>
      </c>
      <c r="C730">
        <f t="shared" si="35"/>
        <v>10</v>
      </c>
      <c r="D730">
        <f t="shared" si="36"/>
        <v>60</v>
      </c>
      <c r="E730">
        <v>70</v>
      </c>
      <c r="F730" s="15">
        <v>1.2143165460157572</v>
      </c>
      <c r="G730" s="7" t="s">
        <v>160</v>
      </c>
    </row>
    <row r="731" spans="1:7">
      <c r="A731" s="6" t="s">
        <v>847</v>
      </c>
      <c r="B731" t="s">
        <v>2134</v>
      </c>
      <c r="C731">
        <f t="shared" si="35"/>
        <v>10</v>
      </c>
      <c r="D731">
        <f t="shared" si="36"/>
        <v>70</v>
      </c>
      <c r="E731">
        <v>70</v>
      </c>
      <c r="F731" s="15">
        <v>1.9370841897121749</v>
      </c>
      <c r="G731" s="7" t="s">
        <v>160</v>
      </c>
    </row>
    <row r="732" spans="1:7">
      <c r="A732" s="6" t="s">
        <v>1041</v>
      </c>
      <c r="B732" t="s">
        <v>2135</v>
      </c>
      <c r="C732">
        <f t="shared" si="35"/>
        <v>10</v>
      </c>
      <c r="D732">
        <f t="shared" si="36"/>
        <v>80</v>
      </c>
      <c r="E732">
        <v>70</v>
      </c>
      <c r="F732" s="15">
        <v>1.9469423945162814</v>
      </c>
      <c r="G732" s="7" t="s">
        <v>160</v>
      </c>
    </row>
    <row r="733" spans="1:7">
      <c r="A733" s="6" t="s">
        <v>986</v>
      </c>
      <c r="B733" t="s">
        <v>2136</v>
      </c>
      <c r="C733">
        <f t="shared" si="35"/>
        <v>10</v>
      </c>
      <c r="D733">
        <f t="shared" si="36"/>
        <v>90</v>
      </c>
      <c r="E733">
        <v>70</v>
      </c>
      <c r="F733" s="15">
        <v>1.2143165460157572</v>
      </c>
      <c r="G733" s="7" t="s">
        <v>159</v>
      </c>
    </row>
    <row r="734" spans="1:7">
      <c r="A734" s="6" t="s">
        <v>646</v>
      </c>
      <c r="B734" t="s">
        <v>2143</v>
      </c>
      <c r="C734">
        <f t="shared" si="35"/>
        <v>20</v>
      </c>
      <c r="D734">
        <f t="shared" si="36"/>
        <v>40</v>
      </c>
      <c r="E734">
        <v>70</v>
      </c>
      <c r="F734" s="15">
        <v>1.0577821824813443</v>
      </c>
      <c r="G734" s="7" t="s">
        <v>160</v>
      </c>
    </row>
    <row r="735" spans="1:7">
      <c r="A735" s="6" t="s">
        <v>852</v>
      </c>
      <c r="B735" t="s">
        <v>2144</v>
      </c>
      <c r="C735">
        <f t="shared" si="35"/>
        <v>20</v>
      </c>
      <c r="D735">
        <f t="shared" si="36"/>
        <v>50</v>
      </c>
      <c r="E735">
        <v>70</v>
      </c>
      <c r="F735" s="15">
        <v>1.5371770754336676</v>
      </c>
      <c r="G735" s="7" t="s">
        <v>159</v>
      </c>
    </row>
    <row r="736" spans="1:7">
      <c r="A736" s="6" t="s">
        <v>737</v>
      </c>
      <c r="B736" t="s">
        <v>2145</v>
      </c>
      <c r="C736">
        <f t="shared" si="35"/>
        <v>20</v>
      </c>
      <c r="D736">
        <f t="shared" si="36"/>
        <v>60</v>
      </c>
      <c r="E736">
        <v>70</v>
      </c>
      <c r="F736" s="15">
        <v>1.2675917234699376</v>
      </c>
      <c r="G736" s="7" t="s">
        <v>160</v>
      </c>
    </row>
    <row r="737" spans="1:7">
      <c r="A737" s="6" t="s">
        <v>938</v>
      </c>
      <c r="B737" t="s">
        <v>2149</v>
      </c>
      <c r="C737">
        <f t="shared" si="35"/>
        <v>20</v>
      </c>
      <c r="D737">
        <f t="shared" si="36"/>
        <v>100</v>
      </c>
      <c r="E737">
        <v>70</v>
      </c>
      <c r="F737" s="15">
        <v>1.0577821824813443</v>
      </c>
      <c r="G737" s="7" t="s">
        <v>159</v>
      </c>
    </row>
    <row r="738" spans="1:7">
      <c r="A738" s="6" t="s">
        <v>658</v>
      </c>
      <c r="B738" t="s">
        <v>2150</v>
      </c>
      <c r="C738">
        <f t="shared" si="35"/>
        <v>20</v>
      </c>
      <c r="D738">
        <f t="shared" si="36"/>
        <v>100</v>
      </c>
      <c r="E738">
        <v>70</v>
      </c>
      <c r="F738" s="15">
        <v>1.5371770754336676</v>
      </c>
      <c r="G738" s="7" t="s">
        <v>159</v>
      </c>
    </row>
    <row r="739" spans="1:7">
      <c r="A739" s="6" t="s">
        <v>821</v>
      </c>
      <c r="B739" t="s">
        <v>2151</v>
      </c>
      <c r="C739">
        <f t="shared" si="35"/>
        <v>20</v>
      </c>
      <c r="D739">
        <f t="shared" si="36"/>
        <v>100</v>
      </c>
      <c r="E739">
        <v>70</v>
      </c>
      <c r="F739" s="15">
        <v>1.2675917234699376</v>
      </c>
      <c r="G739" s="7" t="s">
        <v>159</v>
      </c>
    </row>
    <row r="740" spans="1:7">
      <c r="A740" s="6" t="s">
        <v>434</v>
      </c>
      <c r="B740" t="s">
        <v>2155</v>
      </c>
      <c r="C740">
        <f t="shared" si="35"/>
        <v>30</v>
      </c>
      <c r="D740">
        <f t="shared" si="36"/>
        <v>40</v>
      </c>
      <c r="E740">
        <f>C740+D740</f>
        <v>70</v>
      </c>
      <c r="F740" s="15">
        <v>1.5665735207692806</v>
      </c>
      <c r="G740" s="7" t="s">
        <v>159</v>
      </c>
    </row>
    <row r="741" spans="1:7">
      <c r="A741" s="6" t="s">
        <v>964</v>
      </c>
      <c r="B741" t="s">
        <v>2161</v>
      </c>
      <c r="C741">
        <f t="shared" si="35"/>
        <v>30</v>
      </c>
      <c r="D741">
        <f t="shared" si="36"/>
        <v>100</v>
      </c>
      <c r="E741">
        <v>70</v>
      </c>
      <c r="F741" s="15">
        <v>1.5637315736995605</v>
      </c>
      <c r="G741" s="7" t="s">
        <v>160</v>
      </c>
    </row>
    <row r="742" spans="1:7">
      <c r="A742" s="6" t="s">
        <v>655</v>
      </c>
      <c r="B742" t="s">
        <v>0</v>
      </c>
      <c r="C742">
        <f t="shared" si="35"/>
        <v>30</v>
      </c>
      <c r="D742">
        <f t="shared" si="36"/>
        <v>100</v>
      </c>
      <c r="E742">
        <v>70</v>
      </c>
      <c r="F742" s="15">
        <v>1.3522346464432464</v>
      </c>
      <c r="G742" s="7" t="s">
        <v>159</v>
      </c>
    </row>
    <row r="743" spans="1:7">
      <c r="A743" s="6" t="s">
        <v>564</v>
      </c>
      <c r="B743" t="s">
        <v>1</v>
      </c>
      <c r="C743">
        <f t="shared" si="35"/>
        <v>30</v>
      </c>
      <c r="D743">
        <f t="shared" si="36"/>
        <v>100</v>
      </c>
      <c r="E743">
        <v>70</v>
      </c>
      <c r="F743" s="15">
        <v>1.6132585187952699</v>
      </c>
      <c r="G743" s="7" t="s">
        <v>159</v>
      </c>
    </row>
    <row r="744" spans="1:7">
      <c r="A744" s="6" t="s">
        <v>629</v>
      </c>
      <c r="B744" t="s">
        <v>2152</v>
      </c>
      <c r="C744">
        <f t="shared" si="35"/>
        <v>30</v>
      </c>
      <c r="D744">
        <f t="shared" si="36"/>
        <v>10</v>
      </c>
      <c r="E744">
        <v>70</v>
      </c>
      <c r="F744" s="15">
        <v>1.6132585187952699</v>
      </c>
      <c r="G744" s="7" t="s">
        <v>159</v>
      </c>
    </row>
    <row r="745" spans="1:7">
      <c r="A745" s="6" t="s">
        <v>770</v>
      </c>
      <c r="B745" t="s">
        <v>2153</v>
      </c>
      <c r="C745">
        <f t="shared" si="35"/>
        <v>30</v>
      </c>
      <c r="D745">
        <f t="shared" si="36"/>
        <v>20</v>
      </c>
      <c r="E745">
        <v>70</v>
      </c>
      <c r="F745" s="15">
        <v>1.5637315736995605</v>
      </c>
      <c r="G745" s="7" t="s">
        <v>160</v>
      </c>
    </row>
    <row r="746" spans="1:7">
      <c r="A746" s="6" t="s">
        <v>1167</v>
      </c>
      <c r="B746" t="s">
        <v>2154</v>
      </c>
      <c r="C746">
        <f t="shared" si="35"/>
        <v>30</v>
      </c>
      <c r="D746">
        <f t="shared" si="36"/>
        <v>30</v>
      </c>
      <c r="E746">
        <v>70</v>
      </c>
      <c r="F746" s="15">
        <v>1.3522346464432464</v>
      </c>
      <c r="G746" s="7" t="s">
        <v>159</v>
      </c>
    </row>
    <row r="747" spans="1:7">
      <c r="A747" s="6" t="s">
        <v>1017</v>
      </c>
      <c r="B747" t="s">
        <v>8</v>
      </c>
      <c r="C747">
        <f t="shared" si="35"/>
        <v>40</v>
      </c>
      <c r="D747">
        <f t="shared" si="36"/>
        <v>70</v>
      </c>
      <c r="E747">
        <v>70</v>
      </c>
      <c r="F747" s="15">
        <v>1.8018351449653212</v>
      </c>
      <c r="G747" s="7" t="s">
        <v>160</v>
      </c>
    </row>
    <row r="748" spans="1:7">
      <c r="A748" s="6" t="s">
        <v>571</v>
      </c>
      <c r="B748" t="s">
        <v>9</v>
      </c>
      <c r="C748">
        <f t="shared" si="35"/>
        <v>40</v>
      </c>
      <c r="D748">
        <f t="shared" si="36"/>
        <v>80</v>
      </c>
      <c r="E748">
        <v>70</v>
      </c>
      <c r="F748" s="15">
        <v>1.7639706546645852</v>
      </c>
      <c r="G748" s="7" t="s">
        <v>160</v>
      </c>
    </row>
    <row r="749" spans="1:7">
      <c r="A749" s="6" t="s">
        <v>562</v>
      </c>
      <c r="B749" t="s">
        <v>10</v>
      </c>
      <c r="C749">
        <f t="shared" si="35"/>
        <v>40</v>
      </c>
      <c r="D749">
        <f t="shared" si="36"/>
        <v>90</v>
      </c>
      <c r="E749">
        <v>70</v>
      </c>
      <c r="F749" s="15">
        <v>1.5602994046340726</v>
      </c>
      <c r="G749" s="7" t="s">
        <v>159</v>
      </c>
    </row>
    <row r="750" spans="1:7">
      <c r="A750" s="6" t="s">
        <v>1534</v>
      </c>
      <c r="B750" t="s">
        <v>11</v>
      </c>
      <c r="C750">
        <f t="shared" si="35"/>
        <v>40</v>
      </c>
      <c r="D750">
        <f t="shared" si="36"/>
        <v>100</v>
      </c>
      <c r="E750">
        <v>70</v>
      </c>
      <c r="F750" s="15">
        <v>1.5602994046340726</v>
      </c>
      <c r="G750" s="7" t="s">
        <v>160</v>
      </c>
    </row>
    <row r="751" spans="1:7">
      <c r="A751" s="6" t="s">
        <v>640</v>
      </c>
      <c r="B751" t="s">
        <v>12</v>
      </c>
      <c r="C751">
        <f t="shared" si="35"/>
        <v>40</v>
      </c>
      <c r="D751">
        <f t="shared" si="36"/>
        <v>100</v>
      </c>
      <c r="E751">
        <v>70</v>
      </c>
      <c r="F751" s="15">
        <v>1.8018351449653212</v>
      </c>
      <c r="G751" s="7" t="s">
        <v>159</v>
      </c>
    </row>
    <row r="752" spans="1:7">
      <c r="A752" s="6" t="s">
        <v>801</v>
      </c>
      <c r="B752" t="s">
        <v>13</v>
      </c>
      <c r="C752">
        <f t="shared" si="35"/>
        <v>40</v>
      </c>
      <c r="D752">
        <f t="shared" si="36"/>
        <v>100</v>
      </c>
      <c r="E752">
        <v>70</v>
      </c>
      <c r="F752" s="15">
        <v>1.7639706546645852</v>
      </c>
      <c r="G752" s="7" t="s">
        <v>159</v>
      </c>
    </row>
    <row r="753" spans="1:7">
      <c r="A753" s="6" t="s">
        <v>1354</v>
      </c>
      <c r="B753" t="s">
        <v>17</v>
      </c>
      <c r="C753">
        <f t="shared" si="35"/>
        <v>10</v>
      </c>
      <c r="D753">
        <f t="shared" si="36"/>
        <v>40</v>
      </c>
      <c r="E753">
        <v>70</v>
      </c>
      <c r="F753" s="15">
        <v>1.5341371743684453</v>
      </c>
      <c r="G753" s="7" t="s">
        <v>160</v>
      </c>
    </row>
    <row r="754" spans="1:7">
      <c r="A754" s="6" t="s">
        <v>1184</v>
      </c>
      <c r="B754" t="s">
        <v>18</v>
      </c>
      <c r="C754">
        <f t="shared" si="35"/>
        <v>10</v>
      </c>
      <c r="D754">
        <f t="shared" si="36"/>
        <v>50</v>
      </c>
      <c r="E754">
        <v>70</v>
      </c>
      <c r="F754" s="15">
        <v>1.48576284539529</v>
      </c>
      <c r="G754" s="7" t="s">
        <v>160</v>
      </c>
    </row>
    <row r="755" spans="1:7">
      <c r="A755" s="6" t="s">
        <v>896</v>
      </c>
      <c r="B755" t="s">
        <v>19</v>
      </c>
      <c r="C755">
        <f t="shared" si="35"/>
        <v>10</v>
      </c>
      <c r="D755">
        <f t="shared" si="36"/>
        <v>60</v>
      </c>
      <c r="E755">
        <v>70</v>
      </c>
      <c r="F755" s="15">
        <v>1.2956034373173759</v>
      </c>
      <c r="G755" s="7" t="s">
        <v>160</v>
      </c>
    </row>
    <row r="756" spans="1:7">
      <c r="A756" s="6" t="s">
        <v>1075</v>
      </c>
      <c r="B756" t="s">
        <v>20</v>
      </c>
      <c r="C756">
        <f t="shared" si="35"/>
        <v>10</v>
      </c>
      <c r="D756">
        <f t="shared" si="36"/>
        <v>70</v>
      </c>
      <c r="E756">
        <v>70</v>
      </c>
      <c r="F756" s="15">
        <v>1.48576284539529</v>
      </c>
      <c r="G756" s="7" t="s">
        <v>160</v>
      </c>
    </row>
    <row r="757" spans="1:7">
      <c r="A757" s="6" t="s">
        <v>1282</v>
      </c>
      <c r="B757" t="s">
        <v>21</v>
      </c>
      <c r="C757">
        <f t="shared" si="35"/>
        <v>10</v>
      </c>
      <c r="D757">
        <f t="shared" si="36"/>
        <v>80</v>
      </c>
      <c r="E757">
        <v>70</v>
      </c>
      <c r="F757" s="15">
        <v>1.2956034373173759</v>
      </c>
      <c r="G757" s="7" t="s">
        <v>160</v>
      </c>
    </row>
    <row r="758" spans="1:7">
      <c r="A758" s="6" t="s">
        <v>1327</v>
      </c>
      <c r="B758" t="s">
        <v>22</v>
      </c>
      <c r="C758">
        <f t="shared" si="35"/>
        <v>10</v>
      </c>
      <c r="D758">
        <f t="shared" si="36"/>
        <v>90</v>
      </c>
      <c r="E758">
        <v>70</v>
      </c>
      <c r="F758" s="15">
        <v>1.5341371743684453</v>
      </c>
      <c r="G758" s="7" t="s">
        <v>160</v>
      </c>
    </row>
    <row r="759" spans="1:7">
      <c r="A759" s="6" t="s">
        <v>840</v>
      </c>
      <c r="B759" t="s">
        <v>29</v>
      </c>
      <c r="C759">
        <f t="shared" si="35"/>
        <v>20</v>
      </c>
      <c r="D759">
        <f t="shared" si="36"/>
        <v>40</v>
      </c>
      <c r="E759">
        <v>70</v>
      </c>
      <c r="F759" s="15">
        <v>1.4527187210010157</v>
      </c>
      <c r="G759" s="7" t="s">
        <v>160</v>
      </c>
    </row>
    <row r="760" spans="1:7">
      <c r="A760" s="6" t="s">
        <v>781</v>
      </c>
      <c r="B760" t="s">
        <v>30</v>
      </c>
      <c r="C760">
        <f t="shared" si="35"/>
        <v>20</v>
      </c>
      <c r="D760">
        <f t="shared" si="36"/>
        <v>50</v>
      </c>
      <c r="E760">
        <v>70</v>
      </c>
      <c r="F760" s="15">
        <v>1.1085470021202011</v>
      </c>
      <c r="G760" s="7" t="s">
        <v>159</v>
      </c>
    </row>
    <row r="761" spans="1:7">
      <c r="A761" s="6" t="s">
        <v>1123</v>
      </c>
      <c r="B761" t="s">
        <v>31</v>
      </c>
      <c r="C761">
        <f t="shared" si="35"/>
        <v>20</v>
      </c>
      <c r="D761">
        <f t="shared" si="36"/>
        <v>60</v>
      </c>
      <c r="E761">
        <v>70</v>
      </c>
      <c r="F761" s="15">
        <v>1.2932515391497694</v>
      </c>
      <c r="G761" s="7" t="s">
        <v>160</v>
      </c>
    </row>
    <row r="762" spans="1:7">
      <c r="A762" s="6" t="s">
        <v>842</v>
      </c>
      <c r="B762" t="s">
        <v>35</v>
      </c>
      <c r="C762">
        <f t="shared" si="35"/>
        <v>20</v>
      </c>
      <c r="D762">
        <f t="shared" si="36"/>
        <v>100</v>
      </c>
      <c r="E762">
        <v>70</v>
      </c>
      <c r="F762" s="15">
        <v>1.2932515391497694</v>
      </c>
      <c r="G762" s="7" t="s">
        <v>160</v>
      </c>
    </row>
    <row r="763" spans="1:7">
      <c r="A763" s="6" t="s">
        <v>1231</v>
      </c>
      <c r="B763" t="s">
        <v>36</v>
      </c>
      <c r="C763">
        <f t="shared" si="35"/>
        <v>20</v>
      </c>
      <c r="D763">
        <f t="shared" si="36"/>
        <v>100</v>
      </c>
      <c r="E763">
        <v>70</v>
      </c>
      <c r="F763" s="15">
        <v>1.4527187210010157</v>
      </c>
      <c r="G763" s="7" t="s">
        <v>160</v>
      </c>
    </row>
    <row r="764" spans="1:7">
      <c r="A764" s="6" t="s">
        <v>1146</v>
      </c>
      <c r="B764" t="s">
        <v>37</v>
      </c>
      <c r="C764">
        <f t="shared" si="35"/>
        <v>20</v>
      </c>
      <c r="D764">
        <f t="shared" si="36"/>
        <v>100</v>
      </c>
      <c r="E764">
        <v>70</v>
      </c>
      <c r="F764" s="15">
        <v>1.1085470021202011</v>
      </c>
      <c r="G764" s="7" t="s">
        <v>160</v>
      </c>
    </row>
    <row r="765" spans="1:7">
      <c r="A765" s="6" t="s">
        <v>677</v>
      </c>
      <c r="B765" t="s">
        <v>47</v>
      </c>
      <c r="C765">
        <f t="shared" si="35"/>
        <v>30</v>
      </c>
      <c r="D765">
        <f t="shared" si="36"/>
        <v>100</v>
      </c>
      <c r="E765">
        <v>70</v>
      </c>
      <c r="F765" s="15">
        <v>1.5561513396326534</v>
      </c>
      <c r="G765" s="7" t="s">
        <v>159</v>
      </c>
    </row>
    <row r="766" spans="1:7">
      <c r="A766" s="6" t="s">
        <v>472</v>
      </c>
      <c r="B766" t="s">
        <v>48</v>
      </c>
      <c r="C766">
        <f t="shared" si="35"/>
        <v>30</v>
      </c>
      <c r="D766">
        <f t="shared" si="36"/>
        <v>100</v>
      </c>
      <c r="E766">
        <v>70</v>
      </c>
      <c r="F766" s="15">
        <v>1.838138737803976</v>
      </c>
      <c r="G766" s="7" t="s">
        <v>161</v>
      </c>
    </row>
    <row r="767" spans="1:7">
      <c r="A767" s="6" t="s">
        <v>1132</v>
      </c>
      <c r="B767" t="s">
        <v>49</v>
      </c>
      <c r="C767">
        <f t="shared" si="35"/>
        <v>30</v>
      </c>
      <c r="D767">
        <f t="shared" si="36"/>
        <v>100</v>
      </c>
      <c r="E767">
        <v>70</v>
      </c>
      <c r="F767" s="15">
        <v>1.1269337492230438</v>
      </c>
      <c r="G767" s="7" t="s">
        <v>160</v>
      </c>
    </row>
    <row r="768" spans="1:7">
      <c r="A768" s="6" t="s">
        <v>1250</v>
      </c>
      <c r="B768" t="s">
        <v>38</v>
      </c>
      <c r="C768">
        <f t="shared" si="35"/>
        <v>30</v>
      </c>
      <c r="D768">
        <f t="shared" si="36"/>
        <v>10</v>
      </c>
      <c r="E768">
        <v>70</v>
      </c>
      <c r="F768" s="15">
        <v>1.5561513396326534</v>
      </c>
      <c r="G768" s="7" t="s">
        <v>160</v>
      </c>
    </row>
    <row r="769" spans="1:7">
      <c r="A769" s="6" t="s">
        <v>1173</v>
      </c>
      <c r="B769" t="s">
        <v>39</v>
      </c>
      <c r="C769">
        <f t="shared" si="35"/>
        <v>30</v>
      </c>
      <c r="D769">
        <f t="shared" si="36"/>
        <v>20</v>
      </c>
      <c r="E769">
        <v>70</v>
      </c>
      <c r="F769" s="15">
        <v>1.1269337492230438</v>
      </c>
      <c r="G769" s="7" t="s">
        <v>160</v>
      </c>
    </row>
    <row r="770" spans="1:7">
      <c r="A770" s="6" t="s">
        <v>457</v>
      </c>
      <c r="B770" t="s">
        <v>40</v>
      </c>
      <c r="C770">
        <f t="shared" ref="C770:C833" si="37">VLOOKUP(MID(B770,3,1),Andar,2,0)</f>
        <v>30</v>
      </c>
      <c r="D770">
        <f t="shared" ref="D770:D833" si="38">VLOOKUP(MID(B770,4,2),Linear,2,0)</f>
        <v>30</v>
      </c>
      <c r="E770">
        <v>70</v>
      </c>
      <c r="F770" s="15">
        <v>1.838138737803976</v>
      </c>
      <c r="G770" s="7" t="s">
        <v>159</v>
      </c>
    </row>
    <row r="771" spans="1:7">
      <c r="A771" s="6" t="s">
        <v>1003</v>
      </c>
      <c r="B771" t="s">
        <v>56</v>
      </c>
      <c r="C771">
        <f t="shared" si="37"/>
        <v>40</v>
      </c>
      <c r="D771">
        <f t="shared" si="38"/>
        <v>70</v>
      </c>
      <c r="E771">
        <v>70</v>
      </c>
      <c r="F771" s="15">
        <v>1.042676584645263</v>
      </c>
      <c r="G771" s="7" t="s">
        <v>159</v>
      </c>
    </row>
    <row r="772" spans="1:7">
      <c r="A772" s="6" t="s">
        <v>878</v>
      </c>
      <c r="B772" t="s">
        <v>57</v>
      </c>
      <c r="C772">
        <f t="shared" si="37"/>
        <v>40</v>
      </c>
      <c r="D772">
        <f t="shared" si="38"/>
        <v>80</v>
      </c>
      <c r="E772">
        <v>70</v>
      </c>
      <c r="F772" s="15">
        <v>1.4791780237069592</v>
      </c>
      <c r="G772" s="7" t="s">
        <v>160</v>
      </c>
    </row>
    <row r="773" spans="1:7">
      <c r="A773" s="6" t="s">
        <v>606</v>
      </c>
      <c r="B773" t="s">
        <v>58</v>
      </c>
      <c r="C773">
        <f t="shared" si="37"/>
        <v>40</v>
      </c>
      <c r="D773">
        <f t="shared" si="38"/>
        <v>90</v>
      </c>
      <c r="E773">
        <v>70</v>
      </c>
      <c r="F773" s="15">
        <v>1.900194106057165</v>
      </c>
      <c r="G773" s="7" t="s">
        <v>159</v>
      </c>
    </row>
    <row r="774" spans="1:7">
      <c r="A774" s="6" t="s">
        <v>623</v>
      </c>
      <c r="B774" t="s">
        <v>59</v>
      </c>
      <c r="C774">
        <f t="shared" si="37"/>
        <v>40</v>
      </c>
      <c r="D774">
        <f t="shared" si="38"/>
        <v>100</v>
      </c>
      <c r="E774">
        <v>70</v>
      </c>
      <c r="F774" s="15">
        <v>1.042676584645263</v>
      </c>
      <c r="G774" s="7" t="s">
        <v>159</v>
      </c>
    </row>
    <row r="775" spans="1:7">
      <c r="A775" s="6" t="s">
        <v>603</v>
      </c>
      <c r="B775" t="s">
        <v>60</v>
      </c>
      <c r="C775">
        <f t="shared" si="37"/>
        <v>40</v>
      </c>
      <c r="D775">
        <f t="shared" si="38"/>
        <v>100</v>
      </c>
      <c r="E775">
        <v>70</v>
      </c>
      <c r="F775" s="15">
        <v>1.4791780237069592</v>
      </c>
      <c r="G775" s="7" t="s">
        <v>159</v>
      </c>
    </row>
    <row r="776" spans="1:7">
      <c r="A776" s="6" t="s">
        <v>1434</v>
      </c>
      <c r="B776" t="s">
        <v>61</v>
      </c>
      <c r="C776">
        <f t="shared" si="37"/>
        <v>40</v>
      </c>
      <c r="D776">
        <f t="shared" si="38"/>
        <v>100</v>
      </c>
      <c r="E776">
        <v>70</v>
      </c>
      <c r="F776" s="15">
        <v>1.900194106057165</v>
      </c>
      <c r="G776" s="7" t="s">
        <v>160</v>
      </c>
    </row>
    <row r="777" spans="1:7">
      <c r="A777" s="6" t="s">
        <v>1121</v>
      </c>
      <c r="B777" t="s">
        <v>65</v>
      </c>
      <c r="C777">
        <f t="shared" si="37"/>
        <v>10</v>
      </c>
      <c r="D777">
        <f t="shared" si="38"/>
        <v>40</v>
      </c>
      <c r="E777">
        <v>70</v>
      </c>
      <c r="F777" s="15">
        <v>1.2354772497619315</v>
      </c>
      <c r="G777" s="7" t="s">
        <v>159</v>
      </c>
    </row>
    <row r="778" spans="1:7">
      <c r="A778" s="6" t="s">
        <v>1150</v>
      </c>
      <c r="B778" t="s">
        <v>66</v>
      </c>
      <c r="C778">
        <f t="shared" si="37"/>
        <v>10</v>
      </c>
      <c r="D778">
        <f t="shared" si="38"/>
        <v>50</v>
      </c>
      <c r="E778">
        <v>70</v>
      </c>
      <c r="F778" s="15">
        <v>1.5628457627110581</v>
      </c>
      <c r="G778" s="7" t="s">
        <v>160</v>
      </c>
    </row>
    <row r="779" spans="1:7">
      <c r="A779" s="6" t="s">
        <v>456</v>
      </c>
      <c r="B779" t="s">
        <v>67</v>
      </c>
      <c r="C779">
        <f t="shared" si="37"/>
        <v>10</v>
      </c>
      <c r="D779">
        <f t="shared" si="38"/>
        <v>60</v>
      </c>
      <c r="E779">
        <v>70</v>
      </c>
      <c r="F779" s="15">
        <v>1.2240309026643796</v>
      </c>
      <c r="G779" s="7" t="s">
        <v>159</v>
      </c>
    </row>
    <row r="780" spans="1:7">
      <c r="A780" s="6" t="s">
        <v>533</v>
      </c>
      <c r="B780" t="s">
        <v>68</v>
      </c>
      <c r="C780">
        <f t="shared" si="37"/>
        <v>10</v>
      </c>
      <c r="D780">
        <f t="shared" si="38"/>
        <v>70</v>
      </c>
      <c r="E780">
        <v>70</v>
      </c>
      <c r="F780" s="15">
        <v>1.5628457627110581</v>
      </c>
      <c r="G780" s="7" t="s">
        <v>159</v>
      </c>
    </row>
    <row r="781" spans="1:7">
      <c r="A781" s="6" t="s">
        <v>702</v>
      </c>
      <c r="B781" t="s">
        <v>69</v>
      </c>
      <c r="C781">
        <f t="shared" si="37"/>
        <v>10</v>
      </c>
      <c r="D781">
        <f t="shared" si="38"/>
        <v>80</v>
      </c>
      <c r="E781">
        <v>70</v>
      </c>
      <c r="F781" s="15">
        <v>1.2240309026643796</v>
      </c>
      <c r="G781" s="7" t="s">
        <v>159</v>
      </c>
    </row>
    <row r="782" spans="1:7">
      <c r="A782" s="6" t="s">
        <v>1247</v>
      </c>
      <c r="B782" t="s">
        <v>70</v>
      </c>
      <c r="C782">
        <f t="shared" si="37"/>
        <v>10</v>
      </c>
      <c r="D782">
        <f t="shared" si="38"/>
        <v>90</v>
      </c>
      <c r="E782">
        <v>70</v>
      </c>
      <c r="F782" s="15">
        <v>1.2354772497619315</v>
      </c>
      <c r="G782" s="7" t="s">
        <v>160</v>
      </c>
    </row>
    <row r="783" spans="1:7">
      <c r="A783" s="6" t="s">
        <v>1462</v>
      </c>
      <c r="B783" t="s">
        <v>74</v>
      </c>
      <c r="C783">
        <f t="shared" si="37"/>
        <v>20</v>
      </c>
      <c r="D783">
        <f t="shared" si="38"/>
        <v>40</v>
      </c>
      <c r="E783">
        <v>70</v>
      </c>
      <c r="F783" s="15">
        <v>1.4917131076345638</v>
      </c>
      <c r="G783" s="7" t="s">
        <v>159</v>
      </c>
    </row>
    <row r="784" spans="1:7">
      <c r="A784" s="6" t="s">
        <v>578</v>
      </c>
      <c r="B784" t="s">
        <v>75</v>
      </c>
      <c r="C784">
        <f t="shared" si="37"/>
        <v>20</v>
      </c>
      <c r="D784">
        <f t="shared" si="38"/>
        <v>50</v>
      </c>
      <c r="E784">
        <v>70</v>
      </c>
      <c r="F784" s="15">
        <v>1.4716003666171944</v>
      </c>
      <c r="G784" s="7" t="s">
        <v>159</v>
      </c>
    </row>
    <row r="785" spans="1:7">
      <c r="A785" s="6" t="s">
        <v>1065</v>
      </c>
      <c r="B785" t="s">
        <v>76</v>
      </c>
      <c r="C785">
        <f t="shared" si="37"/>
        <v>20</v>
      </c>
      <c r="D785">
        <f t="shared" si="38"/>
        <v>60</v>
      </c>
      <c r="E785">
        <v>70</v>
      </c>
      <c r="F785" s="15">
        <v>1.408122943068868</v>
      </c>
      <c r="G785" s="7" t="s">
        <v>160</v>
      </c>
    </row>
    <row r="786" spans="1:7">
      <c r="A786" s="6" t="s">
        <v>1350</v>
      </c>
      <c r="B786" t="s">
        <v>1768</v>
      </c>
      <c r="C786">
        <f t="shared" si="37"/>
        <v>20</v>
      </c>
      <c r="D786">
        <f t="shared" si="38"/>
        <v>100</v>
      </c>
      <c r="E786">
        <v>70</v>
      </c>
      <c r="F786" s="15">
        <v>1.4917131076345638</v>
      </c>
      <c r="G786" s="7" t="s">
        <v>159</v>
      </c>
    </row>
    <row r="787" spans="1:7">
      <c r="A787" s="6" t="s">
        <v>1362</v>
      </c>
      <c r="B787" t="s">
        <v>1769</v>
      </c>
      <c r="C787">
        <f t="shared" si="37"/>
        <v>20</v>
      </c>
      <c r="D787">
        <f t="shared" si="38"/>
        <v>100</v>
      </c>
      <c r="E787">
        <v>70</v>
      </c>
      <c r="F787" s="15">
        <v>1.408122943068868</v>
      </c>
      <c r="G787" s="7" t="s">
        <v>159</v>
      </c>
    </row>
    <row r="788" spans="1:7">
      <c r="A788" s="6" t="s">
        <v>613</v>
      </c>
      <c r="B788" t="s">
        <v>1770</v>
      </c>
      <c r="C788">
        <f t="shared" si="37"/>
        <v>20</v>
      </c>
      <c r="D788">
        <f t="shared" si="38"/>
        <v>100</v>
      </c>
      <c r="E788">
        <v>70</v>
      </c>
      <c r="F788" s="15">
        <v>1.4716003666171944</v>
      </c>
      <c r="G788" s="7" t="s">
        <v>160</v>
      </c>
    </row>
    <row r="789" spans="1:7">
      <c r="A789" s="6" t="s">
        <v>886</v>
      </c>
      <c r="B789" t="s">
        <v>83</v>
      </c>
      <c r="C789">
        <f t="shared" si="37"/>
        <v>30</v>
      </c>
      <c r="D789">
        <f t="shared" si="38"/>
        <v>40</v>
      </c>
      <c r="E789">
        <f t="shared" ref="E789:E820" si="39">C789+D789</f>
        <v>70</v>
      </c>
      <c r="F789" s="15">
        <v>1.7731434917987632</v>
      </c>
      <c r="G789" s="7" t="s">
        <v>160</v>
      </c>
    </row>
    <row r="790" spans="1:7">
      <c r="A790" s="6" t="s">
        <v>1043</v>
      </c>
      <c r="B790" t="s">
        <v>83</v>
      </c>
      <c r="C790">
        <f t="shared" si="37"/>
        <v>30</v>
      </c>
      <c r="D790">
        <f t="shared" si="38"/>
        <v>40</v>
      </c>
      <c r="E790">
        <f t="shared" si="39"/>
        <v>70</v>
      </c>
      <c r="F790" s="15">
        <v>1.9369131146666021</v>
      </c>
      <c r="G790" s="7" t="s">
        <v>159</v>
      </c>
    </row>
    <row r="791" spans="1:7">
      <c r="A791" s="6" t="s">
        <v>1473</v>
      </c>
      <c r="B791" t="s">
        <v>83</v>
      </c>
      <c r="C791">
        <f t="shared" si="37"/>
        <v>30</v>
      </c>
      <c r="D791">
        <f t="shared" si="38"/>
        <v>40</v>
      </c>
      <c r="E791">
        <f t="shared" si="39"/>
        <v>70</v>
      </c>
      <c r="F791" s="15">
        <v>1.7703012081951774</v>
      </c>
      <c r="G791" s="7" t="s">
        <v>160</v>
      </c>
    </row>
    <row r="792" spans="1:7">
      <c r="A792" s="6" t="s">
        <v>1560</v>
      </c>
      <c r="B792" t="s">
        <v>91</v>
      </c>
      <c r="C792">
        <f t="shared" si="37"/>
        <v>40</v>
      </c>
      <c r="D792">
        <f t="shared" si="38"/>
        <v>30</v>
      </c>
      <c r="E792">
        <f t="shared" si="39"/>
        <v>70</v>
      </c>
      <c r="F792" s="15">
        <v>1.7133135374559547</v>
      </c>
      <c r="G792" s="7" t="s">
        <v>160</v>
      </c>
    </row>
    <row r="793" spans="1:7">
      <c r="A793" s="6" t="s">
        <v>803</v>
      </c>
      <c r="B793" t="s">
        <v>91</v>
      </c>
      <c r="C793">
        <f t="shared" si="37"/>
        <v>40</v>
      </c>
      <c r="D793">
        <f t="shared" si="38"/>
        <v>30</v>
      </c>
      <c r="E793">
        <f t="shared" si="39"/>
        <v>70</v>
      </c>
      <c r="F793" s="15">
        <v>1.4169455005244576</v>
      </c>
      <c r="G793" s="7" t="s">
        <v>160</v>
      </c>
    </row>
    <row r="794" spans="1:7">
      <c r="A794" s="6" t="s">
        <v>843</v>
      </c>
      <c r="B794" t="s">
        <v>91</v>
      </c>
      <c r="C794">
        <f t="shared" si="37"/>
        <v>40</v>
      </c>
      <c r="D794">
        <f t="shared" si="38"/>
        <v>30</v>
      </c>
      <c r="E794">
        <f t="shared" si="39"/>
        <v>70</v>
      </c>
      <c r="F794" s="15">
        <v>1.62902644124101</v>
      </c>
      <c r="G794" s="7" t="s">
        <v>159</v>
      </c>
    </row>
    <row r="795" spans="1:7">
      <c r="A795" s="6" t="s">
        <v>1465</v>
      </c>
      <c r="B795" t="s">
        <v>103</v>
      </c>
      <c r="C795">
        <f t="shared" si="37"/>
        <v>10</v>
      </c>
      <c r="D795">
        <f t="shared" si="38"/>
        <v>60</v>
      </c>
      <c r="E795">
        <f t="shared" si="39"/>
        <v>70</v>
      </c>
      <c r="F795" s="15">
        <v>1.8097725777828853</v>
      </c>
      <c r="G795" s="7" t="s">
        <v>160</v>
      </c>
    </row>
    <row r="796" spans="1:7">
      <c r="A796" s="6" t="s">
        <v>1480</v>
      </c>
      <c r="B796" t="s">
        <v>103</v>
      </c>
      <c r="C796">
        <f t="shared" si="37"/>
        <v>10</v>
      </c>
      <c r="D796">
        <f t="shared" si="38"/>
        <v>60</v>
      </c>
      <c r="E796">
        <f t="shared" si="39"/>
        <v>70</v>
      </c>
      <c r="F796" s="15">
        <v>1.8595902674024978</v>
      </c>
      <c r="G796" s="7" t="s">
        <v>160</v>
      </c>
    </row>
    <row r="797" spans="1:7">
      <c r="A797" s="6" t="s">
        <v>1526</v>
      </c>
      <c r="B797" t="s">
        <v>103</v>
      </c>
      <c r="C797">
        <f t="shared" si="37"/>
        <v>10</v>
      </c>
      <c r="D797">
        <f t="shared" si="38"/>
        <v>60</v>
      </c>
      <c r="E797">
        <f t="shared" si="39"/>
        <v>70</v>
      </c>
      <c r="F797" s="15">
        <v>1.9921341496104561</v>
      </c>
      <c r="G797" s="7" t="s">
        <v>160</v>
      </c>
    </row>
    <row r="798" spans="1:7">
      <c r="A798" s="6" t="s">
        <v>665</v>
      </c>
      <c r="B798" t="s">
        <v>111</v>
      </c>
      <c r="C798">
        <f t="shared" si="37"/>
        <v>20</v>
      </c>
      <c r="D798">
        <f t="shared" si="38"/>
        <v>50</v>
      </c>
      <c r="E798">
        <f t="shared" si="39"/>
        <v>70</v>
      </c>
      <c r="F798" s="15">
        <v>1.4321282809958351</v>
      </c>
      <c r="G798" s="7" t="s">
        <v>160</v>
      </c>
    </row>
    <row r="799" spans="1:7">
      <c r="A799" s="6" t="s">
        <v>855</v>
      </c>
      <c r="B799" t="s">
        <v>111</v>
      </c>
      <c r="C799">
        <f t="shared" si="37"/>
        <v>20</v>
      </c>
      <c r="D799">
        <f t="shared" si="38"/>
        <v>50</v>
      </c>
      <c r="E799">
        <f t="shared" si="39"/>
        <v>70</v>
      </c>
      <c r="F799" s="15">
        <v>1.691954524686647</v>
      </c>
      <c r="G799" s="7" t="s">
        <v>160</v>
      </c>
    </row>
    <row r="800" spans="1:7">
      <c r="A800" s="6" t="s">
        <v>576</v>
      </c>
      <c r="B800" t="s">
        <v>111</v>
      </c>
      <c r="C800">
        <f t="shared" si="37"/>
        <v>20</v>
      </c>
      <c r="D800">
        <f t="shared" si="38"/>
        <v>50</v>
      </c>
      <c r="E800">
        <f t="shared" si="39"/>
        <v>70</v>
      </c>
      <c r="F800" s="15">
        <v>1.7381357805575841</v>
      </c>
      <c r="G800" s="7" t="s">
        <v>159</v>
      </c>
    </row>
    <row r="801" spans="1:7">
      <c r="A801" s="6" t="s">
        <v>1259</v>
      </c>
      <c r="B801" t="s">
        <v>120</v>
      </c>
      <c r="C801">
        <f t="shared" si="37"/>
        <v>30</v>
      </c>
      <c r="D801">
        <f t="shared" si="38"/>
        <v>40</v>
      </c>
      <c r="E801">
        <f t="shared" si="39"/>
        <v>70</v>
      </c>
      <c r="F801" s="15">
        <v>1.6909526639413928</v>
      </c>
      <c r="G801" s="7" t="s">
        <v>159</v>
      </c>
    </row>
    <row r="802" spans="1:7">
      <c r="A802" s="6" t="s">
        <v>1469</v>
      </c>
      <c r="B802" t="s">
        <v>120</v>
      </c>
      <c r="C802">
        <f t="shared" si="37"/>
        <v>30</v>
      </c>
      <c r="D802">
        <f t="shared" si="38"/>
        <v>40</v>
      </c>
      <c r="E802">
        <f t="shared" si="39"/>
        <v>70</v>
      </c>
      <c r="F802" s="15">
        <v>1.2685006790175883</v>
      </c>
      <c r="G802" s="7" t="s">
        <v>160</v>
      </c>
    </row>
    <row r="803" spans="1:7">
      <c r="A803" s="6" t="s">
        <v>865</v>
      </c>
      <c r="B803" t="s">
        <v>120</v>
      </c>
      <c r="C803">
        <f t="shared" si="37"/>
        <v>30</v>
      </c>
      <c r="D803">
        <f t="shared" si="38"/>
        <v>40</v>
      </c>
      <c r="E803">
        <f t="shared" si="39"/>
        <v>70</v>
      </c>
      <c r="F803" s="15">
        <v>1.7058994671948948</v>
      </c>
      <c r="G803" s="7" t="s">
        <v>160</v>
      </c>
    </row>
    <row r="804" spans="1:7">
      <c r="A804" s="6" t="s">
        <v>591</v>
      </c>
      <c r="B804" t="s">
        <v>131</v>
      </c>
      <c r="C804">
        <f t="shared" si="37"/>
        <v>40</v>
      </c>
      <c r="D804">
        <f t="shared" si="38"/>
        <v>30</v>
      </c>
      <c r="E804">
        <f t="shared" si="39"/>
        <v>70</v>
      </c>
      <c r="F804" s="15">
        <v>1.4791780237069592</v>
      </c>
      <c r="G804" s="7" t="s">
        <v>159</v>
      </c>
    </row>
    <row r="805" spans="1:7">
      <c r="A805" s="6" t="s">
        <v>1540</v>
      </c>
      <c r="B805" t="s">
        <v>1798</v>
      </c>
      <c r="C805">
        <f t="shared" si="37"/>
        <v>10</v>
      </c>
      <c r="D805">
        <f t="shared" si="38"/>
        <v>70</v>
      </c>
      <c r="E805">
        <f t="shared" si="39"/>
        <v>80</v>
      </c>
      <c r="F805" s="15">
        <v>1.7566900160158809</v>
      </c>
      <c r="G805" s="7" t="s">
        <v>160</v>
      </c>
    </row>
    <row r="806" spans="1:7">
      <c r="A806" s="6" t="s">
        <v>1631</v>
      </c>
      <c r="B806" t="s">
        <v>1798</v>
      </c>
      <c r="C806">
        <f t="shared" si="37"/>
        <v>10</v>
      </c>
      <c r="D806">
        <f t="shared" si="38"/>
        <v>70</v>
      </c>
      <c r="E806">
        <f t="shared" si="39"/>
        <v>80</v>
      </c>
      <c r="F806" s="15">
        <v>1.4312916404090084</v>
      </c>
      <c r="G806" s="7" t="s">
        <v>160</v>
      </c>
    </row>
    <row r="807" spans="1:7">
      <c r="A807" s="6" t="s">
        <v>1557</v>
      </c>
      <c r="B807" t="s">
        <v>1798</v>
      </c>
      <c r="C807">
        <f t="shared" si="37"/>
        <v>10</v>
      </c>
      <c r="D807">
        <f t="shared" si="38"/>
        <v>70</v>
      </c>
      <c r="E807">
        <f t="shared" si="39"/>
        <v>80</v>
      </c>
      <c r="F807" s="15">
        <v>1.0311452627193956</v>
      </c>
      <c r="G807" s="7" t="s">
        <v>160</v>
      </c>
    </row>
    <row r="808" spans="1:7">
      <c r="A808" s="6" t="s">
        <v>1588</v>
      </c>
      <c r="B808" t="s">
        <v>1809</v>
      </c>
      <c r="C808">
        <f t="shared" si="37"/>
        <v>20</v>
      </c>
      <c r="D808">
        <f t="shared" si="38"/>
        <v>60</v>
      </c>
      <c r="E808">
        <f t="shared" si="39"/>
        <v>80</v>
      </c>
      <c r="F808" s="15">
        <v>1.0487051525502888</v>
      </c>
      <c r="G808" s="7" t="s">
        <v>159</v>
      </c>
    </row>
    <row r="809" spans="1:7">
      <c r="A809" s="6" t="s">
        <v>922</v>
      </c>
      <c r="B809" t="s">
        <v>1809</v>
      </c>
      <c r="C809">
        <f t="shared" si="37"/>
        <v>20</v>
      </c>
      <c r="D809">
        <f t="shared" si="38"/>
        <v>60</v>
      </c>
      <c r="E809">
        <f t="shared" si="39"/>
        <v>80</v>
      </c>
      <c r="F809" s="15">
        <v>1.5774913428744171</v>
      </c>
      <c r="G809" s="7" t="s">
        <v>159</v>
      </c>
    </row>
    <row r="810" spans="1:7">
      <c r="A810" s="6" t="s">
        <v>948</v>
      </c>
      <c r="B810" t="s">
        <v>1809</v>
      </c>
      <c r="C810">
        <f t="shared" si="37"/>
        <v>20</v>
      </c>
      <c r="D810">
        <f t="shared" si="38"/>
        <v>60</v>
      </c>
      <c r="E810">
        <f t="shared" si="39"/>
        <v>80</v>
      </c>
      <c r="F810" s="15">
        <v>1.255091245579254</v>
      </c>
      <c r="G810" s="7" t="s">
        <v>159</v>
      </c>
    </row>
    <row r="811" spans="1:7">
      <c r="A811" s="6" t="s">
        <v>1069</v>
      </c>
      <c r="B811" t="s">
        <v>1820</v>
      </c>
      <c r="C811">
        <f t="shared" si="37"/>
        <v>30</v>
      </c>
      <c r="D811">
        <f t="shared" si="38"/>
        <v>50</v>
      </c>
      <c r="E811">
        <f t="shared" si="39"/>
        <v>80</v>
      </c>
      <c r="F811" s="15">
        <v>1.2648935589257739</v>
      </c>
      <c r="G811" s="7" t="s">
        <v>160</v>
      </c>
    </row>
    <row r="812" spans="1:7">
      <c r="A812" s="6" t="s">
        <v>1094</v>
      </c>
      <c r="B812" t="s">
        <v>1820</v>
      </c>
      <c r="C812">
        <f t="shared" si="37"/>
        <v>30</v>
      </c>
      <c r="D812">
        <f t="shared" si="38"/>
        <v>50</v>
      </c>
      <c r="E812">
        <f t="shared" si="39"/>
        <v>80</v>
      </c>
      <c r="F812" s="15">
        <v>1.8822588090561747</v>
      </c>
      <c r="G812" s="7" t="s">
        <v>160</v>
      </c>
    </row>
    <row r="813" spans="1:7">
      <c r="A813" s="6" t="s">
        <v>800</v>
      </c>
      <c r="B813" t="s">
        <v>1820</v>
      </c>
      <c r="C813">
        <f t="shared" si="37"/>
        <v>30</v>
      </c>
      <c r="D813">
        <f t="shared" si="38"/>
        <v>50</v>
      </c>
      <c r="E813">
        <f t="shared" si="39"/>
        <v>80</v>
      </c>
      <c r="F813" s="15">
        <v>1.4936836618546385</v>
      </c>
      <c r="G813" s="7" t="s">
        <v>160</v>
      </c>
    </row>
    <row r="814" spans="1:7">
      <c r="A814" s="6" t="s">
        <v>1049</v>
      </c>
      <c r="B814" t="s">
        <v>1831</v>
      </c>
      <c r="C814">
        <f t="shared" si="37"/>
        <v>40</v>
      </c>
      <c r="D814">
        <f t="shared" si="38"/>
        <v>40</v>
      </c>
      <c r="E814">
        <f t="shared" si="39"/>
        <v>80</v>
      </c>
      <c r="F814" s="15">
        <v>1.229726585547132</v>
      </c>
      <c r="G814" s="7" t="s">
        <v>159</v>
      </c>
    </row>
    <row r="815" spans="1:7">
      <c r="A815" s="6" t="s">
        <v>1061</v>
      </c>
      <c r="B815" t="s">
        <v>1831</v>
      </c>
      <c r="C815">
        <f t="shared" si="37"/>
        <v>40</v>
      </c>
      <c r="D815">
        <f t="shared" si="38"/>
        <v>40</v>
      </c>
      <c r="E815">
        <f t="shared" si="39"/>
        <v>80</v>
      </c>
      <c r="F815" s="15">
        <v>1.88687323944486</v>
      </c>
      <c r="G815" s="7" t="s">
        <v>159</v>
      </c>
    </row>
    <row r="816" spans="1:7">
      <c r="A816" s="6" t="s">
        <v>733</v>
      </c>
      <c r="B816" t="s">
        <v>1831</v>
      </c>
      <c r="C816">
        <f t="shared" si="37"/>
        <v>40</v>
      </c>
      <c r="D816">
        <f t="shared" si="38"/>
        <v>40</v>
      </c>
      <c r="E816">
        <f t="shared" si="39"/>
        <v>80</v>
      </c>
      <c r="F816" s="15">
        <v>1.566804364035054</v>
      </c>
      <c r="G816" s="7" t="s">
        <v>159</v>
      </c>
    </row>
    <row r="817" spans="1:7">
      <c r="A817" s="6" t="s">
        <v>607</v>
      </c>
      <c r="B817" t="s">
        <v>1846</v>
      </c>
      <c r="C817">
        <f t="shared" si="37"/>
        <v>10</v>
      </c>
      <c r="D817">
        <f t="shared" si="38"/>
        <v>70</v>
      </c>
      <c r="E817">
        <f t="shared" si="39"/>
        <v>80</v>
      </c>
      <c r="F817" s="15">
        <v>1.7357149905219567</v>
      </c>
      <c r="G817" s="7" t="s">
        <v>159</v>
      </c>
    </row>
    <row r="818" spans="1:7">
      <c r="A818" s="6" t="s">
        <v>834</v>
      </c>
      <c r="B818" t="s">
        <v>1846</v>
      </c>
      <c r="C818">
        <f t="shared" si="37"/>
        <v>10</v>
      </c>
      <c r="D818">
        <f t="shared" si="38"/>
        <v>70</v>
      </c>
      <c r="E818">
        <f t="shared" si="39"/>
        <v>80</v>
      </c>
      <c r="F818" s="15">
        <v>1.8436011317426351</v>
      </c>
      <c r="G818" s="7" t="s">
        <v>159</v>
      </c>
    </row>
    <row r="819" spans="1:7">
      <c r="A819" s="6" t="s">
        <v>1456</v>
      </c>
      <c r="B819" t="s">
        <v>1846</v>
      </c>
      <c r="C819">
        <f t="shared" si="37"/>
        <v>10</v>
      </c>
      <c r="D819">
        <f t="shared" si="38"/>
        <v>70</v>
      </c>
      <c r="E819">
        <f t="shared" si="39"/>
        <v>80</v>
      </c>
      <c r="F819" s="15">
        <v>1.5637315736995605</v>
      </c>
      <c r="G819" s="7" t="s">
        <v>160</v>
      </c>
    </row>
    <row r="820" spans="1:7">
      <c r="A820" s="6" t="s">
        <v>700</v>
      </c>
      <c r="B820" t="s">
        <v>1857</v>
      </c>
      <c r="C820">
        <f t="shared" si="37"/>
        <v>20</v>
      </c>
      <c r="D820">
        <f t="shared" si="38"/>
        <v>60</v>
      </c>
      <c r="E820">
        <f t="shared" si="39"/>
        <v>80</v>
      </c>
      <c r="F820" s="15">
        <v>1.7266695806958294</v>
      </c>
      <c r="G820" s="7" t="s">
        <v>160</v>
      </c>
    </row>
    <row r="821" spans="1:7">
      <c r="A821" s="6" t="s">
        <v>854</v>
      </c>
      <c r="B821" t="s">
        <v>1857</v>
      </c>
      <c r="C821">
        <f t="shared" si="37"/>
        <v>20</v>
      </c>
      <c r="D821">
        <f t="shared" si="38"/>
        <v>60</v>
      </c>
      <c r="E821">
        <f t="shared" ref="E821:E852" si="40">C821+D821</f>
        <v>80</v>
      </c>
      <c r="F821" s="15">
        <v>1.4556468633305339</v>
      </c>
      <c r="G821" s="7" t="s">
        <v>159</v>
      </c>
    </row>
    <row r="822" spans="1:7">
      <c r="A822" s="6" t="s">
        <v>701</v>
      </c>
      <c r="B822" t="s">
        <v>1857</v>
      </c>
      <c r="C822">
        <f t="shared" si="37"/>
        <v>20</v>
      </c>
      <c r="D822">
        <f t="shared" si="38"/>
        <v>60</v>
      </c>
      <c r="E822">
        <f t="shared" si="40"/>
        <v>80</v>
      </c>
      <c r="F822" s="15">
        <v>1.8445209488301133</v>
      </c>
      <c r="G822" s="7" t="s">
        <v>159</v>
      </c>
    </row>
    <row r="823" spans="1:7">
      <c r="A823" s="6" t="s">
        <v>1338</v>
      </c>
      <c r="B823" t="s">
        <v>1868</v>
      </c>
      <c r="C823">
        <f t="shared" si="37"/>
        <v>30</v>
      </c>
      <c r="D823">
        <f t="shared" si="38"/>
        <v>50</v>
      </c>
      <c r="E823">
        <f t="shared" si="40"/>
        <v>80</v>
      </c>
      <c r="F823" s="15">
        <v>1.4236514574016397</v>
      </c>
      <c r="G823" s="7" t="s">
        <v>160</v>
      </c>
    </row>
    <row r="824" spans="1:7">
      <c r="A824" s="6" t="s">
        <v>876</v>
      </c>
      <c r="B824" t="s">
        <v>1868</v>
      </c>
      <c r="C824">
        <f t="shared" si="37"/>
        <v>30</v>
      </c>
      <c r="D824">
        <f t="shared" si="38"/>
        <v>50</v>
      </c>
      <c r="E824">
        <f t="shared" si="40"/>
        <v>80</v>
      </c>
      <c r="F824" s="15">
        <v>1.4213052279849601</v>
      </c>
      <c r="G824" s="7" t="s">
        <v>160</v>
      </c>
    </row>
    <row r="825" spans="1:7">
      <c r="A825" s="6" t="s">
        <v>805</v>
      </c>
      <c r="B825" t="s">
        <v>1868</v>
      </c>
      <c r="C825">
        <f t="shared" si="37"/>
        <v>30</v>
      </c>
      <c r="D825">
        <f t="shared" si="38"/>
        <v>50</v>
      </c>
      <c r="E825">
        <f t="shared" si="40"/>
        <v>80</v>
      </c>
      <c r="F825" s="15">
        <v>1.3689847994767095</v>
      </c>
      <c r="G825" s="7" t="s">
        <v>160</v>
      </c>
    </row>
    <row r="826" spans="1:7">
      <c r="A826" s="6" t="s">
        <v>470</v>
      </c>
      <c r="B826" t="s">
        <v>1879</v>
      </c>
      <c r="C826">
        <f t="shared" si="37"/>
        <v>40</v>
      </c>
      <c r="D826">
        <f t="shared" si="38"/>
        <v>40</v>
      </c>
      <c r="E826">
        <f t="shared" si="40"/>
        <v>80</v>
      </c>
      <c r="F826" s="15">
        <v>1.101692105399299</v>
      </c>
      <c r="G826" s="7" t="s">
        <v>160</v>
      </c>
    </row>
    <row r="827" spans="1:7">
      <c r="A827" s="6" t="s">
        <v>1028</v>
      </c>
      <c r="B827" t="s">
        <v>1879</v>
      </c>
      <c r="C827">
        <f t="shared" si="37"/>
        <v>40</v>
      </c>
      <c r="D827">
        <f t="shared" si="38"/>
        <v>40</v>
      </c>
      <c r="E827">
        <f t="shared" si="40"/>
        <v>80</v>
      </c>
      <c r="F827" s="15">
        <v>1.4842843073430787</v>
      </c>
      <c r="G827" s="7" t="s">
        <v>159</v>
      </c>
    </row>
    <row r="828" spans="1:7">
      <c r="A828" s="6" t="s">
        <v>975</v>
      </c>
      <c r="B828" t="s">
        <v>1879</v>
      </c>
      <c r="C828">
        <f t="shared" si="37"/>
        <v>40</v>
      </c>
      <c r="D828">
        <f t="shared" si="38"/>
        <v>40</v>
      </c>
      <c r="E828">
        <f t="shared" si="40"/>
        <v>80</v>
      </c>
      <c r="F828" s="15">
        <v>1.3070215586160541</v>
      </c>
      <c r="G828" s="7" t="s">
        <v>159</v>
      </c>
    </row>
    <row r="829" spans="1:7">
      <c r="A829" s="6" t="s">
        <v>653</v>
      </c>
      <c r="B829" t="s">
        <v>1894</v>
      </c>
      <c r="C829">
        <f t="shared" si="37"/>
        <v>10</v>
      </c>
      <c r="D829">
        <f t="shared" si="38"/>
        <v>70</v>
      </c>
      <c r="E829">
        <f t="shared" si="40"/>
        <v>80</v>
      </c>
      <c r="F829" s="15">
        <v>1.9184609769903505</v>
      </c>
      <c r="G829" s="7" t="s">
        <v>160</v>
      </c>
    </row>
    <row r="830" spans="1:7">
      <c r="A830" s="6" t="s">
        <v>868</v>
      </c>
      <c r="B830" t="s">
        <v>1894</v>
      </c>
      <c r="C830">
        <f t="shared" si="37"/>
        <v>10</v>
      </c>
      <c r="D830">
        <f t="shared" si="38"/>
        <v>70</v>
      </c>
      <c r="E830">
        <f t="shared" si="40"/>
        <v>80</v>
      </c>
      <c r="F830" s="15">
        <v>1.4371078705914559</v>
      </c>
      <c r="G830" s="7" t="s">
        <v>159</v>
      </c>
    </row>
    <row r="831" spans="1:7">
      <c r="A831" s="6" t="s">
        <v>766</v>
      </c>
      <c r="B831" t="s">
        <v>1894</v>
      </c>
      <c r="C831">
        <f t="shared" si="37"/>
        <v>10</v>
      </c>
      <c r="D831">
        <f t="shared" si="38"/>
        <v>70</v>
      </c>
      <c r="E831">
        <f t="shared" si="40"/>
        <v>80</v>
      </c>
      <c r="F831" s="15">
        <v>1.3707146275290167</v>
      </c>
      <c r="G831" s="7" t="s">
        <v>159</v>
      </c>
    </row>
    <row r="832" spans="1:7">
      <c r="A832" s="6" t="s">
        <v>790</v>
      </c>
      <c r="B832" t="s">
        <v>1905</v>
      </c>
      <c r="C832">
        <f t="shared" si="37"/>
        <v>20</v>
      </c>
      <c r="D832">
        <f t="shared" si="38"/>
        <v>60</v>
      </c>
      <c r="E832">
        <f t="shared" si="40"/>
        <v>80</v>
      </c>
      <c r="F832" s="15">
        <v>1.2379318523527592</v>
      </c>
      <c r="G832" s="7" t="s">
        <v>159</v>
      </c>
    </row>
    <row r="833" spans="1:7">
      <c r="A833" s="6" t="s">
        <v>614</v>
      </c>
      <c r="B833" t="s">
        <v>1905</v>
      </c>
      <c r="C833">
        <f t="shared" si="37"/>
        <v>20</v>
      </c>
      <c r="D833">
        <f t="shared" si="38"/>
        <v>60</v>
      </c>
      <c r="E833">
        <f t="shared" si="40"/>
        <v>80</v>
      </c>
      <c r="F833" s="15">
        <v>1.6756968682307152</v>
      </c>
      <c r="G833" s="7" t="s">
        <v>159</v>
      </c>
    </row>
    <row r="834" spans="1:7">
      <c r="A834" s="6" t="s">
        <v>919</v>
      </c>
      <c r="B834" t="s">
        <v>1905</v>
      </c>
      <c r="C834">
        <f t="shared" ref="C834:C897" si="41">VLOOKUP(MID(B834,3,1),Andar,2,0)</f>
        <v>20</v>
      </c>
      <c r="D834">
        <f t="shared" ref="D834:D897" si="42">VLOOKUP(MID(B834,4,2),Linear,2,0)</f>
        <v>60</v>
      </c>
      <c r="E834">
        <f t="shared" si="40"/>
        <v>80</v>
      </c>
      <c r="F834" s="15">
        <v>1.7381357805575841</v>
      </c>
      <c r="G834" s="7" t="s">
        <v>160</v>
      </c>
    </row>
    <row r="835" spans="1:7">
      <c r="A835" s="6" t="s">
        <v>982</v>
      </c>
      <c r="B835" t="s">
        <v>1916</v>
      </c>
      <c r="C835">
        <f t="shared" si="41"/>
        <v>30</v>
      </c>
      <c r="D835">
        <f t="shared" si="42"/>
        <v>50</v>
      </c>
      <c r="E835">
        <f t="shared" si="40"/>
        <v>80</v>
      </c>
      <c r="F835" s="15">
        <v>1.2319174700376498</v>
      </c>
      <c r="G835" s="7" t="s">
        <v>160</v>
      </c>
    </row>
    <row r="836" spans="1:7">
      <c r="A836" s="6" t="s">
        <v>726</v>
      </c>
      <c r="B836" t="s">
        <v>1916</v>
      </c>
      <c r="C836">
        <f t="shared" si="41"/>
        <v>30</v>
      </c>
      <c r="D836">
        <f t="shared" si="42"/>
        <v>50</v>
      </c>
      <c r="E836">
        <f t="shared" si="40"/>
        <v>80</v>
      </c>
      <c r="F836" s="15">
        <v>1.3109846918965884</v>
      </c>
      <c r="G836" s="7" t="s">
        <v>159</v>
      </c>
    </row>
    <row r="837" spans="1:7">
      <c r="A837" s="6" t="s">
        <v>520</v>
      </c>
      <c r="B837" t="s">
        <v>1916</v>
      </c>
      <c r="C837">
        <f t="shared" si="41"/>
        <v>30</v>
      </c>
      <c r="D837">
        <f t="shared" si="42"/>
        <v>50</v>
      </c>
      <c r="E837">
        <f t="shared" si="40"/>
        <v>80</v>
      </c>
      <c r="F837" s="15">
        <v>1.7566900160158809</v>
      </c>
      <c r="G837" s="7" t="s">
        <v>159</v>
      </c>
    </row>
    <row r="838" spans="1:7">
      <c r="A838" s="6" t="s">
        <v>743</v>
      </c>
      <c r="B838" t="s">
        <v>1927</v>
      </c>
      <c r="C838">
        <f t="shared" si="41"/>
        <v>40</v>
      </c>
      <c r="D838">
        <f t="shared" si="42"/>
        <v>40</v>
      </c>
      <c r="E838">
        <f t="shared" si="40"/>
        <v>80</v>
      </c>
      <c r="F838" s="15">
        <v>1.2633818819086795</v>
      </c>
      <c r="G838" s="7" t="s">
        <v>159</v>
      </c>
    </row>
    <row r="839" spans="1:7">
      <c r="A839" s="6" t="s">
        <v>745</v>
      </c>
      <c r="B839" t="s">
        <v>1927</v>
      </c>
      <c r="C839">
        <f t="shared" si="41"/>
        <v>40</v>
      </c>
      <c r="D839">
        <f t="shared" si="42"/>
        <v>40</v>
      </c>
      <c r="E839">
        <f t="shared" si="40"/>
        <v>80</v>
      </c>
      <c r="F839" s="15">
        <v>1.5439068838966508</v>
      </c>
      <c r="G839" s="7" t="s">
        <v>159</v>
      </c>
    </row>
    <row r="840" spans="1:7">
      <c r="A840" s="6" t="s">
        <v>814</v>
      </c>
      <c r="B840" t="s">
        <v>1927</v>
      </c>
      <c r="C840">
        <f t="shared" si="41"/>
        <v>40</v>
      </c>
      <c r="D840">
        <f t="shared" si="42"/>
        <v>40</v>
      </c>
      <c r="E840">
        <f t="shared" si="40"/>
        <v>80</v>
      </c>
      <c r="F840" s="15">
        <v>1.0487051525502888</v>
      </c>
      <c r="G840" s="7" t="s">
        <v>160</v>
      </c>
    </row>
    <row r="841" spans="1:7">
      <c r="A841" s="6" t="s">
        <v>1641</v>
      </c>
      <c r="B841" t="s">
        <v>1942</v>
      </c>
      <c r="C841">
        <f t="shared" si="41"/>
        <v>10</v>
      </c>
      <c r="D841">
        <f t="shared" si="42"/>
        <v>70</v>
      </c>
      <c r="E841">
        <f t="shared" si="40"/>
        <v>80</v>
      </c>
      <c r="F841" s="15">
        <v>1.9435283339738616</v>
      </c>
      <c r="G841" s="7" t="s">
        <v>160</v>
      </c>
    </row>
    <row r="842" spans="1:7">
      <c r="A842" s="6" t="s">
        <v>1006</v>
      </c>
      <c r="B842" t="s">
        <v>1942</v>
      </c>
      <c r="C842">
        <f t="shared" si="41"/>
        <v>10</v>
      </c>
      <c r="D842">
        <f t="shared" si="42"/>
        <v>70</v>
      </c>
      <c r="E842">
        <f t="shared" si="40"/>
        <v>80</v>
      </c>
      <c r="F842" s="15">
        <v>1.9370841897121749</v>
      </c>
      <c r="G842" s="7" t="s">
        <v>160</v>
      </c>
    </row>
    <row r="843" spans="1:7">
      <c r="A843" s="6" t="s">
        <v>618</v>
      </c>
      <c r="B843" t="s">
        <v>1942</v>
      </c>
      <c r="C843">
        <f t="shared" si="41"/>
        <v>10</v>
      </c>
      <c r="D843">
        <f t="shared" si="42"/>
        <v>70</v>
      </c>
      <c r="E843">
        <f t="shared" si="40"/>
        <v>80</v>
      </c>
      <c r="F843" s="15">
        <v>1.8822588090561747</v>
      </c>
      <c r="G843" s="7" t="s">
        <v>159</v>
      </c>
    </row>
    <row r="844" spans="1:7">
      <c r="A844" s="6" t="s">
        <v>1005</v>
      </c>
      <c r="B844" t="s">
        <v>1953</v>
      </c>
      <c r="C844">
        <f t="shared" si="41"/>
        <v>20</v>
      </c>
      <c r="D844">
        <f t="shared" si="42"/>
        <v>60</v>
      </c>
      <c r="E844">
        <f t="shared" si="40"/>
        <v>80</v>
      </c>
      <c r="F844" s="15">
        <v>1.6909526639413928</v>
      </c>
      <c r="G844" s="7" t="s">
        <v>159</v>
      </c>
    </row>
    <row r="845" spans="1:7">
      <c r="A845" s="6" t="s">
        <v>861</v>
      </c>
      <c r="B845" t="s">
        <v>1953</v>
      </c>
      <c r="C845">
        <f t="shared" si="41"/>
        <v>20</v>
      </c>
      <c r="D845">
        <f t="shared" si="42"/>
        <v>60</v>
      </c>
      <c r="E845">
        <f t="shared" si="40"/>
        <v>80</v>
      </c>
      <c r="F845" s="15">
        <v>1.2675917234699376</v>
      </c>
      <c r="G845" s="7" t="s">
        <v>159</v>
      </c>
    </row>
    <row r="846" spans="1:7">
      <c r="A846" s="6" t="s">
        <v>1378</v>
      </c>
      <c r="B846" t="s">
        <v>1953</v>
      </c>
      <c r="C846">
        <f t="shared" si="41"/>
        <v>20</v>
      </c>
      <c r="D846">
        <f t="shared" si="42"/>
        <v>60</v>
      </c>
      <c r="E846">
        <f t="shared" si="40"/>
        <v>80</v>
      </c>
      <c r="F846" s="15">
        <v>1.5469576705165169</v>
      </c>
      <c r="G846" s="7" t="s">
        <v>160</v>
      </c>
    </row>
    <row r="847" spans="1:7">
      <c r="A847" s="6" t="s">
        <v>712</v>
      </c>
      <c r="B847" t="s">
        <v>1964</v>
      </c>
      <c r="C847">
        <f t="shared" si="41"/>
        <v>30</v>
      </c>
      <c r="D847">
        <f t="shared" si="42"/>
        <v>50</v>
      </c>
      <c r="E847">
        <f t="shared" si="40"/>
        <v>80</v>
      </c>
      <c r="F847" s="15">
        <v>1.034041807500782</v>
      </c>
      <c r="G847" s="7" t="s">
        <v>160</v>
      </c>
    </row>
    <row r="848" spans="1:7">
      <c r="A848" s="6" t="s">
        <v>1286</v>
      </c>
      <c r="B848" t="s">
        <v>1964</v>
      </c>
      <c r="C848">
        <f t="shared" si="41"/>
        <v>30</v>
      </c>
      <c r="D848">
        <f t="shared" si="42"/>
        <v>50</v>
      </c>
      <c r="E848">
        <f t="shared" si="40"/>
        <v>80</v>
      </c>
      <c r="F848" s="15">
        <v>1.3218944419932441</v>
      </c>
      <c r="G848" s="7" t="s">
        <v>160</v>
      </c>
    </row>
    <row r="849" spans="1:7">
      <c r="A849" s="6" t="s">
        <v>1515</v>
      </c>
      <c r="B849" t="s">
        <v>1964</v>
      </c>
      <c r="C849">
        <f t="shared" si="41"/>
        <v>30</v>
      </c>
      <c r="D849">
        <f t="shared" si="42"/>
        <v>50</v>
      </c>
      <c r="E849">
        <f t="shared" si="40"/>
        <v>80</v>
      </c>
      <c r="F849" s="15">
        <v>1.1839323620935609</v>
      </c>
      <c r="G849" s="7" t="s">
        <v>160</v>
      </c>
    </row>
    <row r="850" spans="1:7">
      <c r="A850" s="6" t="s">
        <v>937</v>
      </c>
      <c r="B850" t="s">
        <v>1975</v>
      </c>
      <c r="C850">
        <f t="shared" si="41"/>
        <v>40</v>
      </c>
      <c r="D850">
        <f t="shared" si="42"/>
        <v>40</v>
      </c>
      <c r="E850">
        <f t="shared" si="40"/>
        <v>80</v>
      </c>
      <c r="F850" s="15">
        <v>1.1419305909967594</v>
      </c>
      <c r="G850" s="7" t="s">
        <v>160</v>
      </c>
    </row>
    <row r="851" spans="1:7">
      <c r="A851" s="6" t="s">
        <v>897</v>
      </c>
      <c r="B851" t="s">
        <v>1975</v>
      </c>
      <c r="C851">
        <f t="shared" si="41"/>
        <v>40</v>
      </c>
      <c r="D851">
        <f t="shared" si="42"/>
        <v>40</v>
      </c>
      <c r="E851">
        <f t="shared" si="40"/>
        <v>80</v>
      </c>
      <c r="F851" s="15">
        <v>1.5972720439176653</v>
      </c>
      <c r="G851" s="7" t="s">
        <v>159</v>
      </c>
    </row>
    <row r="852" spans="1:7">
      <c r="A852" s="6" t="s">
        <v>516</v>
      </c>
      <c r="B852" t="s">
        <v>1975</v>
      </c>
      <c r="C852">
        <f t="shared" si="41"/>
        <v>40</v>
      </c>
      <c r="D852">
        <f t="shared" si="42"/>
        <v>40</v>
      </c>
      <c r="E852">
        <f t="shared" si="40"/>
        <v>80</v>
      </c>
      <c r="F852" s="15">
        <v>1.8445209488301133</v>
      </c>
      <c r="G852" s="7" t="s">
        <v>159</v>
      </c>
    </row>
    <row r="853" spans="1:7">
      <c r="A853" s="6" t="s">
        <v>1087</v>
      </c>
      <c r="B853" t="s">
        <v>1990</v>
      </c>
      <c r="C853">
        <f t="shared" si="41"/>
        <v>10</v>
      </c>
      <c r="D853">
        <f t="shared" si="42"/>
        <v>70</v>
      </c>
      <c r="E853">
        <f t="shared" ref="E853:E870" si="43">C853+D853</f>
        <v>80</v>
      </c>
      <c r="F853" s="15">
        <v>1.163603796732271</v>
      </c>
      <c r="G853" s="7" t="s">
        <v>160</v>
      </c>
    </row>
    <row r="854" spans="1:7">
      <c r="A854" s="6" t="s">
        <v>943</v>
      </c>
      <c r="B854" t="s">
        <v>1990</v>
      </c>
      <c r="C854">
        <f t="shared" si="41"/>
        <v>10</v>
      </c>
      <c r="D854">
        <f t="shared" si="42"/>
        <v>70</v>
      </c>
      <c r="E854">
        <f t="shared" si="43"/>
        <v>80</v>
      </c>
      <c r="F854" s="15">
        <v>1.2956034373173759</v>
      </c>
      <c r="G854" s="7" t="s">
        <v>159</v>
      </c>
    </row>
    <row r="855" spans="1:7">
      <c r="A855" s="6" t="s">
        <v>976</v>
      </c>
      <c r="B855" t="s">
        <v>1990</v>
      </c>
      <c r="C855">
        <f t="shared" si="41"/>
        <v>10</v>
      </c>
      <c r="D855">
        <f t="shared" si="42"/>
        <v>70</v>
      </c>
      <c r="E855">
        <f t="shared" si="43"/>
        <v>80</v>
      </c>
      <c r="F855" s="15">
        <v>1.7023323943410578</v>
      </c>
      <c r="G855" s="7" t="s">
        <v>159</v>
      </c>
    </row>
    <row r="856" spans="1:7">
      <c r="A856" s="6" t="s">
        <v>1555</v>
      </c>
      <c r="B856" t="s">
        <v>2001</v>
      </c>
      <c r="C856">
        <f t="shared" si="41"/>
        <v>20</v>
      </c>
      <c r="D856">
        <f t="shared" si="42"/>
        <v>60</v>
      </c>
      <c r="E856">
        <f t="shared" si="43"/>
        <v>80</v>
      </c>
      <c r="F856" s="15">
        <v>1.5565576713576186</v>
      </c>
      <c r="G856" s="7" t="s">
        <v>160</v>
      </c>
    </row>
    <row r="857" spans="1:7">
      <c r="A857" s="6" t="s">
        <v>682</v>
      </c>
      <c r="B857" t="s">
        <v>2001</v>
      </c>
      <c r="C857">
        <f t="shared" si="41"/>
        <v>20</v>
      </c>
      <c r="D857">
        <f t="shared" si="42"/>
        <v>60</v>
      </c>
      <c r="E857">
        <f t="shared" si="43"/>
        <v>80</v>
      </c>
      <c r="F857" s="15">
        <v>1.2932515391497694</v>
      </c>
      <c r="G857" s="7" t="s">
        <v>159</v>
      </c>
    </row>
    <row r="858" spans="1:7">
      <c r="A858" s="6" t="s">
        <v>1205</v>
      </c>
      <c r="B858" t="s">
        <v>2001</v>
      </c>
      <c r="C858">
        <f t="shared" si="41"/>
        <v>20</v>
      </c>
      <c r="D858">
        <f t="shared" si="42"/>
        <v>60</v>
      </c>
      <c r="E858">
        <f t="shared" si="43"/>
        <v>80</v>
      </c>
      <c r="F858" s="15">
        <v>1.67758695499746</v>
      </c>
      <c r="G858" s="7" t="s">
        <v>161</v>
      </c>
    </row>
    <row r="859" spans="1:7">
      <c r="A859" s="6" t="s">
        <v>1071</v>
      </c>
      <c r="B859" t="s">
        <v>2012</v>
      </c>
      <c r="C859">
        <f t="shared" si="41"/>
        <v>30</v>
      </c>
      <c r="D859">
        <f t="shared" si="42"/>
        <v>50</v>
      </c>
      <c r="E859">
        <f t="shared" si="43"/>
        <v>80</v>
      </c>
      <c r="F859" s="15">
        <v>1.7630925533323962</v>
      </c>
      <c r="G859" s="7" t="s">
        <v>160</v>
      </c>
    </row>
    <row r="860" spans="1:7">
      <c r="A860" s="6" t="s">
        <v>673</v>
      </c>
      <c r="B860" t="s">
        <v>2012</v>
      </c>
      <c r="C860">
        <f t="shared" si="41"/>
        <v>30</v>
      </c>
      <c r="D860">
        <f t="shared" si="42"/>
        <v>50</v>
      </c>
      <c r="E860">
        <f t="shared" si="43"/>
        <v>80</v>
      </c>
      <c r="F860" s="15">
        <v>1.4092954405425289</v>
      </c>
      <c r="G860" s="7" t="s">
        <v>159</v>
      </c>
    </row>
    <row r="861" spans="1:7">
      <c r="A861" s="6" t="s">
        <v>752</v>
      </c>
      <c r="B861" t="s">
        <v>2012</v>
      </c>
      <c r="C861">
        <f t="shared" si="41"/>
        <v>30</v>
      </c>
      <c r="D861">
        <f t="shared" si="42"/>
        <v>50</v>
      </c>
      <c r="E861">
        <f t="shared" si="43"/>
        <v>80</v>
      </c>
      <c r="F861" s="15">
        <v>1.847226572307394</v>
      </c>
      <c r="G861" s="7" t="s">
        <v>160</v>
      </c>
    </row>
    <row r="862" spans="1:7">
      <c r="A862" s="6" t="s">
        <v>989</v>
      </c>
      <c r="B862" t="s">
        <v>2023</v>
      </c>
      <c r="C862">
        <f t="shared" si="41"/>
        <v>40</v>
      </c>
      <c r="D862">
        <f t="shared" si="42"/>
        <v>40</v>
      </c>
      <c r="E862">
        <f t="shared" si="43"/>
        <v>80</v>
      </c>
      <c r="F862" s="15">
        <v>1.6106614789965779</v>
      </c>
      <c r="G862" s="7" t="s">
        <v>160</v>
      </c>
    </row>
    <row r="863" spans="1:7">
      <c r="A863" s="6" t="s">
        <v>1063</v>
      </c>
      <c r="B863" t="s">
        <v>2023</v>
      </c>
      <c r="C863">
        <f t="shared" si="41"/>
        <v>40</v>
      </c>
      <c r="D863">
        <f t="shared" si="42"/>
        <v>40</v>
      </c>
      <c r="E863">
        <f t="shared" si="43"/>
        <v>80</v>
      </c>
      <c r="F863" s="15">
        <v>1.3026705738177764</v>
      </c>
      <c r="G863" s="7" t="s">
        <v>159</v>
      </c>
    </row>
    <row r="864" spans="1:7">
      <c r="A864" s="6" t="s">
        <v>734</v>
      </c>
      <c r="B864" t="s">
        <v>2023</v>
      </c>
      <c r="C864">
        <f t="shared" si="41"/>
        <v>40</v>
      </c>
      <c r="D864">
        <f t="shared" si="42"/>
        <v>40</v>
      </c>
      <c r="E864">
        <f t="shared" si="43"/>
        <v>80</v>
      </c>
      <c r="F864" s="15">
        <v>1.7968997736678167</v>
      </c>
      <c r="G864" s="7" t="s">
        <v>159</v>
      </c>
    </row>
    <row r="865" spans="1:7">
      <c r="A865" s="6" t="s">
        <v>1542</v>
      </c>
      <c r="B865" t="s">
        <v>2038</v>
      </c>
      <c r="C865">
        <f t="shared" si="41"/>
        <v>10</v>
      </c>
      <c r="D865">
        <f t="shared" si="42"/>
        <v>70</v>
      </c>
      <c r="E865">
        <f t="shared" si="43"/>
        <v>80</v>
      </c>
      <c r="F865" s="15">
        <v>1.6867665595729964</v>
      </c>
      <c r="G865" s="7" t="s">
        <v>160</v>
      </c>
    </row>
    <row r="866" spans="1:7">
      <c r="A866" s="6" t="s">
        <v>765</v>
      </c>
      <c r="B866" t="s">
        <v>2038</v>
      </c>
      <c r="C866">
        <f t="shared" si="41"/>
        <v>10</v>
      </c>
      <c r="D866">
        <f t="shared" si="42"/>
        <v>70</v>
      </c>
      <c r="E866">
        <f t="shared" si="43"/>
        <v>80</v>
      </c>
      <c r="F866" s="15">
        <v>1.2354772497619315</v>
      </c>
      <c r="G866" s="7" t="s">
        <v>160</v>
      </c>
    </row>
    <row r="867" spans="1:7">
      <c r="A867" s="6" t="s">
        <v>985</v>
      </c>
      <c r="B867" t="s">
        <v>2038</v>
      </c>
      <c r="C867">
        <f t="shared" si="41"/>
        <v>10</v>
      </c>
      <c r="D867">
        <f t="shared" si="42"/>
        <v>70</v>
      </c>
      <c r="E867">
        <f t="shared" si="43"/>
        <v>80</v>
      </c>
      <c r="F867" s="15">
        <v>1.0428459851984202</v>
      </c>
      <c r="G867" s="7" t="s">
        <v>160</v>
      </c>
    </row>
    <row r="868" spans="1:7">
      <c r="A868" s="6" t="s">
        <v>1175</v>
      </c>
      <c r="B868" t="s">
        <v>2049</v>
      </c>
      <c r="C868">
        <f t="shared" si="41"/>
        <v>20</v>
      </c>
      <c r="D868">
        <f t="shared" si="42"/>
        <v>60</v>
      </c>
      <c r="E868">
        <f t="shared" si="43"/>
        <v>80</v>
      </c>
      <c r="F868" s="15">
        <v>1.9776712719229221</v>
      </c>
      <c r="G868" s="7" t="s">
        <v>160</v>
      </c>
    </row>
    <row r="869" spans="1:7">
      <c r="A869" s="6" t="s">
        <v>929</v>
      </c>
      <c r="B869" t="s">
        <v>2049</v>
      </c>
      <c r="C869">
        <f t="shared" si="41"/>
        <v>20</v>
      </c>
      <c r="D869">
        <f t="shared" si="42"/>
        <v>60</v>
      </c>
      <c r="E869">
        <f t="shared" si="43"/>
        <v>80</v>
      </c>
      <c r="F869" s="15">
        <v>1.408122943068868</v>
      </c>
      <c r="G869" s="7" t="s">
        <v>159</v>
      </c>
    </row>
    <row r="870" spans="1:7">
      <c r="A870" s="6" t="s">
        <v>809</v>
      </c>
      <c r="B870" t="s">
        <v>2049</v>
      </c>
      <c r="C870">
        <f t="shared" si="41"/>
        <v>20</v>
      </c>
      <c r="D870">
        <f t="shared" si="42"/>
        <v>60</v>
      </c>
      <c r="E870">
        <f t="shared" si="43"/>
        <v>80</v>
      </c>
      <c r="F870" s="15">
        <v>1.3674791427951116</v>
      </c>
      <c r="G870" s="7" t="s">
        <v>160</v>
      </c>
    </row>
    <row r="871" spans="1:7">
      <c r="A871" s="6" t="s">
        <v>1082</v>
      </c>
      <c r="B871" t="s">
        <v>2061</v>
      </c>
      <c r="C871">
        <f t="shared" si="41"/>
        <v>30</v>
      </c>
      <c r="D871">
        <f t="shared" si="42"/>
        <v>60</v>
      </c>
      <c r="E871">
        <v>80</v>
      </c>
      <c r="F871" s="15">
        <v>1.3689847994767095</v>
      </c>
      <c r="G871" s="7" t="s">
        <v>160</v>
      </c>
    </row>
    <row r="872" spans="1:7">
      <c r="A872" s="6" t="s">
        <v>990</v>
      </c>
      <c r="B872" t="s">
        <v>2077</v>
      </c>
      <c r="C872">
        <f t="shared" si="41"/>
        <v>40</v>
      </c>
      <c r="D872">
        <f t="shared" si="42"/>
        <v>100</v>
      </c>
      <c r="E872">
        <v>80</v>
      </c>
      <c r="F872" s="15">
        <v>1.62902644124101</v>
      </c>
      <c r="G872" s="7" t="s">
        <v>160</v>
      </c>
    </row>
    <row r="873" spans="1:7">
      <c r="A873" s="6" t="s">
        <v>1218</v>
      </c>
      <c r="B873" t="s">
        <v>2078</v>
      </c>
      <c r="C873">
        <f t="shared" si="41"/>
        <v>40</v>
      </c>
      <c r="D873">
        <f t="shared" si="42"/>
        <v>100</v>
      </c>
      <c r="E873">
        <v>80</v>
      </c>
      <c r="F873" s="15">
        <v>1.8544559995326688</v>
      </c>
      <c r="G873" s="7" t="s">
        <v>160</v>
      </c>
    </row>
    <row r="874" spans="1:7">
      <c r="A874" s="6" t="s">
        <v>1437</v>
      </c>
      <c r="B874" t="s">
        <v>2079</v>
      </c>
      <c r="C874">
        <f t="shared" si="41"/>
        <v>40</v>
      </c>
      <c r="D874">
        <f t="shared" si="42"/>
        <v>100</v>
      </c>
      <c r="E874">
        <v>80</v>
      </c>
      <c r="F874" s="15">
        <v>1.7534149538199797</v>
      </c>
      <c r="G874" s="7" t="s">
        <v>160</v>
      </c>
    </row>
    <row r="875" spans="1:7">
      <c r="A875" s="6" t="s">
        <v>863</v>
      </c>
      <c r="B875" t="s">
        <v>2068</v>
      </c>
      <c r="C875">
        <f t="shared" si="41"/>
        <v>40</v>
      </c>
      <c r="D875">
        <f t="shared" si="42"/>
        <v>10</v>
      </c>
      <c r="E875">
        <v>80</v>
      </c>
      <c r="F875" s="15">
        <v>1.7534149538199797</v>
      </c>
      <c r="G875" s="7" t="s">
        <v>160</v>
      </c>
    </row>
    <row r="876" spans="1:7">
      <c r="A876" s="6" t="s">
        <v>1508</v>
      </c>
      <c r="B876" t="s">
        <v>2069</v>
      </c>
      <c r="C876">
        <f t="shared" si="41"/>
        <v>40</v>
      </c>
      <c r="D876">
        <f t="shared" si="42"/>
        <v>20</v>
      </c>
      <c r="E876">
        <v>80</v>
      </c>
      <c r="F876" s="15">
        <v>1.8544559995326688</v>
      </c>
      <c r="G876" s="7" t="s">
        <v>160</v>
      </c>
    </row>
    <row r="877" spans="1:7">
      <c r="A877" s="6" t="s">
        <v>1342</v>
      </c>
      <c r="B877" t="s">
        <v>2070</v>
      </c>
      <c r="C877">
        <f t="shared" si="41"/>
        <v>40</v>
      </c>
      <c r="D877">
        <f t="shared" si="42"/>
        <v>30</v>
      </c>
      <c r="E877">
        <v>80</v>
      </c>
      <c r="F877" s="15">
        <v>1.62902644124101</v>
      </c>
      <c r="G877" s="7" t="s">
        <v>160</v>
      </c>
    </row>
    <row r="878" spans="1:7">
      <c r="A878" s="6" t="s">
        <v>869</v>
      </c>
      <c r="B878" t="s">
        <v>2086</v>
      </c>
      <c r="C878">
        <f t="shared" si="41"/>
        <v>10</v>
      </c>
      <c r="D878">
        <f t="shared" si="42"/>
        <v>70</v>
      </c>
      <c r="E878">
        <v>80</v>
      </c>
      <c r="F878" s="15">
        <v>1.9184609769903505</v>
      </c>
      <c r="G878" s="7" t="s">
        <v>159</v>
      </c>
    </row>
    <row r="879" spans="1:7">
      <c r="A879" s="6" t="s">
        <v>941</v>
      </c>
      <c r="B879" t="s">
        <v>2087</v>
      </c>
      <c r="C879">
        <f t="shared" si="41"/>
        <v>10</v>
      </c>
      <c r="D879">
        <f t="shared" si="42"/>
        <v>80</v>
      </c>
      <c r="E879">
        <v>80</v>
      </c>
      <c r="F879" s="15">
        <v>1.6519156516829643</v>
      </c>
      <c r="G879" s="7" t="s">
        <v>159</v>
      </c>
    </row>
    <row r="880" spans="1:7">
      <c r="A880" s="6" t="s">
        <v>750</v>
      </c>
      <c r="B880" t="s">
        <v>2088</v>
      </c>
      <c r="C880">
        <f t="shared" si="41"/>
        <v>10</v>
      </c>
      <c r="D880">
        <f t="shared" si="42"/>
        <v>90</v>
      </c>
      <c r="E880">
        <v>80</v>
      </c>
      <c r="F880" s="15">
        <v>1.5826388691777051</v>
      </c>
      <c r="G880" s="7" t="s">
        <v>160</v>
      </c>
    </row>
    <row r="881" spans="1:7">
      <c r="A881" s="6" t="s">
        <v>660</v>
      </c>
      <c r="B881" t="s">
        <v>2089</v>
      </c>
      <c r="C881">
        <f t="shared" si="41"/>
        <v>10</v>
      </c>
      <c r="D881">
        <f t="shared" si="42"/>
        <v>100</v>
      </c>
      <c r="E881">
        <v>80</v>
      </c>
      <c r="F881" s="15">
        <v>1.5826388691777051</v>
      </c>
      <c r="G881" s="7" t="s">
        <v>160</v>
      </c>
    </row>
    <row r="882" spans="1:7">
      <c r="A882" s="6" t="s">
        <v>920</v>
      </c>
      <c r="B882" t="s">
        <v>2090</v>
      </c>
      <c r="C882">
        <f t="shared" si="41"/>
        <v>10</v>
      </c>
      <c r="D882">
        <f t="shared" si="42"/>
        <v>100</v>
      </c>
      <c r="E882">
        <v>80</v>
      </c>
      <c r="F882" s="15">
        <v>1.9184609769903505</v>
      </c>
      <c r="G882" s="7" t="s">
        <v>160</v>
      </c>
    </row>
    <row r="883" spans="1:7">
      <c r="A883" s="6" t="s">
        <v>954</v>
      </c>
      <c r="B883" t="s">
        <v>2091</v>
      </c>
      <c r="C883">
        <f t="shared" si="41"/>
        <v>10</v>
      </c>
      <c r="D883">
        <f t="shared" si="42"/>
        <v>100</v>
      </c>
      <c r="E883">
        <v>80</v>
      </c>
      <c r="F883" s="15">
        <v>1.6519156516829643</v>
      </c>
      <c r="G883" s="7" t="s">
        <v>160</v>
      </c>
    </row>
    <row r="884" spans="1:7">
      <c r="A884" s="6" t="s">
        <v>1347</v>
      </c>
      <c r="B884" t="s">
        <v>2095</v>
      </c>
      <c r="C884">
        <f t="shared" si="41"/>
        <v>20</v>
      </c>
      <c r="D884">
        <f t="shared" si="42"/>
        <v>40</v>
      </c>
      <c r="E884">
        <v>80</v>
      </c>
      <c r="F884" s="15">
        <v>1.2379318523527592</v>
      </c>
      <c r="G884" s="7" t="s">
        <v>160</v>
      </c>
    </row>
    <row r="885" spans="1:7">
      <c r="A885" s="6" t="s">
        <v>740</v>
      </c>
      <c r="B885" t="s">
        <v>2096</v>
      </c>
      <c r="C885">
        <f t="shared" si="41"/>
        <v>20</v>
      </c>
      <c r="D885">
        <f t="shared" si="42"/>
        <v>50</v>
      </c>
      <c r="E885">
        <v>80</v>
      </c>
      <c r="F885" s="15">
        <v>1.4321282809958351</v>
      </c>
      <c r="G885" s="7" t="s">
        <v>159</v>
      </c>
    </row>
    <row r="886" spans="1:7">
      <c r="A886" s="6" t="s">
        <v>690</v>
      </c>
      <c r="B886" t="s">
        <v>2097</v>
      </c>
      <c r="C886">
        <f t="shared" si="41"/>
        <v>20</v>
      </c>
      <c r="D886">
        <f t="shared" si="42"/>
        <v>60</v>
      </c>
      <c r="E886">
        <v>80</v>
      </c>
      <c r="F886" s="15">
        <v>1.3296638176477633</v>
      </c>
      <c r="G886" s="7" t="s">
        <v>159</v>
      </c>
    </row>
    <row r="887" spans="1:7">
      <c r="A887" s="6" t="s">
        <v>755</v>
      </c>
      <c r="B887" t="s">
        <v>2098</v>
      </c>
      <c r="C887">
        <f t="shared" si="41"/>
        <v>20</v>
      </c>
      <c r="D887">
        <f t="shared" si="42"/>
        <v>70</v>
      </c>
      <c r="E887">
        <v>80</v>
      </c>
      <c r="F887" s="15">
        <v>1.3296638176477633</v>
      </c>
      <c r="G887" s="7" t="s">
        <v>159</v>
      </c>
    </row>
    <row r="888" spans="1:7">
      <c r="A888" s="6" t="s">
        <v>813</v>
      </c>
      <c r="B888" t="s">
        <v>2099</v>
      </c>
      <c r="C888">
        <f t="shared" si="41"/>
        <v>20</v>
      </c>
      <c r="D888">
        <f t="shared" si="42"/>
        <v>80</v>
      </c>
      <c r="E888">
        <v>80</v>
      </c>
      <c r="F888" s="15">
        <v>1.4321282809958351</v>
      </c>
      <c r="G888" s="7" t="s">
        <v>160</v>
      </c>
    </row>
    <row r="889" spans="1:7">
      <c r="A889" s="6" t="s">
        <v>647</v>
      </c>
      <c r="B889" t="s">
        <v>2100</v>
      </c>
      <c r="C889">
        <f t="shared" si="41"/>
        <v>20</v>
      </c>
      <c r="D889">
        <f t="shared" si="42"/>
        <v>90</v>
      </c>
      <c r="E889">
        <v>80</v>
      </c>
      <c r="F889" s="15">
        <v>1.2379318523527592</v>
      </c>
      <c r="G889" s="7" t="s">
        <v>159</v>
      </c>
    </row>
    <row r="890" spans="1:7">
      <c r="A890" s="6" t="s">
        <v>1008</v>
      </c>
      <c r="B890" t="s">
        <v>2125</v>
      </c>
      <c r="C890">
        <f t="shared" si="41"/>
        <v>40</v>
      </c>
      <c r="D890">
        <f t="shared" si="42"/>
        <v>100</v>
      </c>
      <c r="E890">
        <v>80</v>
      </c>
      <c r="F890" s="15">
        <v>1.255091245579254</v>
      </c>
      <c r="G890" s="7" t="s">
        <v>159</v>
      </c>
    </row>
    <row r="891" spans="1:7">
      <c r="A891" s="6" t="s">
        <v>1183</v>
      </c>
      <c r="B891" t="s">
        <v>2126</v>
      </c>
      <c r="C891">
        <f t="shared" si="41"/>
        <v>40</v>
      </c>
      <c r="D891">
        <f t="shared" si="42"/>
        <v>100</v>
      </c>
      <c r="E891">
        <v>80</v>
      </c>
      <c r="F891" s="15">
        <v>1.5410703190956556</v>
      </c>
      <c r="G891" s="7" t="s">
        <v>159</v>
      </c>
    </row>
    <row r="892" spans="1:7">
      <c r="A892" s="6" t="s">
        <v>642</v>
      </c>
      <c r="B892" t="s">
        <v>2127</v>
      </c>
      <c r="C892">
        <f t="shared" si="41"/>
        <v>40</v>
      </c>
      <c r="D892">
        <f t="shared" si="42"/>
        <v>100</v>
      </c>
      <c r="E892">
        <v>80</v>
      </c>
      <c r="F892" s="15">
        <v>1.5480277393743935</v>
      </c>
      <c r="G892" s="7" t="s">
        <v>160</v>
      </c>
    </row>
    <row r="893" spans="1:7">
      <c r="A893" s="6" t="s">
        <v>1214</v>
      </c>
      <c r="B893" t="s">
        <v>2116</v>
      </c>
      <c r="C893">
        <f t="shared" si="41"/>
        <v>40</v>
      </c>
      <c r="D893">
        <f t="shared" si="42"/>
        <v>10</v>
      </c>
      <c r="E893">
        <v>80</v>
      </c>
      <c r="F893" s="15">
        <v>1.5410703190956556</v>
      </c>
      <c r="G893" s="7" t="s">
        <v>160</v>
      </c>
    </row>
    <row r="894" spans="1:7">
      <c r="A894" s="6" t="s">
        <v>681</v>
      </c>
      <c r="B894" t="s">
        <v>2117</v>
      </c>
      <c r="C894">
        <f t="shared" si="41"/>
        <v>40</v>
      </c>
      <c r="D894">
        <f t="shared" si="42"/>
        <v>20</v>
      </c>
      <c r="E894">
        <v>80</v>
      </c>
      <c r="F894" s="15">
        <v>1.5480277393743935</v>
      </c>
      <c r="G894" s="7" t="s">
        <v>159</v>
      </c>
    </row>
    <row r="895" spans="1:7">
      <c r="A895" s="6" t="s">
        <v>796</v>
      </c>
      <c r="B895" t="s">
        <v>2118</v>
      </c>
      <c r="C895">
        <f t="shared" si="41"/>
        <v>40</v>
      </c>
      <c r="D895">
        <f t="shared" si="42"/>
        <v>30</v>
      </c>
      <c r="E895">
        <v>80</v>
      </c>
      <c r="F895" s="15">
        <v>1.255091245579254</v>
      </c>
      <c r="G895" s="7" t="s">
        <v>159</v>
      </c>
    </row>
    <row r="896" spans="1:7">
      <c r="A896" s="6" t="s">
        <v>1130</v>
      </c>
      <c r="B896" t="s">
        <v>2134</v>
      </c>
      <c r="C896">
        <f t="shared" si="41"/>
        <v>10</v>
      </c>
      <c r="D896">
        <f t="shared" si="42"/>
        <v>70</v>
      </c>
      <c r="E896">
        <v>80</v>
      </c>
      <c r="F896" s="15">
        <v>1.9435283339738616</v>
      </c>
      <c r="G896" s="7" t="s">
        <v>160</v>
      </c>
    </row>
    <row r="897" spans="1:7">
      <c r="A897" s="6" t="s">
        <v>1138</v>
      </c>
      <c r="B897" t="s">
        <v>2135</v>
      </c>
      <c r="C897">
        <f t="shared" si="41"/>
        <v>10</v>
      </c>
      <c r="D897">
        <f t="shared" si="42"/>
        <v>80</v>
      </c>
      <c r="E897">
        <v>80</v>
      </c>
      <c r="F897" s="15">
        <v>1.817837516478046</v>
      </c>
      <c r="G897" s="7" t="s">
        <v>160</v>
      </c>
    </row>
    <row r="898" spans="1:7">
      <c r="A898" s="6" t="s">
        <v>1072</v>
      </c>
      <c r="B898" t="s">
        <v>2136</v>
      </c>
      <c r="C898">
        <f t="shared" ref="C898:C961" si="44">VLOOKUP(MID(B898,3,1),Andar,2,0)</f>
        <v>10</v>
      </c>
      <c r="D898">
        <f t="shared" ref="D898:D961" si="45">VLOOKUP(MID(B898,4,2),Linear,2,0)</f>
        <v>90</v>
      </c>
      <c r="E898">
        <v>80</v>
      </c>
      <c r="F898" s="15">
        <v>1.3244726587976956</v>
      </c>
      <c r="G898" s="7" t="s">
        <v>159</v>
      </c>
    </row>
    <row r="899" spans="1:7">
      <c r="A899" s="6" t="s">
        <v>631</v>
      </c>
      <c r="B899" t="s">
        <v>2137</v>
      </c>
      <c r="C899">
        <f t="shared" si="44"/>
        <v>10</v>
      </c>
      <c r="D899">
        <f t="shared" si="45"/>
        <v>100</v>
      </c>
      <c r="E899">
        <v>80</v>
      </c>
      <c r="F899" s="15">
        <v>1.9435283339738616</v>
      </c>
      <c r="G899" s="7" t="s">
        <v>159</v>
      </c>
    </row>
    <row r="900" spans="1:7">
      <c r="A900" s="6" t="s">
        <v>1593</v>
      </c>
      <c r="B900" t="s">
        <v>2138</v>
      </c>
      <c r="C900">
        <f t="shared" si="44"/>
        <v>10</v>
      </c>
      <c r="D900">
        <f t="shared" si="45"/>
        <v>100</v>
      </c>
      <c r="E900">
        <v>80</v>
      </c>
      <c r="F900" s="15">
        <v>1.817837516478046</v>
      </c>
      <c r="G900" s="7" t="s">
        <v>160</v>
      </c>
    </row>
    <row r="901" spans="1:7">
      <c r="A901" s="6" t="s">
        <v>787</v>
      </c>
      <c r="B901" t="s">
        <v>2139</v>
      </c>
      <c r="C901">
        <f t="shared" si="44"/>
        <v>10</v>
      </c>
      <c r="D901">
        <f t="shared" si="45"/>
        <v>100</v>
      </c>
      <c r="E901">
        <v>80</v>
      </c>
      <c r="F901" s="15">
        <v>1.3244726587976956</v>
      </c>
      <c r="G901" s="7" t="s">
        <v>159</v>
      </c>
    </row>
    <row r="902" spans="1:7">
      <c r="A902" s="6" t="s">
        <v>568</v>
      </c>
      <c r="B902" t="s">
        <v>2143</v>
      </c>
      <c r="C902">
        <f t="shared" si="44"/>
        <v>20</v>
      </c>
      <c r="D902">
        <f t="shared" si="45"/>
        <v>40</v>
      </c>
      <c r="E902">
        <v>80</v>
      </c>
      <c r="F902" s="15">
        <v>1.1728275630076963</v>
      </c>
      <c r="G902" s="7" t="s">
        <v>161</v>
      </c>
    </row>
    <row r="903" spans="1:7">
      <c r="A903" s="6" t="s">
        <v>933</v>
      </c>
      <c r="B903" t="s">
        <v>2144</v>
      </c>
      <c r="C903">
        <f t="shared" si="44"/>
        <v>20</v>
      </c>
      <c r="D903">
        <f t="shared" si="45"/>
        <v>50</v>
      </c>
      <c r="E903">
        <v>80</v>
      </c>
      <c r="F903" s="15">
        <v>1.325328445035534</v>
      </c>
      <c r="G903" s="7" t="s">
        <v>160</v>
      </c>
    </row>
    <row r="904" spans="1:7">
      <c r="A904" s="6" t="s">
        <v>1095</v>
      </c>
      <c r="B904" t="s">
        <v>2145</v>
      </c>
      <c r="C904">
        <f t="shared" si="44"/>
        <v>20</v>
      </c>
      <c r="D904">
        <f t="shared" si="45"/>
        <v>60</v>
      </c>
      <c r="E904">
        <v>80</v>
      </c>
      <c r="F904" s="15">
        <v>1.6909526639413928</v>
      </c>
      <c r="G904" s="7" t="s">
        <v>160</v>
      </c>
    </row>
    <row r="905" spans="1:7">
      <c r="A905" s="6" t="s">
        <v>1160</v>
      </c>
      <c r="B905" t="s">
        <v>2146</v>
      </c>
      <c r="C905">
        <f t="shared" si="44"/>
        <v>20</v>
      </c>
      <c r="D905">
        <f t="shared" si="45"/>
        <v>70</v>
      </c>
      <c r="E905">
        <v>80</v>
      </c>
      <c r="F905" s="15">
        <v>1.1728275630076963</v>
      </c>
      <c r="G905" s="7" t="s">
        <v>160</v>
      </c>
    </row>
    <row r="906" spans="1:7">
      <c r="A906" s="6" t="s">
        <v>767</v>
      </c>
      <c r="B906" t="s">
        <v>2147</v>
      </c>
      <c r="C906">
        <f t="shared" si="44"/>
        <v>20</v>
      </c>
      <c r="D906">
        <f t="shared" si="45"/>
        <v>80</v>
      </c>
      <c r="E906">
        <v>80</v>
      </c>
      <c r="F906" s="15">
        <v>1.325328445035534</v>
      </c>
      <c r="G906" s="7" t="s">
        <v>160</v>
      </c>
    </row>
    <row r="907" spans="1:7">
      <c r="A907" s="6" t="s">
        <v>993</v>
      </c>
      <c r="B907" t="s">
        <v>2148</v>
      </c>
      <c r="C907">
        <f t="shared" si="44"/>
        <v>20</v>
      </c>
      <c r="D907">
        <f t="shared" si="45"/>
        <v>90</v>
      </c>
      <c r="E907">
        <v>80</v>
      </c>
      <c r="F907" s="15">
        <v>1.6909526639413928</v>
      </c>
      <c r="G907" s="7" t="s">
        <v>160</v>
      </c>
    </row>
    <row r="908" spans="1:7">
      <c r="A908" s="6" t="s">
        <v>1029</v>
      </c>
      <c r="B908" t="s">
        <v>11</v>
      </c>
      <c r="C908">
        <f t="shared" si="44"/>
        <v>40</v>
      </c>
      <c r="D908">
        <f t="shared" si="45"/>
        <v>100</v>
      </c>
      <c r="E908">
        <v>80</v>
      </c>
      <c r="F908" s="15">
        <v>1.7058994671948948</v>
      </c>
      <c r="G908" s="7" t="s">
        <v>160</v>
      </c>
    </row>
    <row r="909" spans="1:7">
      <c r="A909" s="6" t="s">
        <v>1358</v>
      </c>
      <c r="B909" t="s">
        <v>12</v>
      </c>
      <c r="C909">
        <f t="shared" si="44"/>
        <v>40</v>
      </c>
      <c r="D909">
        <f t="shared" si="45"/>
        <v>100</v>
      </c>
      <c r="E909">
        <v>80</v>
      </c>
      <c r="F909" s="15">
        <v>1.0055541506675567</v>
      </c>
      <c r="G909" s="7" t="s">
        <v>160</v>
      </c>
    </row>
    <row r="910" spans="1:7">
      <c r="A910" s="6" t="s">
        <v>958</v>
      </c>
      <c r="B910" t="s">
        <v>13</v>
      </c>
      <c r="C910">
        <f t="shared" si="44"/>
        <v>40</v>
      </c>
      <c r="D910">
        <f t="shared" si="45"/>
        <v>100</v>
      </c>
      <c r="E910">
        <v>80</v>
      </c>
      <c r="F910" s="15">
        <v>1.821701357360987</v>
      </c>
      <c r="G910" s="7" t="s">
        <v>160</v>
      </c>
    </row>
    <row r="911" spans="1:7">
      <c r="A911" s="6" t="s">
        <v>1572</v>
      </c>
      <c r="B911" t="s">
        <v>2</v>
      </c>
      <c r="C911">
        <f t="shared" si="44"/>
        <v>40</v>
      </c>
      <c r="D911">
        <f t="shared" si="45"/>
        <v>10</v>
      </c>
      <c r="E911">
        <v>80</v>
      </c>
      <c r="F911" s="15">
        <v>1.821701357360987</v>
      </c>
      <c r="G911" s="7" t="s">
        <v>160</v>
      </c>
    </row>
    <row r="912" spans="1:7">
      <c r="A912" s="6" t="s">
        <v>1105</v>
      </c>
      <c r="B912" t="s">
        <v>3</v>
      </c>
      <c r="C912">
        <f t="shared" si="44"/>
        <v>40</v>
      </c>
      <c r="D912">
        <f t="shared" si="45"/>
        <v>20</v>
      </c>
      <c r="E912">
        <v>80</v>
      </c>
      <c r="F912" s="15">
        <v>1.0055541506675567</v>
      </c>
      <c r="G912" s="7" t="s">
        <v>159</v>
      </c>
    </row>
    <row r="913" spans="1:7">
      <c r="A913" s="6" t="s">
        <v>880</v>
      </c>
      <c r="B913" t="s">
        <v>4</v>
      </c>
      <c r="C913">
        <f t="shared" si="44"/>
        <v>40</v>
      </c>
      <c r="D913">
        <f t="shared" si="45"/>
        <v>30</v>
      </c>
      <c r="E913">
        <v>80</v>
      </c>
      <c r="F913" s="15">
        <v>1.7058994671948948</v>
      </c>
      <c r="G913" s="7" t="s">
        <v>160</v>
      </c>
    </row>
    <row r="914" spans="1:7">
      <c r="A914" s="6" t="s">
        <v>1170</v>
      </c>
      <c r="B914" t="s">
        <v>20</v>
      </c>
      <c r="C914">
        <f t="shared" si="44"/>
        <v>10</v>
      </c>
      <c r="D914">
        <f t="shared" si="45"/>
        <v>70</v>
      </c>
      <c r="E914">
        <v>80</v>
      </c>
      <c r="F914" s="15">
        <v>1.163603796732271</v>
      </c>
      <c r="G914" s="7" t="s">
        <v>160</v>
      </c>
    </row>
    <row r="915" spans="1:7">
      <c r="A915" s="6" t="s">
        <v>1475</v>
      </c>
      <c r="B915" t="s">
        <v>21</v>
      </c>
      <c r="C915">
        <f t="shared" si="44"/>
        <v>10</v>
      </c>
      <c r="D915">
        <f t="shared" si="45"/>
        <v>80</v>
      </c>
      <c r="E915">
        <v>80</v>
      </c>
      <c r="F915" s="15">
        <v>1.66889282944059</v>
      </c>
      <c r="G915" s="7" t="s">
        <v>160</v>
      </c>
    </row>
    <row r="916" spans="1:7">
      <c r="A916" s="6" t="s">
        <v>980</v>
      </c>
      <c r="B916" t="s">
        <v>22</v>
      </c>
      <c r="C916">
        <f t="shared" si="44"/>
        <v>10</v>
      </c>
      <c r="D916">
        <f t="shared" si="45"/>
        <v>90</v>
      </c>
      <c r="E916">
        <v>80</v>
      </c>
      <c r="F916" s="15">
        <v>1.0309750305345933</v>
      </c>
      <c r="G916" s="7" t="s">
        <v>160</v>
      </c>
    </row>
    <row r="917" spans="1:7">
      <c r="A917" s="6" t="s">
        <v>837</v>
      </c>
      <c r="B917" t="s">
        <v>23</v>
      </c>
      <c r="C917">
        <f t="shared" si="44"/>
        <v>10</v>
      </c>
      <c r="D917">
        <f t="shared" si="45"/>
        <v>100</v>
      </c>
      <c r="E917">
        <v>80</v>
      </c>
      <c r="F917" s="15">
        <v>1.163603796732271</v>
      </c>
      <c r="G917" s="7" t="s">
        <v>159</v>
      </c>
    </row>
    <row r="918" spans="1:7">
      <c r="A918" s="6" t="s">
        <v>906</v>
      </c>
      <c r="B918" t="s">
        <v>24</v>
      </c>
      <c r="C918">
        <f t="shared" si="44"/>
        <v>10</v>
      </c>
      <c r="D918">
        <f t="shared" si="45"/>
        <v>100</v>
      </c>
      <c r="E918">
        <v>80</v>
      </c>
      <c r="F918" s="15">
        <v>1.66889282944059</v>
      </c>
      <c r="G918" s="7" t="s">
        <v>159</v>
      </c>
    </row>
    <row r="919" spans="1:7">
      <c r="A919" s="6" t="s">
        <v>1661</v>
      </c>
      <c r="B919" t="s">
        <v>25</v>
      </c>
      <c r="C919">
        <f t="shared" si="44"/>
        <v>10</v>
      </c>
      <c r="D919">
        <f t="shared" si="45"/>
        <v>100</v>
      </c>
      <c r="E919">
        <v>80</v>
      </c>
      <c r="F919" s="15">
        <v>1.0309750305345933</v>
      </c>
      <c r="G919" s="7" t="s">
        <v>160</v>
      </c>
    </row>
    <row r="920" spans="1:7">
      <c r="A920" s="6" t="s">
        <v>625</v>
      </c>
      <c r="B920" t="s">
        <v>29</v>
      </c>
      <c r="C920">
        <f t="shared" si="44"/>
        <v>20</v>
      </c>
      <c r="D920">
        <f t="shared" si="45"/>
        <v>40</v>
      </c>
      <c r="E920">
        <v>80</v>
      </c>
      <c r="F920" s="15">
        <v>1.5565576713576186</v>
      </c>
      <c r="G920" s="7" t="s">
        <v>160</v>
      </c>
    </row>
    <row r="921" spans="1:7">
      <c r="A921" s="6" t="s">
        <v>1696</v>
      </c>
      <c r="B921" t="s">
        <v>30</v>
      </c>
      <c r="C921">
        <f t="shared" si="44"/>
        <v>20</v>
      </c>
      <c r="D921">
        <f t="shared" si="45"/>
        <v>50</v>
      </c>
      <c r="E921">
        <v>80</v>
      </c>
      <c r="F921" s="15">
        <v>1.706266171515944</v>
      </c>
      <c r="G921" s="7" t="s">
        <v>160</v>
      </c>
    </row>
    <row r="922" spans="1:7">
      <c r="A922" s="6" t="s">
        <v>1582</v>
      </c>
      <c r="B922" t="s">
        <v>31</v>
      </c>
      <c r="C922">
        <f t="shared" si="44"/>
        <v>20</v>
      </c>
      <c r="D922">
        <f t="shared" si="45"/>
        <v>60</v>
      </c>
      <c r="E922">
        <v>80</v>
      </c>
      <c r="F922" s="15">
        <v>1.8904435526923913</v>
      </c>
      <c r="G922" s="7" t="s">
        <v>160</v>
      </c>
    </row>
    <row r="923" spans="1:7">
      <c r="A923" s="6" t="s">
        <v>1601</v>
      </c>
      <c r="B923" t="s">
        <v>32</v>
      </c>
      <c r="C923">
        <f t="shared" si="44"/>
        <v>20</v>
      </c>
      <c r="D923">
        <f t="shared" si="45"/>
        <v>70</v>
      </c>
      <c r="E923">
        <v>80</v>
      </c>
      <c r="F923" s="15">
        <v>1.8904435526923913</v>
      </c>
      <c r="G923" s="7" t="s">
        <v>160</v>
      </c>
    </row>
    <row r="924" spans="1:7">
      <c r="A924" s="6" t="s">
        <v>1678</v>
      </c>
      <c r="B924" t="s">
        <v>33</v>
      </c>
      <c r="C924">
        <f t="shared" si="44"/>
        <v>20</v>
      </c>
      <c r="D924">
        <f t="shared" si="45"/>
        <v>80</v>
      </c>
      <c r="E924">
        <v>80</v>
      </c>
      <c r="F924" s="15">
        <v>1.5565576713576186</v>
      </c>
      <c r="G924" s="7" t="s">
        <v>160</v>
      </c>
    </row>
    <row r="925" spans="1:7">
      <c r="A925" s="6" t="s">
        <v>1489</v>
      </c>
      <c r="B925" t="s">
        <v>34</v>
      </c>
      <c r="C925">
        <f t="shared" si="44"/>
        <v>20</v>
      </c>
      <c r="D925">
        <f t="shared" si="45"/>
        <v>90</v>
      </c>
      <c r="E925">
        <v>80</v>
      </c>
      <c r="F925" s="15">
        <v>1.706266171515944</v>
      </c>
      <c r="G925" s="7" t="s">
        <v>160</v>
      </c>
    </row>
    <row r="926" spans="1:7">
      <c r="A926" s="6" t="s">
        <v>1714</v>
      </c>
      <c r="B926" t="s">
        <v>59</v>
      </c>
      <c r="C926">
        <f t="shared" si="44"/>
        <v>40</v>
      </c>
      <c r="D926">
        <f t="shared" si="45"/>
        <v>100</v>
      </c>
      <c r="E926">
        <v>80</v>
      </c>
      <c r="F926" s="15">
        <v>1.1479935883113805</v>
      </c>
      <c r="G926" s="7" t="s">
        <v>160</v>
      </c>
    </row>
    <row r="927" spans="1:7">
      <c r="A927" s="6" t="s">
        <v>894</v>
      </c>
      <c r="B927" t="s">
        <v>60</v>
      </c>
      <c r="C927">
        <f t="shared" si="44"/>
        <v>40</v>
      </c>
      <c r="D927">
        <f t="shared" si="45"/>
        <v>100</v>
      </c>
      <c r="E927">
        <v>80</v>
      </c>
      <c r="F927" s="15">
        <v>1.8191940124226065</v>
      </c>
      <c r="G927" s="7" t="s">
        <v>160</v>
      </c>
    </row>
    <row r="928" spans="1:7">
      <c r="A928" s="6" t="s">
        <v>1018</v>
      </c>
      <c r="B928" t="s">
        <v>61</v>
      </c>
      <c r="C928">
        <f t="shared" si="44"/>
        <v>40</v>
      </c>
      <c r="D928">
        <f t="shared" si="45"/>
        <v>100</v>
      </c>
      <c r="E928">
        <v>80</v>
      </c>
      <c r="F928" s="15">
        <v>1.4013403839261422</v>
      </c>
      <c r="G928" s="7" t="s">
        <v>160</v>
      </c>
    </row>
    <row r="929" spans="1:7">
      <c r="A929" s="6" t="s">
        <v>1104</v>
      </c>
      <c r="B929" t="s">
        <v>50</v>
      </c>
      <c r="C929">
        <f t="shared" si="44"/>
        <v>40</v>
      </c>
      <c r="D929">
        <f t="shared" si="45"/>
        <v>10</v>
      </c>
      <c r="E929">
        <v>80</v>
      </c>
      <c r="F929" s="15">
        <v>1.4013403839261422</v>
      </c>
      <c r="G929" s="7" t="s">
        <v>160</v>
      </c>
    </row>
    <row r="930" spans="1:7">
      <c r="A930" s="6" t="s">
        <v>703</v>
      </c>
      <c r="B930" t="s">
        <v>51</v>
      </c>
      <c r="C930">
        <f t="shared" si="44"/>
        <v>40</v>
      </c>
      <c r="D930">
        <f t="shared" si="45"/>
        <v>20</v>
      </c>
      <c r="E930">
        <v>80</v>
      </c>
      <c r="F930" s="15">
        <v>1.8191940124226065</v>
      </c>
      <c r="G930" s="7" t="s">
        <v>159</v>
      </c>
    </row>
    <row r="931" spans="1:7">
      <c r="A931" s="6" t="s">
        <v>905</v>
      </c>
      <c r="B931" t="s">
        <v>52</v>
      </c>
      <c r="C931">
        <f t="shared" si="44"/>
        <v>40</v>
      </c>
      <c r="D931">
        <f t="shared" si="45"/>
        <v>30</v>
      </c>
      <c r="E931">
        <v>80</v>
      </c>
      <c r="F931" s="15">
        <v>1.1479935883113805</v>
      </c>
      <c r="G931" s="7" t="s">
        <v>159</v>
      </c>
    </row>
    <row r="932" spans="1:7">
      <c r="A932" s="6" t="s">
        <v>1141</v>
      </c>
      <c r="B932" t="s">
        <v>68</v>
      </c>
      <c r="C932">
        <f t="shared" si="44"/>
        <v>10</v>
      </c>
      <c r="D932">
        <f t="shared" si="45"/>
        <v>70</v>
      </c>
      <c r="E932">
        <v>80</v>
      </c>
      <c r="F932" s="15">
        <v>1.3489671611300849</v>
      </c>
      <c r="G932" s="7" t="s">
        <v>159</v>
      </c>
    </row>
    <row r="933" spans="1:7">
      <c r="A933" s="6" t="s">
        <v>1478</v>
      </c>
      <c r="B933" t="s">
        <v>69</v>
      </c>
      <c r="C933">
        <f t="shared" si="44"/>
        <v>10</v>
      </c>
      <c r="D933">
        <f t="shared" si="45"/>
        <v>80</v>
      </c>
      <c r="E933">
        <v>80</v>
      </c>
      <c r="F933" s="15">
        <v>1.0151575884889787</v>
      </c>
      <c r="G933" s="7" t="s">
        <v>159</v>
      </c>
    </row>
    <row r="934" spans="1:7">
      <c r="A934" s="6" t="s">
        <v>1383</v>
      </c>
      <c r="B934" t="s">
        <v>70</v>
      </c>
      <c r="C934">
        <f t="shared" si="44"/>
        <v>10</v>
      </c>
      <c r="D934">
        <f t="shared" si="45"/>
        <v>90</v>
      </c>
      <c r="E934">
        <v>80</v>
      </c>
      <c r="F934" s="15">
        <v>1.6867665595729964</v>
      </c>
      <c r="G934" s="7" t="s">
        <v>160</v>
      </c>
    </row>
    <row r="935" spans="1:7">
      <c r="A935" s="6" t="s">
        <v>1624</v>
      </c>
      <c r="B935" t="s">
        <v>1765</v>
      </c>
      <c r="C935">
        <f t="shared" si="44"/>
        <v>10</v>
      </c>
      <c r="D935">
        <f t="shared" si="45"/>
        <v>100</v>
      </c>
      <c r="E935">
        <v>80</v>
      </c>
      <c r="F935" s="15">
        <v>1.6867665595729964</v>
      </c>
      <c r="G935" s="7" t="s">
        <v>160</v>
      </c>
    </row>
    <row r="936" spans="1:7">
      <c r="A936" s="6" t="s">
        <v>1664</v>
      </c>
      <c r="B936" t="s">
        <v>1766</v>
      </c>
      <c r="C936">
        <f t="shared" si="44"/>
        <v>10</v>
      </c>
      <c r="D936">
        <f t="shared" si="45"/>
        <v>100</v>
      </c>
      <c r="E936">
        <v>80</v>
      </c>
      <c r="F936" s="15">
        <v>1.3489671611300849</v>
      </c>
      <c r="G936" s="7" t="s">
        <v>160</v>
      </c>
    </row>
    <row r="937" spans="1:7">
      <c r="A937" s="6" t="s">
        <v>1666</v>
      </c>
      <c r="B937" t="s">
        <v>1767</v>
      </c>
      <c r="C937">
        <f t="shared" si="44"/>
        <v>10</v>
      </c>
      <c r="D937">
        <f t="shared" si="45"/>
        <v>100</v>
      </c>
      <c r="E937">
        <v>80</v>
      </c>
      <c r="F937" s="15">
        <v>1.0151575884889787</v>
      </c>
      <c r="G937" s="7" t="s">
        <v>160</v>
      </c>
    </row>
    <row r="938" spans="1:7">
      <c r="A938" s="6" t="s">
        <v>1670</v>
      </c>
      <c r="B938" t="s">
        <v>74</v>
      </c>
      <c r="C938">
        <f t="shared" si="44"/>
        <v>20</v>
      </c>
      <c r="D938">
        <f t="shared" si="45"/>
        <v>40</v>
      </c>
      <c r="E938">
        <v>80</v>
      </c>
      <c r="F938" s="15">
        <v>1.9430966895789887</v>
      </c>
      <c r="G938" s="7" t="s">
        <v>160</v>
      </c>
    </row>
    <row r="939" spans="1:7">
      <c r="A939" s="6" t="s">
        <v>1680</v>
      </c>
      <c r="B939" t="s">
        <v>75</v>
      </c>
      <c r="C939">
        <f t="shared" si="44"/>
        <v>20</v>
      </c>
      <c r="D939">
        <f t="shared" si="45"/>
        <v>50</v>
      </c>
      <c r="E939">
        <v>80</v>
      </c>
      <c r="F939" s="15">
        <v>1.2578258379136082</v>
      </c>
      <c r="G939" s="7" t="s">
        <v>160</v>
      </c>
    </row>
    <row r="940" spans="1:7">
      <c r="A940" s="6" t="s">
        <v>1524</v>
      </c>
      <c r="B940" t="s">
        <v>76</v>
      </c>
      <c r="C940">
        <f t="shared" si="44"/>
        <v>20</v>
      </c>
      <c r="D940">
        <f t="shared" si="45"/>
        <v>60</v>
      </c>
      <c r="E940">
        <v>80</v>
      </c>
      <c r="F940" s="15">
        <v>1.9776712719229221</v>
      </c>
      <c r="G940" s="7" t="s">
        <v>160</v>
      </c>
    </row>
    <row r="941" spans="1:7">
      <c r="A941" s="6" t="s">
        <v>956</v>
      </c>
      <c r="B941" t="s">
        <v>77</v>
      </c>
      <c r="C941">
        <f t="shared" si="44"/>
        <v>20</v>
      </c>
      <c r="D941">
        <f t="shared" si="45"/>
        <v>70</v>
      </c>
      <c r="E941">
        <v>80</v>
      </c>
      <c r="F941" s="15">
        <v>1.9430966895789887</v>
      </c>
      <c r="G941" s="7" t="s">
        <v>159</v>
      </c>
    </row>
    <row r="942" spans="1:7">
      <c r="A942" s="6" t="s">
        <v>907</v>
      </c>
      <c r="B942" t="s">
        <v>78</v>
      </c>
      <c r="C942">
        <f t="shared" si="44"/>
        <v>20</v>
      </c>
      <c r="D942">
        <f t="shared" si="45"/>
        <v>80</v>
      </c>
      <c r="E942">
        <v>80</v>
      </c>
      <c r="F942" s="15">
        <v>1.2578258379136082</v>
      </c>
      <c r="G942" s="7" t="s">
        <v>160</v>
      </c>
    </row>
    <row r="943" spans="1:7">
      <c r="A943" s="6" t="s">
        <v>893</v>
      </c>
      <c r="B943" t="s">
        <v>79</v>
      </c>
      <c r="C943">
        <f t="shared" si="44"/>
        <v>20</v>
      </c>
      <c r="D943">
        <f t="shared" si="45"/>
        <v>90</v>
      </c>
      <c r="E943">
        <v>80</v>
      </c>
      <c r="F943" s="15">
        <v>1.9776712719229221</v>
      </c>
      <c r="G943" s="7" t="s">
        <v>160</v>
      </c>
    </row>
    <row r="944" spans="1:7">
      <c r="A944" s="6" t="s">
        <v>1027</v>
      </c>
      <c r="B944" t="s">
        <v>84</v>
      </c>
      <c r="C944">
        <f t="shared" si="44"/>
        <v>30</v>
      </c>
      <c r="D944">
        <f t="shared" si="45"/>
        <v>50</v>
      </c>
      <c r="E944">
        <f t="shared" ref="E944:E975" si="46">C944+D944</f>
        <v>80</v>
      </c>
      <c r="F944" s="15">
        <v>1.4928066905489628</v>
      </c>
      <c r="G944" s="7" t="s">
        <v>160</v>
      </c>
    </row>
    <row r="945" spans="1:7">
      <c r="A945" s="6" t="s">
        <v>1552</v>
      </c>
      <c r="B945" t="s">
        <v>84</v>
      </c>
      <c r="C945">
        <f t="shared" si="44"/>
        <v>30</v>
      </c>
      <c r="D945">
        <f t="shared" si="45"/>
        <v>50</v>
      </c>
      <c r="E945">
        <f t="shared" si="46"/>
        <v>80</v>
      </c>
      <c r="F945" s="15">
        <v>1.8769137024598486</v>
      </c>
      <c r="G945" s="7" t="s">
        <v>160</v>
      </c>
    </row>
    <row r="946" spans="1:7">
      <c r="A946" s="6" t="s">
        <v>780</v>
      </c>
      <c r="B946" t="s">
        <v>84</v>
      </c>
      <c r="C946">
        <f t="shared" si="44"/>
        <v>30</v>
      </c>
      <c r="D946">
        <f t="shared" si="45"/>
        <v>50</v>
      </c>
      <c r="E946">
        <f t="shared" si="46"/>
        <v>80</v>
      </c>
      <c r="F946" s="15">
        <v>1.214350779954021</v>
      </c>
      <c r="G946" s="7" t="s">
        <v>160</v>
      </c>
    </row>
    <row r="947" spans="1:7">
      <c r="A947" s="6" t="s">
        <v>892</v>
      </c>
      <c r="B947" t="s">
        <v>92</v>
      </c>
      <c r="C947">
        <f t="shared" si="44"/>
        <v>40</v>
      </c>
      <c r="D947">
        <f t="shared" si="45"/>
        <v>40</v>
      </c>
      <c r="E947">
        <f t="shared" si="46"/>
        <v>80</v>
      </c>
      <c r="F947" s="15">
        <v>1.101692105399299</v>
      </c>
      <c r="G947" s="7" t="s">
        <v>159</v>
      </c>
    </row>
    <row r="948" spans="1:7">
      <c r="A948" s="6" t="s">
        <v>1194</v>
      </c>
      <c r="B948" t="s">
        <v>92</v>
      </c>
      <c r="C948">
        <f t="shared" si="44"/>
        <v>40</v>
      </c>
      <c r="D948">
        <f t="shared" si="45"/>
        <v>40</v>
      </c>
      <c r="E948">
        <f t="shared" si="46"/>
        <v>80</v>
      </c>
      <c r="F948" s="15">
        <v>1.4842843073430787</v>
      </c>
      <c r="G948" s="7" t="s">
        <v>159</v>
      </c>
    </row>
    <row r="949" spans="1:7">
      <c r="A949" s="6" t="s">
        <v>1386</v>
      </c>
      <c r="B949" t="s">
        <v>92</v>
      </c>
      <c r="C949">
        <f t="shared" si="44"/>
        <v>40</v>
      </c>
      <c r="D949">
        <f t="shared" si="45"/>
        <v>40</v>
      </c>
      <c r="E949">
        <f t="shared" si="46"/>
        <v>80</v>
      </c>
      <c r="F949" s="15">
        <v>1.3070215586160541</v>
      </c>
      <c r="G949" s="7" t="s">
        <v>160</v>
      </c>
    </row>
    <row r="950" spans="1:7">
      <c r="A950" s="6" t="s">
        <v>738</v>
      </c>
      <c r="B950" t="s">
        <v>104</v>
      </c>
      <c r="C950">
        <f t="shared" si="44"/>
        <v>10</v>
      </c>
      <c r="D950">
        <f t="shared" si="45"/>
        <v>70</v>
      </c>
      <c r="E950">
        <f t="shared" si="46"/>
        <v>80</v>
      </c>
      <c r="F950" s="15">
        <v>1.9184609769903505</v>
      </c>
      <c r="G950" s="7" t="s">
        <v>159</v>
      </c>
    </row>
    <row r="951" spans="1:7">
      <c r="A951" s="6" t="s">
        <v>1092</v>
      </c>
      <c r="B951" t="s">
        <v>104</v>
      </c>
      <c r="C951">
        <f t="shared" si="44"/>
        <v>10</v>
      </c>
      <c r="D951">
        <f t="shared" si="45"/>
        <v>70</v>
      </c>
      <c r="E951">
        <f t="shared" si="46"/>
        <v>80</v>
      </c>
      <c r="F951" s="15">
        <v>1.8097725777828853</v>
      </c>
      <c r="G951" s="7" t="s">
        <v>159</v>
      </c>
    </row>
    <row r="952" spans="1:7">
      <c r="A952" s="6" t="s">
        <v>1219</v>
      </c>
      <c r="B952" t="s">
        <v>104</v>
      </c>
      <c r="C952">
        <f t="shared" si="44"/>
        <v>10</v>
      </c>
      <c r="D952">
        <f t="shared" si="45"/>
        <v>70</v>
      </c>
      <c r="E952">
        <f t="shared" si="46"/>
        <v>80</v>
      </c>
      <c r="F952" s="15">
        <v>1.1075224511127919</v>
      </c>
      <c r="G952" s="7" t="s">
        <v>159</v>
      </c>
    </row>
    <row r="953" spans="1:7">
      <c r="A953" s="6" t="s">
        <v>1662</v>
      </c>
      <c r="B953" t="s">
        <v>112</v>
      </c>
      <c r="C953">
        <f t="shared" si="44"/>
        <v>20</v>
      </c>
      <c r="D953">
        <f t="shared" si="45"/>
        <v>60</v>
      </c>
      <c r="E953">
        <f t="shared" si="46"/>
        <v>80</v>
      </c>
      <c r="F953" s="15">
        <v>1.2379318523527592</v>
      </c>
      <c r="G953" s="7" t="s">
        <v>160</v>
      </c>
    </row>
    <row r="954" spans="1:7">
      <c r="A954" s="6" t="s">
        <v>669</v>
      </c>
      <c r="B954" t="s">
        <v>112</v>
      </c>
      <c r="C954">
        <f t="shared" si="44"/>
        <v>20</v>
      </c>
      <c r="D954">
        <f t="shared" si="45"/>
        <v>60</v>
      </c>
      <c r="E954">
        <f t="shared" si="46"/>
        <v>80</v>
      </c>
      <c r="F954" s="15">
        <v>1.6756968682307152</v>
      </c>
      <c r="G954" s="7" t="s">
        <v>159</v>
      </c>
    </row>
    <row r="955" spans="1:7">
      <c r="A955" s="6" t="s">
        <v>1474</v>
      </c>
      <c r="B955" t="s">
        <v>112</v>
      </c>
      <c r="C955">
        <f t="shared" si="44"/>
        <v>20</v>
      </c>
      <c r="D955">
        <f t="shared" si="45"/>
        <v>60</v>
      </c>
      <c r="E955">
        <f t="shared" si="46"/>
        <v>80</v>
      </c>
      <c r="F955" s="15">
        <v>1.0927779556716875</v>
      </c>
      <c r="G955" s="7" t="s">
        <v>159</v>
      </c>
    </row>
    <row r="956" spans="1:7">
      <c r="A956" s="6" t="s">
        <v>1172</v>
      </c>
      <c r="B956" t="s">
        <v>121</v>
      </c>
      <c r="C956">
        <f t="shared" si="44"/>
        <v>30</v>
      </c>
      <c r="D956">
        <f t="shared" si="45"/>
        <v>50</v>
      </c>
      <c r="E956">
        <f t="shared" si="46"/>
        <v>80</v>
      </c>
      <c r="F956" s="15">
        <v>1.5469576705165169</v>
      </c>
      <c r="G956" s="7" t="s">
        <v>160</v>
      </c>
    </row>
    <row r="957" spans="1:7">
      <c r="A957" s="6" t="s">
        <v>657</v>
      </c>
      <c r="B957" t="s">
        <v>121</v>
      </c>
      <c r="C957">
        <f t="shared" si="44"/>
        <v>30</v>
      </c>
      <c r="D957">
        <f t="shared" si="45"/>
        <v>50</v>
      </c>
      <c r="E957">
        <f t="shared" si="46"/>
        <v>80</v>
      </c>
      <c r="F957" s="15">
        <v>1.255091245579254</v>
      </c>
      <c r="G957" s="7" t="s">
        <v>159</v>
      </c>
    </row>
    <row r="958" spans="1:7">
      <c r="A958" s="6" t="s">
        <v>699</v>
      </c>
      <c r="B958" t="s">
        <v>121</v>
      </c>
      <c r="C958">
        <f t="shared" si="44"/>
        <v>30</v>
      </c>
      <c r="D958">
        <f t="shared" si="45"/>
        <v>50</v>
      </c>
      <c r="E958">
        <f t="shared" si="46"/>
        <v>80</v>
      </c>
      <c r="F958" s="15">
        <v>1.5602994046340726</v>
      </c>
      <c r="G958" s="7" t="s">
        <v>159</v>
      </c>
    </row>
    <row r="959" spans="1:7">
      <c r="A959" s="6" t="s">
        <v>705</v>
      </c>
      <c r="B959" t="s">
        <v>132</v>
      </c>
      <c r="C959">
        <f t="shared" si="44"/>
        <v>40</v>
      </c>
      <c r="D959">
        <f t="shared" si="45"/>
        <v>40</v>
      </c>
      <c r="E959">
        <f t="shared" si="46"/>
        <v>80</v>
      </c>
      <c r="F959" s="15">
        <v>1.566804364035054</v>
      </c>
      <c r="G959" s="7" t="s">
        <v>159</v>
      </c>
    </row>
    <row r="960" spans="1:7">
      <c r="A960" s="6" t="s">
        <v>836</v>
      </c>
      <c r="B960" t="s">
        <v>1799</v>
      </c>
      <c r="C960">
        <f t="shared" si="44"/>
        <v>10</v>
      </c>
      <c r="D960">
        <f t="shared" si="45"/>
        <v>80</v>
      </c>
      <c r="E960">
        <f t="shared" si="46"/>
        <v>90</v>
      </c>
      <c r="F960" s="15">
        <v>1.9824816741182048</v>
      </c>
      <c r="G960" s="7" t="s">
        <v>160</v>
      </c>
    </row>
    <row r="961" spans="1:7">
      <c r="A961" s="6" t="s">
        <v>1220</v>
      </c>
      <c r="B961" t="s">
        <v>1799</v>
      </c>
      <c r="C961">
        <f t="shared" si="44"/>
        <v>10</v>
      </c>
      <c r="D961">
        <f t="shared" si="45"/>
        <v>80</v>
      </c>
      <c r="E961">
        <f t="shared" si="46"/>
        <v>90</v>
      </c>
      <c r="F961" s="15">
        <v>1.9069760987271902</v>
      </c>
      <c r="G961" s="7" t="s">
        <v>159</v>
      </c>
    </row>
    <row r="962" spans="1:7">
      <c r="A962" s="6" t="s">
        <v>1458</v>
      </c>
      <c r="B962" t="s">
        <v>1799</v>
      </c>
      <c r="C962">
        <f t="shared" ref="C962:C1025" si="47">VLOOKUP(MID(B962,3,1),Andar,2,0)</f>
        <v>10</v>
      </c>
      <c r="D962">
        <f t="shared" ref="D962:D1025" si="48">VLOOKUP(MID(B962,4,2),Linear,2,0)</f>
        <v>80</v>
      </c>
      <c r="E962">
        <f t="shared" si="46"/>
        <v>90</v>
      </c>
      <c r="F962" s="15">
        <v>1.0301390118465714</v>
      </c>
      <c r="G962" s="7" t="s">
        <v>160</v>
      </c>
    </row>
    <row r="963" spans="1:7">
      <c r="A963" s="6" t="s">
        <v>1058</v>
      </c>
      <c r="B963" t="s">
        <v>1810</v>
      </c>
      <c r="C963">
        <f t="shared" si="47"/>
        <v>20</v>
      </c>
      <c r="D963">
        <f t="shared" si="48"/>
        <v>70</v>
      </c>
      <c r="E963">
        <f t="shared" si="46"/>
        <v>90</v>
      </c>
      <c r="F963" s="15">
        <v>1.0599386631425576</v>
      </c>
      <c r="G963" s="7" t="s">
        <v>159</v>
      </c>
    </row>
    <row r="964" spans="1:7">
      <c r="A964" s="6" t="s">
        <v>1721</v>
      </c>
      <c r="B964" t="s">
        <v>1810</v>
      </c>
      <c r="C964">
        <f t="shared" si="47"/>
        <v>20</v>
      </c>
      <c r="D964">
        <f t="shared" si="48"/>
        <v>70</v>
      </c>
      <c r="E964">
        <f t="shared" si="46"/>
        <v>90</v>
      </c>
      <c r="F964" s="15">
        <v>1.3338623318671399</v>
      </c>
      <c r="G964" s="7" t="s">
        <v>160</v>
      </c>
    </row>
    <row r="965" spans="1:7">
      <c r="A965" s="6" t="s">
        <v>1511</v>
      </c>
      <c r="B965" t="s">
        <v>1810</v>
      </c>
      <c r="C965">
        <f t="shared" si="47"/>
        <v>20</v>
      </c>
      <c r="D965">
        <f t="shared" si="48"/>
        <v>70</v>
      </c>
      <c r="E965">
        <f t="shared" si="46"/>
        <v>90</v>
      </c>
      <c r="F965" s="15">
        <v>1.5410703190956556</v>
      </c>
      <c r="G965" s="7" t="s">
        <v>160</v>
      </c>
    </row>
    <row r="966" spans="1:7">
      <c r="A966" s="6" t="s">
        <v>794</v>
      </c>
      <c r="B966" t="s">
        <v>1821</v>
      </c>
      <c r="C966">
        <f t="shared" si="47"/>
        <v>30</v>
      </c>
      <c r="D966">
        <f t="shared" si="48"/>
        <v>60</v>
      </c>
      <c r="E966">
        <f t="shared" si="46"/>
        <v>90</v>
      </c>
      <c r="F966" s="15">
        <v>1.1924147215412431</v>
      </c>
      <c r="G966" s="7" t="s">
        <v>159</v>
      </c>
    </row>
    <row r="967" spans="1:7">
      <c r="A967" s="6" t="s">
        <v>793</v>
      </c>
      <c r="B967" t="s">
        <v>1821</v>
      </c>
      <c r="C967">
        <f t="shared" si="47"/>
        <v>30</v>
      </c>
      <c r="D967">
        <f t="shared" si="48"/>
        <v>60</v>
      </c>
      <c r="E967">
        <f t="shared" si="46"/>
        <v>90</v>
      </c>
      <c r="F967" s="15">
        <v>1.8975787690015271</v>
      </c>
      <c r="G967" s="7" t="s">
        <v>159</v>
      </c>
    </row>
    <row r="968" spans="1:7">
      <c r="A968" s="6" t="s">
        <v>822</v>
      </c>
      <c r="B968" t="s">
        <v>1821</v>
      </c>
      <c r="C968">
        <f t="shared" si="47"/>
        <v>30</v>
      </c>
      <c r="D968">
        <f t="shared" si="48"/>
        <v>60</v>
      </c>
      <c r="E968">
        <f t="shared" si="46"/>
        <v>90</v>
      </c>
      <c r="F968" s="15">
        <v>1.09196351625042</v>
      </c>
      <c r="G968" s="7" t="s">
        <v>159</v>
      </c>
    </row>
    <row r="969" spans="1:7">
      <c r="A969" s="6" t="s">
        <v>1404</v>
      </c>
      <c r="B969" t="s">
        <v>1832</v>
      </c>
      <c r="C969">
        <f t="shared" si="47"/>
        <v>40</v>
      </c>
      <c r="D969">
        <f t="shared" si="48"/>
        <v>50</v>
      </c>
      <c r="E969">
        <f t="shared" si="46"/>
        <v>90</v>
      </c>
      <c r="F969" s="15">
        <v>1.4715877020312647</v>
      </c>
      <c r="G969" s="7" t="s">
        <v>159</v>
      </c>
    </row>
    <row r="970" spans="1:7">
      <c r="A970" s="6" t="s">
        <v>881</v>
      </c>
      <c r="B970" t="s">
        <v>1832</v>
      </c>
      <c r="C970">
        <f t="shared" si="47"/>
        <v>40</v>
      </c>
      <c r="D970">
        <f t="shared" si="48"/>
        <v>50</v>
      </c>
      <c r="E970">
        <f t="shared" si="46"/>
        <v>90</v>
      </c>
      <c r="F970" s="15">
        <v>1.3821365959133942</v>
      </c>
      <c r="G970" s="7" t="s">
        <v>160</v>
      </c>
    </row>
    <row r="971" spans="1:7">
      <c r="A971" s="6" t="s">
        <v>1084</v>
      </c>
      <c r="B971" t="s">
        <v>1832</v>
      </c>
      <c r="C971">
        <f t="shared" si="47"/>
        <v>40</v>
      </c>
      <c r="D971">
        <f t="shared" si="48"/>
        <v>50</v>
      </c>
      <c r="E971">
        <f t="shared" si="46"/>
        <v>90</v>
      </c>
      <c r="F971" s="15">
        <v>1.7065324588620783</v>
      </c>
      <c r="G971" s="7" t="s">
        <v>160</v>
      </c>
    </row>
    <row r="972" spans="1:7">
      <c r="A972" s="6" t="s">
        <v>874</v>
      </c>
      <c r="B972" t="s">
        <v>1847</v>
      </c>
      <c r="C972">
        <f t="shared" si="47"/>
        <v>10</v>
      </c>
      <c r="D972">
        <f t="shared" si="48"/>
        <v>80</v>
      </c>
      <c r="E972">
        <f t="shared" si="46"/>
        <v>90</v>
      </c>
      <c r="F972" s="15">
        <v>1.5665735207692806</v>
      </c>
      <c r="G972" s="7" t="s">
        <v>159</v>
      </c>
    </row>
    <row r="973" spans="1:7">
      <c r="A973" s="6" t="s">
        <v>1001</v>
      </c>
      <c r="B973" t="s">
        <v>1847</v>
      </c>
      <c r="C973">
        <f t="shared" si="47"/>
        <v>10</v>
      </c>
      <c r="D973">
        <f t="shared" si="48"/>
        <v>80</v>
      </c>
      <c r="E973">
        <f t="shared" si="46"/>
        <v>90</v>
      </c>
      <c r="F973" s="15">
        <v>1.7620068994557974</v>
      </c>
      <c r="G973" s="7" t="s">
        <v>159</v>
      </c>
    </row>
    <row r="974" spans="1:7">
      <c r="A974" s="6" t="s">
        <v>1722</v>
      </c>
      <c r="B974" t="s">
        <v>1847</v>
      </c>
      <c r="C974">
        <f t="shared" si="47"/>
        <v>10</v>
      </c>
      <c r="D974">
        <f t="shared" si="48"/>
        <v>80</v>
      </c>
      <c r="E974">
        <f t="shared" si="46"/>
        <v>90</v>
      </c>
      <c r="F974" s="15">
        <v>1.3836689814897669</v>
      </c>
      <c r="G974" s="7" t="s">
        <v>159</v>
      </c>
    </row>
    <row r="975" spans="1:7">
      <c r="A975" s="6" t="s">
        <v>1669</v>
      </c>
      <c r="B975" t="s">
        <v>1858</v>
      </c>
      <c r="C975">
        <f t="shared" si="47"/>
        <v>20</v>
      </c>
      <c r="D975">
        <f t="shared" si="48"/>
        <v>70</v>
      </c>
      <c r="E975">
        <f t="shared" si="46"/>
        <v>90</v>
      </c>
      <c r="F975" s="15">
        <v>1.92063483625894</v>
      </c>
      <c r="G975" s="7" t="s">
        <v>161</v>
      </c>
    </row>
    <row r="976" spans="1:7">
      <c r="A976" s="6" t="s">
        <v>1022</v>
      </c>
      <c r="B976" t="s">
        <v>1858</v>
      </c>
      <c r="C976">
        <f t="shared" si="47"/>
        <v>20</v>
      </c>
      <c r="D976">
        <f t="shared" si="48"/>
        <v>70</v>
      </c>
      <c r="E976">
        <f t="shared" ref="E976:E1007" si="49">C976+D976</f>
        <v>90</v>
      </c>
      <c r="F976" s="15">
        <v>1.4096704729973304</v>
      </c>
      <c r="G976" s="7" t="s">
        <v>160</v>
      </c>
    </row>
    <row r="977" spans="1:7">
      <c r="A977" s="6" t="s">
        <v>924</v>
      </c>
      <c r="B977" t="s">
        <v>1858</v>
      </c>
      <c r="C977">
        <f t="shared" si="47"/>
        <v>20</v>
      </c>
      <c r="D977">
        <f t="shared" si="48"/>
        <v>70</v>
      </c>
      <c r="E977">
        <f t="shared" si="49"/>
        <v>90</v>
      </c>
      <c r="F977" s="15">
        <v>1.6484058800120982</v>
      </c>
      <c r="G977" s="7" t="s">
        <v>160</v>
      </c>
    </row>
    <row r="978" spans="1:7">
      <c r="A978" s="6" t="s">
        <v>1359</v>
      </c>
      <c r="B978" t="s">
        <v>1869</v>
      </c>
      <c r="C978">
        <f t="shared" si="47"/>
        <v>30</v>
      </c>
      <c r="D978">
        <f t="shared" si="48"/>
        <v>60</v>
      </c>
      <c r="E978">
        <f t="shared" si="49"/>
        <v>90</v>
      </c>
      <c r="F978" s="15">
        <v>1.7731434917987632</v>
      </c>
      <c r="G978" s="7" t="s">
        <v>160</v>
      </c>
    </row>
    <row r="979" spans="1:7">
      <c r="A979" s="6" t="s">
        <v>1085</v>
      </c>
      <c r="B979" t="s">
        <v>1869</v>
      </c>
      <c r="C979">
        <f t="shared" si="47"/>
        <v>30</v>
      </c>
      <c r="D979">
        <f t="shared" si="48"/>
        <v>60</v>
      </c>
      <c r="E979">
        <f t="shared" si="49"/>
        <v>90</v>
      </c>
      <c r="F979" s="15">
        <v>1.9369131146666021</v>
      </c>
      <c r="G979" s="7" t="s">
        <v>159</v>
      </c>
    </row>
    <row r="980" spans="1:7">
      <c r="A980" s="6" t="s">
        <v>1629</v>
      </c>
      <c r="B980" t="s">
        <v>1869</v>
      </c>
      <c r="C980">
        <f t="shared" si="47"/>
        <v>30</v>
      </c>
      <c r="D980">
        <f t="shared" si="48"/>
        <v>60</v>
      </c>
      <c r="E980">
        <f t="shared" si="49"/>
        <v>90</v>
      </c>
      <c r="F980" s="15">
        <v>1.7703012081951774</v>
      </c>
      <c r="G980" s="7" t="s">
        <v>159</v>
      </c>
    </row>
    <row r="981" spans="1:7">
      <c r="A981" s="6" t="s">
        <v>1743</v>
      </c>
      <c r="B981" t="s">
        <v>1880</v>
      </c>
      <c r="C981">
        <f t="shared" si="47"/>
        <v>40</v>
      </c>
      <c r="D981">
        <f t="shared" si="48"/>
        <v>50</v>
      </c>
      <c r="E981">
        <f t="shared" si="49"/>
        <v>90</v>
      </c>
      <c r="F981" s="15">
        <v>1.6951482286196318</v>
      </c>
      <c r="G981" s="7" t="s">
        <v>159</v>
      </c>
    </row>
    <row r="982" spans="1:7">
      <c r="A982" s="6" t="s">
        <v>1159</v>
      </c>
      <c r="B982" t="s">
        <v>1880</v>
      </c>
      <c r="C982">
        <f t="shared" si="47"/>
        <v>40</v>
      </c>
      <c r="D982">
        <f t="shared" si="48"/>
        <v>50</v>
      </c>
      <c r="E982">
        <f t="shared" si="49"/>
        <v>90</v>
      </c>
      <c r="F982" s="15">
        <v>1.1549262573976047</v>
      </c>
      <c r="G982" s="7" t="s">
        <v>160</v>
      </c>
    </row>
    <row r="983" spans="1:7">
      <c r="A983" s="6" t="s">
        <v>978</v>
      </c>
      <c r="B983" t="s">
        <v>1880</v>
      </c>
      <c r="C983">
        <f t="shared" si="47"/>
        <v>40</v>
      </c>
      <c r="D983">
        <f t="shared" si="48"/>
        <v>50</v>
      </c>
      <c r="E983">
        <f t="shared" si="49"/>
        <v>90</v>
      </c>
      <c r="F983" s="15">
        <v>1.0508137070238623</v>
      </c>
      <c r="G983" s="7" t="s">
        <v>159</v>
      </c>
    </row>
    <row r="984" spans="1:7">
      <c r="A984" s="6" t="s">
        <v>871</v>
      </c>
      <c r="B984" t="s">
        <v>1895</v>
      </c>
      <c r="C984">
        <f t="shared" si="47"/>
        <v>10</v>
      </c>
      <c r="D984">
        <f t="shared" si="48"/>
        <v>80</v>
      </c>
      <c r="E984">
        <f t="shared" si="49"/>
        <v>90</v>
      </c>
      <c r="F984" s="15">
        <v>1.6519156516829643</v>
      </c>
      <c r="G984" s="7" t="s">
        <v>160</v>
      </c>
    </row>
    <row r="985" spans="1:7">
      <c r="A985" s="6" t="s">
        <v>1007</v>
      </c>
      <c r="B985" t="s">
        <v>1895</v>
      </c>
      <c r="C985">
        <f t="shared" si="47"/>
        <v>10</v>
      </c>
      <c r="D985">
        <f t="shared" si="48"/>
        <v>80</v>
      </c>
      <c r="E985">
        <f t="shared" si="49"/>
        <v>90</v>
      </c>
      <c r="F985" s="15">
        <v>1.5267845372324871</v>
      </c>
      <c r="G985" s="7" t="s">
        <v>159</v>
      </c>
    </row>
    <row r="986" spans="1:7">
      <c r="A986" s="6" t="s">
        <v>1266</v>
      </c>
      <c r="B986" t="s">
        <v>1895</v>
      </c>
      <c r="C986">
        <f t="shared" si="47"/>
        <v>10</v>
      </c>
      <c r="D986">
        <f t="shared" si="48"/>
        <v>80</v>
      </c>
      <c r="E986">
        <f t="shared" si="49"/>
        <v>90</v>
      </c>
      <c r="F986" s="15">
        <v>1.9459806736170635</v>
      </c>
      <c r="G986" s="7" t="s">
        <v>160</v>
      </c>
    </row>
    <row r="987" spans="1:7">
      <c r="A987" s="6" t="s">
        <v>1009</v>
      </c>
      <c r="B987" t="s">
        <v>1906</v>
      </c>
      <c r="C987">
        <f t="shared" si="47"/>
        <v>20</v>
      </c>
      <c r="D987">
        <f t="shared" si="48"/>
        <v>70</v>
      </c>
      <c r="E987">
        <f t="shared" si="49"/>
        <v>90</v>
      </c>
      <c r="F987" s="15">
        <v>1.3302453270931287</v>
      </c>
      <c r="G987" s="7" t="s">
        <v>159</v>
      </c>
    </row>
    <row r="988" spans="1:7">
      <c r="A988" s="6" t="s">
        <v>1431</v>
      </c>
      <c r="B988" t="s">
        <v>1906</v>
      </c>
      <c r="C988">
        <f t="shared" si="47"/>
        <v>20</v>
      </c>
      <c r="D988">
        <f t="shared" si="48"/>
        <v>70</v>
      </c>
      <c r="E988">
        <f t="shared" si="49"/>
        <v>90</v>
      </c>
      <c r="F988" s="15">
        <v>1.2379318523527592</v>
      </c>
      <c r="G988" s="7" t="s">
        <v>159</v>
      </c>
    </row>
    <row r="989" spans="1:7">
      <c r="A989" s="6" t="s">
        <v>1034</v>
      </c>
      <c r="B989" t="s">
        <v>1906</v>
      </c>
      <c r="C989">
        <f t="shared" si="47"/>
        <v>20</v>
      </c>
      <c r="D989">
        <f t="shared" si="48"/>
        <v>70</v>
      </c>
      <c r="E989">
        <f t="shared" si="49"/>
        <v>90</v>
      </c>
      <c r="F989" s="15">
        <v>1.303887205374811</v>
      </c>
      <c r="G989" s="7" t="s">
        <v>160</v>
      </c>
    </row>
    <row r="990" spans="1:7">
      <c r="A990" s="6" t="s">
        <v>1727</v>
      </c>
      <c r="B990" t="s">
        <v>1917</v>
      </c>
      <c r="C990">
        <f t="shared" si="47"/>
        <v>30</v>
      </c>
      <c r="D990">
        <f t="shared" si="48"/>
        <v>60</v>
      </c>
      <c r="E990">
        <f t="shared" si="49"/>
        <v>90</v>
      </c>
      <c r="F990" s="15">
        <v>1.4884910468418546</v>
      </c>
      <c r="G990" s="7" t="s">
        <v>160</v>
      </c>
    </row>
    <row r="991" spans="1:7">
      <c r="A991" s="6" t="s">
        <v>1047</v>
      </c>
      <c r="B991" t="s">
        <v>1917</v>
      </c>
      <c r="C991">
        <f t="shared" si="47"/>
        <v>30</v>
      </c>
      <c r="D991">
        <f t="shared" si="48"/>
        <v>60</v>
      </c>
      <c r="E991">
        <f t="shared" si="49"/>
        <v>90</v>
      </c>
      <c r="F991" s="15">
        <v>1.7195759989899093</v>
      </c>
      <c r="G991" s="7" t="s">
        <v>160</v>
      </c>
    </row>
    <row r="992" spans="1:7">
      <c r="A992" s="6" t="s">
        <v>1062</v>
      </c>
      <c r="B992" t="s">
        <v>1917</v>
      </c>
      <c r="C992">
        <f t="shared" si="47"/>
        <v>30</v>
      </c>
      <c r="D992">
        <f t="shared" si="48"/>
        <v>60</v>
      </c>
      <c r="E992">
        <f t="shared" si="49"/>
        <v>90</v>
      </c>
      <c r="F992" s="15">
        <v>1.0301390118465714</v>
      </c>
      <c r="G992" s="7" t="s">
        <v>160</v>
      </c>
    </row>
    <row r="993" spans="1:7">
      <c r="A993" s="6" t="s">
        <v>1178</v>
      </c>
      <c r="B993" t="s">
        <v>1928</v>
      </c>
      <c r="C993">
        <f t="shared" si="47"/>
        <v>40</v>
      </c>
      <c r="D993">
        <f t="shared" si="48"/>
        <v>50</v>
      </c>
      <c r="E993">
        <f t="shared" si="49"/>
        <v>90</v>
      </c>
      <c r="F993" s="15">
        <v>1.8263071170748688</v>
      </c>
      <c r="G993" s="7" t="s">
        <v>160</v>
      </c>
    </row>
    <row r="994" spans="1:7">
      <c r="A994" s="6" t="s">
        <v>1067</v>
      </c>
      <c r="B994" t="s">
        <v>1928</v>
      </c>
      <c r="C994">
        <f t="shared" si="47"/>
        <v>40</v>
      </c>
      <c r="D994">
        <f t="shared" si="48"/>
        <v>50</v>
      </c>
      <c r="E994">
        <f t="shared" si="49"/>
        <v>90</v>
      </c>
      <c r="F994" s="15">
        <v>1.2771221791990164</v>
      </c>
      <c r="G994" s="7" t="s">
        <v>160</v>
      </c>
    </row>
    <row r="995" spans="1:7">
      <c r="A995" s="6" t="s">
        <v>1468</v>
      </c>
      <c r="B995" t="s">
        <v>1928</v>
      </c>
      <c r="C995">
        <f t="shared" si="47"/>
        <v>40</v>
      </c>
      <c r="D995">
        <f t="shared" si="48"/>
        <v>50</v>
      </c>
      <c r="E995">
        <f t="shared" si="49"/>
        <v>90</v>
      </c>
      <c r="F995" s="15">
        <v>1.0599386631425576</v>
      </c>
      <c r="G995" s="7" t="s">
        <v>159</v>
      </c>
    </row>
    <row r="996" spans="1:7">
      <c r="A996" s="6" t="s">
        <v>1026</v>
      </c>
      <c r="B996" t="s">
        <v>1943</v>
      </c>
      <c r="C996">
        <f t="shared" si="47"/>
        <v>10</v>
      </c>
      <c r="D996">
        <f t="shared" si="48"/>
        <v>80</v>
      </c>
      <c r="E996">
        <f t="shared" si="49"/>
        <v>90</v>
      </c>
      <c r="F996" s="15">
        <v>1.3244726587976956</v>
      </c>
      <c r="G996" s="7" t="s">
        <v>160</v>
      </c>
    </row>
    <row r="997" spans="1:7">
      <c r="A997" s="6" t="s">
        <v>1699</v>
      </c>
      <c r="B997" t="s">
        <v>1943</v>
      </c>
      <c r="C997">
        <f t="shared" si="47"/>
        <v>10</v>
      </c>
      <c r="D997">
        <f t="shared" si="48"/>
        <v>80</v>
      </c>
      <c r="E997">
        <f t="shared" si="49"/>
        <v>90</v>
      </c>
      <c r="F997" s="15">
        <v>1.2143165460157572</v>
      </c>
      <c r="G997" s="7" t="s">
        <v>160</v>
      </c>
    </row>
    <row r="998" spans="1:7">
      <c r="A998" s="6" t="s">
        <v>1021</v>
      </c>
      <c r="B998" t="s">
        <v>1943</v>
      </c>
      <c r="C998">
        <f t="shared" si="47"/>
        <v>10</v>
      </c>
      <c r="D998">
        <f t="shared" si="48"/>
        <v>80</v>
      </c>
      <c r="E998">
        <f t="shared" si="49"/>
        <v>90</v>
      </c>
      <c r="F998" s="15">
        <v>1.8975787690015271</v>
      </c>
      <c r="G998" s="7" t="s">
        <v>160</v>
      </c>
    </row>
    <row r="999" spans="1:7">
      <c r="A999" s="6" t="s">
        <v>1073</v>
      </c>
      <c r="B999" t="s">
        <v>1954</v>
      </c>
      <c r="C999">
        <f t="shared" si="47"/>
        <v>20</v>
      </c>
      <c r="D999">
        <f t="shared" si="48"/>
        <v>70</v>
      </c>
      <c r="E999">
        <f t="shared" si="49"/>
        <v>90</v>
      </c>
      <c r="F999" s="15">
        <v>1.5126819375864065</v>
      </c>
      <c r="G999" s="7" t="s">
        <v>160</v>
      </c>
    </row>
    <row r="1000" spans="1:7">
      <c r="A1000" s="6" t="s">
        <v>1136</v>
      </c>
      <c r="B1000" t="s">
        <v>1954</v>
      </c>
      <c r="C1000">
        <f t="shared" si="47"/>
        <v>20</v>
      </c>
      <c r="D1000">
        <f t="shared" si="48"/>
        <v>70</v>
      </c>
      <c r="E1000">
        <f t="shared" si="49"/>
        <v>90</v>
      </c>
      <c r="F1000" s="15">
        <v>1.6909526639413928</v>
      </c>
      <c r="G1000" s="7" t="s">
        <v>160</v>
      </c>
    </row>
    <row r="1001" spans="1:7">
      <c r="A1001" s="6" t="s">
        <v>882</v>
      </c>
      <c r="B1001" t="s">
        <v>1954</v>
      </c>
      <c r="C1001">
        <f t="shared" si="47"/>
        <v>20</v>
      </c>
      <c r="D1001">
        <f t="shared" si="48"/>
        <v>70</v>
      </c>
      <c r="E1001">
        <f t="shared" si="49"/>
        <v>90</v>
      </c>
      <c r="F1001" s="15">
        <v>1.970793773335938</v>
      </c>
      <c r="G1001" s="7" t="s">
        <v>159</v>
      </c>
    </row>
    <row r="1002" spans="1:7">
      <c r="A1002" s="6" t="s">
        <v>1016</v>
      </c>
      <c r="B1002" t="s">
        <v>1965</v>
      </c>
      <c r="C1002">
        <f t="shared" si="47"/>
        <v>30</v>
      </c>
      <c r="D1002">
        <f t="shared" si="48"/>
        <v>60</v>
      </c>
      <c r="E1002">
        <f t="shared" si="49"/>
        <v>90</v>
      </c>
      <c r="F1002" s="15">
        <v>1.8357676576304676</v>
      </c>
      <c r="G1002" s="7" t="s">
        <v>159</v>
      </c>
    </row>
    <row r="1003" spans="1:7">
      <c r="A1003" s="6" t="s">
        <v>1744</v>
      </c>
      <c r="B1003" t="s">
        <v>1965</v>
      </c>
      <c r="C1003">
        <f t="shared" si="47"/>
        <v>30</v>
      </c>
      <c r="D1003">
        <f t="shared" si="48"/>
        <v>60</v>
      </c>
      <c r="E1003">
        <f t="shared" si="49"/>
        <v>90</v>
      </c>
      <c r="F1003" s="15">
        <v>1.7620068994557974</v>
      </c>
      <c r="G1003" s="7" t="s">
        <v>159</v>
      </c>
    </row>
    <row r="1004" spans="1:7">
      <c r="A1004" s="6" t="s">
        <v>1035</v>
      </c>
      <c r="B1004" t="s">
        <v>1965</v>
      </c>
      <c r="C1004">
        <f t="shared" si="47"/>
        <v>30</v>
      </c>
      <c r="D1004">
        <f t="shared" si="48"/>
        <v>60</v>
      </c>
      <c r="E1004">
        <f t="shared" si="49"/>
        <v>90</v>
      </c>
      <c r="F1004" s="15">
        <v>1.7357149905219567</v>
      </c>
      <c r="G1004" s="7" t="s">
        <v>160</v>
      </c>
    </row>
    <row r="1005" spans="1:7">
      <c r="A1005" s="6" t="s">
        <v>1064</v>
      </c>
      <c r="B1005" t="s">
        <v>1976</v>
      </c>
      <c r="C1005">
        <f t="shared" si="47"/>
        <v>40</v>
      </c>
      <c r="D1005">
        <f t="shared" si="48"/>
        <v>50</v>
      </c>
      <c r="E1005">
        <f t="shared" si="49"/>
        <v>90</v>
      </c>
      <c r="F1005" s="15">
        <v>1.0118219124895096</v>
      </c>
      <c r="G1005" s="7" t="s">
        <v>160</v>
      </c>
    </row>
    <row r="1006" spans="1:7">
      <c r="A1006" s="6" t="s">
        <v>942</v>
      </c>
      <c r="B1006" t="s">
        <v>1976</v>
      </c>
      <c r="C1006">
        <f t="shared" si="47"/>
        <v>40</v>
      </c>
      <c r="D1006">
        <f t="shared" si="48"/>
        <v>50</v>
      </c>
      <c r="E1006">
        <f t="shared" si="49"/>
        <v>90</v>
      </c>
      <c r="F1006" s="15">
        <v>1.4556468633305339</v>
      </c>
      <c r="G1006" s="7" t="s">
        <v>160</v>
      </c>
    </row>
    <row r="1007" spans="1:7">
      <c r="A1007" s="6" t="s">
        <v>1273</v>
      </c>
      <c r="B1007" t="s">
        <v>1976</v>
      </c>
      <c r="C1007">
        <f t="shared" si="47"/>
        <v>40</v>
      </c>
      <c r="D1007">
        <f t="shared" si="48"/>
        <v>50</v>
      </c>
      <c r="E1007">
        <f t="shared" si="49"/>
        <v>90</v>
      </c>
      <c r="F1007" s="15">
        <v>1.7266695806958294</v>
      </c>
      <c r="G1007" s="7" t="s">
        <v>160</v>
      </c>
    </row>
    <row r="1008" spans="1:7">
      <c r="A1008" s="6" t="s">
        <v>835</v>
      </c>
      <c r="B1008" t="s">
        <v>1991</v>
      </c>
      <c r="C1008">
        <f t="shared" si="47"/>
        <v>10</v>
      </c>
      <c r="D1008">
        <f t="shared" si="48"/>
        <v>80</v>
      </c>
      <c r="E1008">
        <f t="shared" ref="E1008:E1025" si="50">C1008+D1008</f>
        <v>90</v>
      </c>
      <c r="F1008" s="15">
        <v>1.66889282944059</v>
      </c>
      <c r="G1008" s="7" t="s">
        <v>159</v>
      </c>
    </row>
    <row r="1009" spans="1:7">
      <c r="A1009" s="6" t="s">
        <v>1385</v>
      </c>
      <c r="B1009" t="s">
        <v>1991</v>
      </c>
      <c r="C1009">
        <f t="shared" si="47"/>
        <v>10</v>
      </c>
      <c r="D1009">
        <f t="shared" si="48"/>
        <v>80</v>
      </c>
      <c r="E1009">
        <f t="shared" si="50"/>
        <v>90</v>
      </c>
      <c r="F1009" s="15">
        <v>1.5341371743684453</v>
      </c>
      <c r="G1009" s="7" t="s">
        <v>159</v>
      </c>
    </row>
    <row r="1010" spans="1:7">
      <c r="A1010" s="6" t="s">
        <v>1192</v>
      </c>
      <c r="B1010" t="s">
        <v>1991</v>
      </c>
      <c r="C1010">
        <f t="shared" si="47"/>
        <v>10</v>
      </c>
      <c r="D1010">
        <f t="shared" si="48"/>
        <v>80</v>
      </c>
      <c r="E1010">
        <f t="shared" si="50"/>
        <v>90</v>
      </c>
      <c r="F1010" s="15">
        <v>1.1507867225799648</v>
      </c>
      <c r="G1010" s="7" t="s">
        <v>159</v>
      </c>
    </row>
    <row r="1011" spans="1:7">
      <c r="A1011" s="6" t="s">
        <v>1599</v>
      </c>
      <c r="B1011" t="s">
        <v>2002</v>
      </c>
      <c r="C1011">
        <f t="shared" si="47"/>
        <v>20</v>
      </c>
      <c r="D1011">
        <f t="shared" si="48"/>
        <v>70</v>
      </c>
      <c r="E1011">
        <f t="shared" si="50"/>
        <v>90</v>
      </c>
      <c r="F1011" s="15">
        <v>1.5861962566160837</v>
      </c>
      <c r="G1011" s="7" t="s">
        <v>160</v>
      </c>
    </row>
    <row r="1012" spans="1:7">
      <c r="A1012" s="6" t="s">
        <v>970</v>
      </c>
      <c r="B1012" t="s">
        <v>2002</v>
      </c>
      <c r="C1012">
        <f t="shared" si="47"/>
        <v>20</v>
      </c>
      <c r="D1012">
        <f t="shared" si="48"/>
        <v>70</v>
      </c>
      <c r="E1012">
        <f t="shared" si="50"/>
        <v>90</v>
      </c>
      <c r="F1012" s="15">
        <v>1.706266171515944</v>
      </c>
      <c r="G1012" s="7" t="s">
        <v>159</v>
      </c>
    </row>
    <row r="1013" spans="1:7">
      <c r="A1013" s="6" t="s">
        <v>1246</v>
      </c>
      <c r="B1013" t="s">
        <v>2002</v>
      </c>
      <c r="C1013">
        <f t="shared" si="47"/>
        <v>20</v>
      </c>
      <c r="D1013">
        <f t="shared" si="48"/>
        <v>70</v>
      </c>
      <c r="E1013">
        <f t="shared" si="50"/>
        <v>90</v>
      </c>
      <c r="F1013" s="15">
        <v>1.4149701113451125</v>
      </c>
      <c r="G1013" s="7" t="s">
        <v>160</v>
      </c>
    </row>
    <row r="1014" spans="1:7">
      <c r="A1014" s="6" t="s">
        <v>1000</v>
      </c>
      <c r="B1014" t="s">
        <v>2013</v>
      </c>
      <c r="C1014">
        <f t="shared" si="47"/>
        <v>30</v>
      </c>
      <c r="D1014">
        <f t="shared" si="48"/>
        <v>60</v>
      </c>
      <c r="E1014">
        <f t="shared" si="50"/>
        <v>90</v>
      </c>
      <c r="F1014" s="15">
        <v>1.5724463493139451</v>
      </c>
      <c r="G1014" s="7" t="s">
        <v>160</v>
      </c>
    </row>
    <row r="1015" spans="1:7">
      <c r="A1015" s="6" t="s">
        <v>1030</v>
      </c>
      <c r="B1015" t="s">
        <v>2013</v>
      </c>
      <c r="C1015">
        <f t="shared" si="47"/>
        <v>30</v>
      </c>
      <c r="D1015">
        <f t="shared" si="48"/>
        <v>60</v>
      </c>
      <c r="E1015">
        <f t="shared" si="50"/>
        <v>90</v>
      </c>
      <c r="F1015" s="15">
        <v>1.7589109975962192</v>
      </c>
      <c r="G1015" s="7" t="s">
        <v>160</v>
      </c>
    </row>
    <row r="1016" spans="1:7">
      <c r="A1016" s="6" t="s">
        <v>1079</v>
      </c>
      <c r="B1016" t="s">
        <v>2013</v>
      </c>
      <c r="C1016">
        <f t="shared" si="47"/>
        <v>30</v>
      </c>
      <c r="D1016">
        <f t="shared" si="48"/>
        <v>60</v>
      </c>
      <c r="E1016">
        <f t="shared" si="50"/>
        <v>90</v>
      </c>
      <c r="F1016" s="15">
        <v>1.5273394493894905</v>
      </c>
      <c r="G1016" s="7" t="s">
        <v>159</v>
      </c>
    </row>
    <row r="1017" spans="1:7">
      <c r="A1017" s="6" t="s">
        <v>1139</v>
      </c>
      <c r="B1017" t="s">
        <v>2024</v>
      </c>
      <c r="C1017">
        <f t="shared" si="47"/>
        <v>40</v>
      </c>
      <c r="D1017">
        <f t="shared" si="48"/>
        <v>50</v>
      </c>
      <c r="E1017">
        <f t="shared" si="50"/>
        <v>90</v>
      </c>
      <c r="F1017" s="15">
        <v>1.7872078627850652</v>
      </c>
      <c r="G1017" s="7" t="s">
        <v>159</v>
      </c>
    </row>
    <row r="1018" spans="1:7">
      <c r="A1018" s="6" t="s">
        <v>1528</v>
      </c>
      <c r="B1018" t="s">
        <v>2024</v>
      </c>
      <c r="C1018">
        <f t="shared" si="47"/>
        <v>40</v>
      </c>
      <c r="D1018">
        <f t="shared" si="48"/>
        <v>50</v>
      </c>
      <c r="E1018">
        <f t="shared" si="50"/>
        <v>90</v>
      </c>
      <c r="F1018" s="15">
        <v>1.9139074584111349</v>
      </c>
      <c r="G1018" s="7" t="s">
        <v>160</v>
      </c>
    </row>
    <row r="1019" spans="1:7">
      <c r="A1019" s="6" t="s">
        <v>1051</v>
      </c>
      <c r="B1019" t="s">
        <v>2024</v>
      </c>
      <c r="C1019">
        <f t="shared" si="47"/>
        <v>40</v>
      </c>
      <c r="D1019">
        <f t="shared" si="48"/>
        <v>50</v>
      </c>
      <c r="E1019">
        <f t="shared" si="50"/>
        <v>90</v>
      </c>
      <c r="F1019" s="15">
        <v>1.2964929790707638</v>
      </c>
      <c r="G1019" s="7" t="s">
        <v>160</v>
      </c>
    </row>
    <row r="1020" spans="1:7">
      <c r="A1020" s="6" t="s">
        <v>1221</v>
      </c>
      <c r="B1020" t="s">
        <v>2039</v>
      </c>
      <c r="C1020">
        <f t="shared" si="47"/>
        <v>10</v>
      </c>
      <c r="D1020">
        <f t="shared" si="48"/>
        <v>80</v>
      </c>
      <c r="E1020">
        <f t="shared" si="50"/>
        <v>90</v>
      </c>
      <c r="F1020" s="15">
        <v>1.3489671611300849</v>
      </c>
      <c r="G1020" s="7" t="s">
        <v>160</v>
      </c>
    </row>
    <row r="1021" spans="1:7">
      <c r="A1021" s="6" t="s">
        <v>984</v>
      </c>
      <c r="B1021" t="s">
        <v>2039</v>
      </c>
      <c r="C1021">
        <f t="shared" si="47"/>
        <v>10</v>
      </c>
      <c r="D1021">
        <f t="shared" si="48"/>
        <v>80</v>
      </c>
      <c r="E1021">
        <f t="shared" si="50"/>
        <v>90</v>
      </c>
      <c r="F1021" s="15">
        <v>1.5628457627110581</v>
      </c>
      <c r="G1021" s="7" t="s">
        <v>159</v>
      </c>
    </row>
    <row r="1022" spans="1:7">
      <c r="A1022" s="6" t="s">
        <v>1015</v>
      </c>
      <c r="B1022" t="s">
        <v>2039</v>
      </c>
      <c r="C1022">
        <f t="shared" si="47"/>
        <v>10</v>
      </c>
      <c r="D1022">
        <f t="shared" si="48"/>
        <v>80</v>
      </c>
      <c r="E1022">
        <f t="shared" si="50"/>
        <v>90</v>
      </c>
      <c r="F1022" s="15">
        <v>1.8817596445579827</v>
      </c>
      <c r="G1022" s="7" t="s">
        <v>159</v>
      </c>
    </row>
    <row r="1023" spans="1:7">
      <c r="A1023" s="6" t="s">
        <v>1031</v>
      </c>
      <c r="B1023" t="s">
        <v>2050</v>
      </c>
      <c r="C1023">
        <f t="shared" si="47"/>
        <v>20</v>
      </c>
      <c r="D1023">
        <f t="shared" si="48"/>
        <v>70</v>
      </c>
      <c r="E1023">
        <f t="shared" si="50"/>
        <v>90</v>
      </c>
      <c r="F1023" s="15">
        <v>1.192055611297776</v>
      </c>
      <c r="G1023" s="7" t="s">
        <v>159</v>
      </c>
    </row>
    <row r="1024" spans="1:7">
      <c r="A1024" s="6" t="s">
        <v>1204</v>
      </c>
      <c r="B1024" t="s">
        <v>2050</v>
      </c>
      <c r="C1024">
        <f t="shared" si="47"/>
        <v>20</v>
      </c>
      <c r="D1024">
        <f t="shared" si="48"/>
        <v>70</v>
      </c>
      <c r="E1024">
        <f t="shared" si="50"/>
        <v>90</v>
      </c>
      <c r="F1024" s="15">
        <v>1.9776712719229221</v>
      </c>
      <c r="G1024" s="7" t="s">
        <v>160</v>
      </c>
    </row>
    <row r="1025" spans="1:7">
      <c r="A1025" s="6" t="s">
        <v>1319</v>
      </c>
      <c r="B1025" t="s">
        <v>2050</v>
      </c>
      <c r="C1025">
        <f t="shared" si="47"/>
        <v>20</v>
      </c>
      <c r="D1025">
        <f t="shared" si="48"/>
        <v>70</v>
      </c>
      <c r="E1025">
        <f t="shared" si="50"/>
        <v>90</v>
      </c>
      <c r="F1025" s="15">
        <v>1.1282433479824814</v>
      </c>
      <c r="G1025" s="7" t="s">
        <v>160</v>
      </c>
    </row>
    <row r="1026" spans="1:7">
      <c r="A1026" s="6" t="s">
        <v>966</v>
      </c>
      <c r="B1026" t="s">
        <v>2089</v>
      </c>
      <c r="C1026">
        <f t="shared" ref="C1026:C1089" si="51">VLOOKUP(MID(B1026,3,1),Andar,2,0)</f>
        <v>10</v>
      </c>
      <c r="D1026">
        <f t="shared" ref="D1026:D1089" si="52">VLOOKUP(MID(B1026,4,2),Linear,2,0)</f>
        <v>100</v>
      </c>
      <c r="E1026">
        <v>90</v>
      </c>
      <c r="F1026" s="15">
        <v>1.847229124608444</v>
      </c>
      <c r="G1026" s="7" t="s">
        <v>160</v>
      </c>
    </row>
    <row r="1027" spans="1:7">
      <c r="A1027" s="6" t="s">
        <v>1135</v>
      </c>
      <c r="B1027" t="s">
        <v>2090</v>
      </c>
      <c r="C1027">
        <f t="shared" si="51"/>
        <v>10</v>
      </c>
      <c r="D1027">
        <f t="shared" si="52"/>
        <v>100</v>
      </c>
      <c r="E1027">
        <v>90</v>
      </c>
      <c r="F1027" s="15">
        <v>1.9169217513200456</v>
      </c>
      <c r="G1027" s="7" t="s">
        <v>160</v>
      </c>
    </row>
    <row r="1028" spans="1:7">
      <c r="A1028" s="6" t="s">
        <v>864</v>
      </c>
      <c r="B1028" t="s">
        <v>2091</v>
      </c>
      <c r="C1028">
        <f t="shared" si="51"/>
        <v>10</v>
      </c>
      <c r="D1028">
        <f t="shared" si="52"/>
        <v>100</v>
      </c>
      <c r="E1028">
        <v>90</v>
      </c>
      <c r="F1028" s="15">
        <v>1.9059068431245789</v>
      </c>
      <c r="G1028" s="7" t="s">
        <v>159</v>
      </c>
    </row>
    <row r="1029" spans="1:7">
      <c r="A1029" s="6" t="s">
        <v>1112</v>
      </c>
      <c r="B1029" t="s">
        <v>2080</v>
      </c>
      <c r="C1029">
        <f t="shared" si="51"/>
        <v>10</v>
      </c>
      <c r="D1029">
        <f t="shared" si="52"/>
        <v>10</v>
      </c>
      <c r="E1029">
        <v>90</v>
      </c>
      <c r="F1029" s="15">
        <v>1.9059068431245789</v>
      </c>
      <c r="G1029" s="7" t="s">
        <v>159</v>
      </c>
    </row>
    <row r="1030" spans="1:7">
      <c r="A1030" s="6" t="s">
        <v>1400</v>
      </c>
      <c r="B1030" t="s">
        <v>2081</v>
      </c>
      <c r="C1030">
        <f t="shared" si="51"/>
        <v>10</v>
      </c>
      <c r="D1030">
        <f t="shared" si="52"/>
        <v>20</v>
      </c>
      <c r="E1030">
        <v>90</v>
      </c>
      <c r="F1030" s="15">
        <v>1.9169217513200456</v>
      </c>
      <c r="G1030" s="7" t="s">
        <v>159</v>
      </c>
    </row>
    <row r="1031" spans="1:7">
      <c r="A1031" s="6" t="s">
        <v>971</v>
      </c>
      <c r="B1031" t="s">
        <v>2082</v>
      </c>
      <c r="C1031">
        <f t="shared" si="51"/>
        <v>10</v>
      </c>
      <c r="D1031">
        <f t="shared" si="52"/>
        <v>30</v>
      </c>
      <c r="E1031">
        <v>90</v>
      </c>
      <c r="F1031" s="15">
        <v>1.847229124608444</v>
      </c>
      <c r="G1031" s="7" t="s">
        <v>160</v>
      </c>
    </row>
    <row r="1032" spans="1:7">
      <c r="A1032" s="6" t="s">
        <v>1014</v>
      </c>
      <c r="B1032" t="s">
        <v>2098</v>
      </c>
      <c r="C1032">
        <f t="shared" si="51"/>
        <v>20</v>
      </c>
      <c r="D1032">
        <f t="shared" si="52"/>
        <v>70</v>
      </c>
      <c r="E1032">
        <v>90</v>
      </c>
      <c r="F1032" s="15">
        <v>1.3302453270931287</v>
      </c>
      <c r="G1032" s="7" t="s">
        <v>160</v>
      </c>
    </row>
    <row r="1033" spans="1:7">
      <c r="A1033" s="6" t="s">
        <v>1002</v>
      </c>
      <c r="B1033" t="s">
        <v>2099</v>
      </c>
      <c r="C1033">
        <f t="shared" si="51"/>
        <v>20</v>
      </c>
      <c r="D1033">
        <f t="shared" si="52"/>
        <v>80</v>
      </c>
      <c r="E1033">
        <v>90</v>
      </c>
      <c r="F1033" s="15">
        <v>1.5078038491321437</v>
      </c>
      <c r="G1033" s="7" t="s">
        <v>160</v>
      </c>
    </row>
    <row r="1034" spans="1:7">
      <c r="A1034" s="6" t="s">
        <v>977</v>
      </c>
      <c r="B1034" t="s">
        <v>2100</v>
      </c>
      <c r="C1034">
        <f t="shared" si="51"/>
        <v>20</v>
      </c>
      <c r="D1034">
        <f t="shared" si="52"/>
        <v>90</v>
      </c>
      <c r="E1034">
        <v>90</v>
      </c>
      <c r="F1034" s="15">
        <v>1.4733791880465219</v>
      </c>
      <c r="G1034" s="7" t="s">
        <v>159</v>
      </c>
    </row>
    <row r="1035" spans="1:7">
      <c r="A1035" s="6" t="s">
        <v>1177</v>
      </c>
      <c r="B1035" t="s">
        <v>2101</v>
      </c>
      <c r="C1035">
        <f t="shared" si="51"/>
        <v>20</v>
      </c>
      <c r="D1035">
        <f t="shared" si="52"/>
        <v>100</v>
      </c>
      <c r="E1035">
        <v>90</v>
      </c>
      <c r="F1035" s="15">
        <v>1.3302453270931287</v>
      </c>
      <c r="G1035" s="7" t="s">
        <v>160</v>
      </c>
    </row>
    <row r="1036" spans="1:7">
      <c r="A1036" s="6" t="s">
        <v>1651</v>
      </c>
      <c r="B1036" t="s">
        <v>2102</v>
      </c>
      <c r="C1036">
        <f t="shared" si="51"/>
        <v>20</v>
      </c>
      <c r="D1036">
        <f t="shared" si="52"/>
        <v>100</v>
      </c>
      <c r="E1036">
        <v>90</v>
      </c>
      <c r="F1036" s="15">
        <v>1.5078038491321437</v>
      </c>
      <c r="G1036" s="7" t="s">
        <v>160</v>
      </c>
    </row>
    <row r="1037" spans="1:7">
      <c r="A1037" s="6" t="s">
        <v>1683</v>
      </c>
      <c r="B1037" t="s">
        <v>2103</v>
      </c>
      <c r="C1037">
        <f t="shared" si="51"/>
        <v>20</v>
      </c>
      <c r="D1037">
        <f t="shared" si="52"/>
        <v>100</v>
      </c>
      <c r="E1037">
        <v>90</v>
      </c>
      <c r="F1037" s="15">
        <v>1.4733791880465219</v>
      </c>
      <c r="G1037" s="7" t="s">
        <v>160</v>
      </c>
    </row>
    <row r="1038" spans="1:7">
      <c r="A1038" s="6" t="s">
        <v>1602</v>
      </c>
      <c r="B1038" t="s">
        <v>2137</v>
      </c>
      <c r="C1038">
        <f t="shared" si="51"/>
        <v>10</v>
      </c>
      <c r="D1038">
        <f t="shared" si="52"/>
        <v>100</v>
      </c>
      <c r="E1038">
        <v>90</v>
      </c>
      <c r="F1038" s="15">
        <v>1.09196351625042</v>
      </c>
      <c r="G1038" s="7" t="s">
        <v>160</v>
      </c>
    </row>
    <row r="1039" spans="1:7">
      <c r="A1039" s="6" t="s">
        <v>1610</v>
      </c>
      <c r="B1039" t="s">
        <v>2138</v>
      </c>
      <c r="C1039">
        <f t="shared" si="51"/>
        <v>10</v>
      </c>
      <c r="D1039">
        <f t="shared" si="52"/>
        <v>100</v>
      </c>
      <c r="E1039">
        <v>90</v>
      </c>
      <c r="F1039" s="15">
        <v>1.4936836618546385</v>
      </c>
      <c r="G1039" s="7" t="s">
        <v>160</v>
      </c>
    </row>
    <row r="1040" spans="1:7">
      <c r="A1040" s="6" t="s">
        <v>963</v>
      </c>
      <c r="B1040" t="s">
        <v>2139</v>
      </c>
      <c r="C1040">
        <f t="shared" si="51"/>
        <v>10</v>
      </c>
      <c r="D1040">
        <f t="shared" si="52"/>
        <v>100</v>
      </c>
      <c r="E1040">
        <v>90</v>
      </c>
      <c r="F1040" s="15">
        <v>1.4195038396146487</v>
      </c>
      <c r="G1040" s="7" t="s">
        <v>160</v>
      </c>
    </row>
    <row r="1041" spans="1:7">
      <c r="A1041" s="6" t="s">
        <v>1032</v>
      </c>
      <c r="B1041" t="s">
        <v>2128</v>
      </c>
      <c r="C1041">
        <f t="shared" si="51"/>
        <v>10</v>
      </c>
      <c r="D1041">
        <f t="shared" si="52"/>
        <v>10</v>
      </c>
      <c r="E1041">
        <v>90</v>
      </c>
      <c r="F1041" s="15">
        <v>1.4936836618546385</v>
      </c>
      <c r="G1041" s="7" t="s">
        <v>160</v>
      </c>
    </row>
    <row r="1042" spans="1:7">
      <c r="A1042" s="6" t="s">
        <v>1166</v>
      </c>
      <c r="B1042" t="s">
        <v>2129</v>
      </c>
      <c r="C1042">
        <f t="shared" si="51"/>
        <v>10</v>
      </c>
      <c r="D1042">
        <f t="shared" si="52"/>
        <v>20</v>
      </c>
      <c r="E1042">
        <v>90</v>
      </c>
      <c r="F1042" s="15">
        <v>1.09196351625042</v>
      </c>
      <c r="G1042" s="7" t="s">
        <v>160</v>
      </c>
    </row>
    <row r="1043" spans="1:7">
      <c r="A1043" s="6" t="s">
        <v>1485</v>
      </c>
      <c r="B1043" t="s">
        <v>2130</v>
      </c>
      <c r="C1043">
        <f t="shared" si="51"/>
        <v>10</v>
      </c>
      <c r="D1043">
        <f t="shared" si="52"/>
        <v>30</v>
      </c>
      <c r="E1043">
        <v>90</v>
      </c>
      <c r="F1043" s="15">
        <v>1.4195038396146487</v>
      </c>
      <c r="G1043" s="7" t="s">
        <v>160</v>
      </c>
    </row>
    <row r="1044" spans="1:7">
      <c r="A1044" s="6" t="s">
        <v>1012</v>
      </c>
      <c r="B1044" t="s">
        <v>2146</v>
      </c>
      <c r="C1044">
        <f t="shared" si="51"/>
        <v>20</v>
      </c>
      <c r="D1044">
        <f t="shared" si="52"/>
        <v>70</v>
      </c>
      <c r="E1044">
        <v>90</v>
      </c>
      <c r="F1044" s="15">
        <v>1.9092617854816609</v>
      </c>
      <c r="G1044" s="7" t="s">
        <v>160</v>
      </c>
    </row>
    <row r="1045" spans="1:7">
      <c r="A1045" s="6" t="s">
        <v>1274</v>
      </c>
      <c r="B1045" t="s">
        <v>2147</v>
      </c>
      <c r="C1045">
        <f t="shared" si="51"/>
        <v>20</v>
      </c>
      <c r="D1045">
        <f t="shared" si="52"/>
        <v>80</v>
      </c>
      <c r="E1045">
        <v>90</v>
      </c>
      <c r="F1045" s="15">
        <v>1.5126819375864065</v>
      </c>
      <c r="G1045" s="7" t="s">
        <v>159</v>
      </c>
    </row>
    <row r="1046" spans="1:7">
      <c r="A1046" s="6" t="s">
        <v>932</v>
      </c>
      <c r="B1046" t="s">
        <v>2148</v>
      </c>
      <c r="C1046">
        <f t="shared" si="51"/>
        <v>20</v>
      </c>
      <c r="D1046">
        <f t="shared" si="52"/>
        <v>90</v>
      </c>
      <c r="E1046">
        <v>90</v>
      </c>
      <c r="F1046" s="15">
        <v>1.566804364035054</v>
      </c>
      <c r="G1046" s="7" t="s">
        <v>160</v>
      </c>
    </row>
    <row r="1047" spans="1:7">
      <c r="A1047" s="6" t="s">
        <v>1206</v>
      </c>
      <c r="B1047" t="s">
        <v>2149</v>
      </c>
      <c r="C1047">
        <f t="shared" si="51"/>
        <v>20</v>
      </c>
      <c r="D1047">
        <f t="shared" si="52"/>
        <v>100</v>
      </c>
      <c r="E1047">
        <v>90</v>
      </c>
      <c r="F1047" s="15">
        <v>1.9092617854816609</v>
      </c>
      <c r="G1047" s="7" t="s">
        <v>160</v>
      </c>
    </row>
    <row r="1048" spans="1:7">
      <c r="A1048" s="6" t="s">
        <v>1169</v>
      </c>
      <c r="B1048" t="s">
        <v>2150</v>
      </c>
      <c r="C1048">
        <f t="shared" si="51"/>
        <v>20</v>
      </c>
      <c r="D1048">
        <f t="shared" si="52"/>
        <v>100</v>
      </c>
      <c r="E1048">
        <v>90</v>
      </c>
      <c r="F1048" s="15">
        <v>1.5126819375864065</v>
      </c>
      <c r="G1048" s="7" t="s">
        <v>160</v>
      </c>
    </row>
    <row r="1049" spans="1:7">
      <c r="A1049" s="6" t="s">
        <v>1234</v>
      </c>
      <c r="B1049" t="s">
        <v>2151</v>
      </c>
      <c r="C1049">
        <f t="shared" si="51"/>
        <v>20</v>
      </c>
      <c r="D1049">
        <f t="shared" si="52"/>
        <v>100</v>
      </c>
      <c r="E1049">
        <v>90</v>
      </c>
      <c r="F1049" s="15">
        <v>1.566804364035054</v>
      </c>
      <c r="G1049" s="7" t="s">
        <v>160</v>
      </c>
    </row>
    <row r="1050" spans="1:7">
      <c r="A1050" s="6" t="s">
        <v>1547</v>
      </c>
      <c r="B1050" t="s">
        <v>23</v>
      </c>
      <c r="C1050">
        <f t="shared" si="51"/>
        <v>10</v>
      </c>
      <c r="D1050">
        <f t="shared" si="52"/>
        <v>100</v>
      </c>
      <c r="E1050">
        <v>90</v>
      </c>
      <c r="F1050" s="15">
        <v>1.8215291571912458</v>
      </c>
      <c r="G1050" s="7" t="s">
        <v>160</v>
      </c>
    </row>
    <row r="1051" spans="1:7">
      <c r="A1051" s="6" t="s">
        <v>1322</v>
      </c>
      <c r="B1051" t="s">
        <v>24</v>
      </c>
      <c r="C1051">
        <f t="shared" si="51"/>
        <v>10</v>
      </c>
      <c r="D1051">
        <f t="shared" si="52"/>
        <v>100</v>
      </c>
      <c r="E1051">
        <v>90</v>
      </c>
      <c r="F1051" s="15">
        <v>1.6881209629618343</v>
      </c>
      <c r="G1051" s="7" t="s">
        <v>160</v>
      </c>
    </row>
    <row r="1052" spans="1:7">
      <c r="A1052" s="6" t="s">
        <v>1070</v>
      </c>
      <c r="B1052" t="s">
        <v>25</v>
      </c>
      <c r="C1052">
        <f t="shared" si="51"/>
        <v>10</v>
      </c>
      <c r="D1052">
        <f t="shared" si="52"/>
        <v>100</v>
      </c>
      <c r="E1052">
        <v>90</v>
      </c>
      <c r="F1052" s="15">
        <v>1.886348326913426</v>
      </c>
      <c r="G1052" s="7" t="s">
        <v>159</v>
      </c>
    </row>
    <row r="1053" spans="1:7">
      <c r="A1053" s="6" t="s">
        <v>1163</v>
      </c>
      <c r="B1053" t="s">
        <v>14</v>
      </c>
      <c r="C1053">
        <f t="shared" si="51"/>
        <v>10</v>
      </c>
      <c r="D1053">
        <f t="shared" si="52"/>
        <v>10</v>
      </c>
      <c r="E1053">
        <v>90</v>
      </c>
      <c r="F1053" s="15">
        <v>1.8215291571912458</v>
      </c>
      <c r="G1053" s="7" t="s">
        <v>160</v>
      </c>
    </row>
    <row r="1054" spans="1:7">
      <c r="A1054" s="6" t="s">
        <v>1365</v>
      </c>
      <c r="B1054" t="s">
        <v>15</v>
      </c>
      <c r="C1054">
        <f t="shared" si="51"/>
        <v>10</v>
      </c>
      <c r="D1054">
        <f t="shared" si="52"/>
        <v>20</v>
      </c>
      <c r="E1054">
        <v>90</v>
      </c>
      <c r="F1054" s="15">
        <v>1.886348326913426</v>
      </c>
      <c r="G1054" s="7" t="s">
        <v>160</v>
      </c>
    </row>
    <row r="1055" spans="1:7">
      <c r="A1055" s="6" t="s">
        <v>1388</v>
      </c>
      <c r="B1055" t="s">
        <v>16</v>
      </c>
      <c r="C1055">
        <f t="shared" si="51"/>
        <v>10</v>
      </c>
      <c r="D1055">
        <f t="shared" si="52"/>
        <v>30</v>
      </c>
      <c r="E1055">
        <v>90</v>
      </c>
      <c r="F1055" s="15">
        <v>1.6881209629618343</v>
      </c>
      <c r="G1055" s="7" t="s">
        <v>160</v>
      </c>
    </row>
    <row r="1056" spans="1:7">
      <c r="A1056" s="6" t="s">
        <v>1154</v>
      </c>
      <c r="B1056" t="s">
        <v>32</v>
      </c>
      <c r="C1056">
        <f t="shared" si="51"/>
        <v>20</v>
      </c>
      <c r="D1056">
        <f t="shared" si="52"/>
        <v>70</v>
      </c>
      <c r="E1056">
        <v>90</v>
      </c>
      <c r="F1056" s="15">
        <v>1.5861962566160837</v>
      </c>
      <c r="G1056" s="7" t="s">
        <v>159</v>
      </c>
    </row>
    <row r="1057" spans="1:7">
      <c r="A1057" s="6" t="s">
        <v>1056</v>
      </c>
      <c r="B1057" t="s">
        <v>33</v>
      </c>
      <c r="C1057">
        <f t="shared" si="51"/>
        <v>20</v>
      </c>
      <c r="D1057">
        <f t="shared" si="52"/>
        <v>80</v>
      </c>
      <c r="E1057">
        <v>90</v>
      </c>
      <c r="F1057" s="15">
        <v>1.3141585114856507</v>
      </c>
      <c r="G1057" s="7" t="s">
        <v>160</v>
      </c>
    </row>
    <row r="1058" spans="1:7">
      <c r="A1058" s="6" t="s">
        <v>1106</v>
      </c>
      <c r="B1058" t="s">
        <v>34</v>
      </c>
      <c r="C1058">
        <f t="shared" si="51"/>
        <v>20</v>
      </c>
      <c r="D1058">
        <f t="shared" si="52"/>
        <v>90</v>
      </c>
      <c r="E1058">
        <v>90</v>
      </c>
      <c r="F1058" s="15">
        <v>1.2841069483682803</v>
      </c>
      <c r="G1058" s="7" t="s">
        <v>160</v>
      </c>
    </row>
    <row r="1059" spans="1:7">
      <c r="A1059" s="6" t="s">
        <v>1320</v>
      </c>
      <c r="B1059" t="s">
        <v>35</v>
      </c>
      <c r="C1059">
        <f t="shared" si="51"/>
        <v>20</v>
      </c>
      <c r="D1059">
        <f t="shared" si="52"/>
        <v>100</v>
      </c>
      <c r="E1059">
        <v>90</v>
      </c>
      <c r="F1059" s="15">
        <v>1.5861962566160837</v>
      </c>
      <c r="G1059" s="7" t="s">
        <v>160</v>
      </c>
    </row>
    <row r="1060" spans="1:7">
      <c r="A1060" s="6" t="s">
        <v>1551</v>
      </c>
      <c r="B1060" t="s">
        <v>36</v>
      </c>
      <c r="C1060">
        <f t="shared" si="51"/>
        <v>20</v>
      </c>
      <c r="D1060">
        <f t="shared" si="52"/>
        <v>100</v>
      </c>
      <c r="E1060">
        <v>90</v>
      </c>
      <c r="F1060" s="15">
        <v>1.2841069483682803</v>
      </c>
      <c r="G1060" s="7" t="s">
        <v>160</v>
      </c>
    </row>
    <row r="1061" spans="1:7">
      <c r="A1061" s="6" t="s">
        <v>1427</v>
      </c>
      <c r="B1061" t="s">
        <v>37</v>
      </c>
      <c r="C1061">
        <f t="shared" si="51"/>
        <v>20</v>
      </c>
      <c r="D1061">
        <f t="shared" si="52"/>
        <v>100</v>
      </c>
      <c r="E1061">
        <v>90</v>
      </c>
      <c r="F1061" s="15">
        <v>1.3141585114856507</v>
      </c>
      <c r="G1061" s="7" t="s">
        <v>160</v>
      </c>
    </row>
    <row r="1062" spans="1:7">
      <c r="A1062" s="6" t="s">
        <v>1625</v>
      </c>
      <c r="B1062" t="s">
        <v>1765</v>
      </c>
      <c r="C1062">
        <f t="shared" si="51"/>
        <v>10</v>
      </c>
      <c r="D1062">
        <f t="shared" si="52"/>
        <v>100</v>
      </c>
      <c r="E1062">
        <v>90</v>
      </c>
      <c r="F1062" s="15">
        <v>1.5113622385056589</v>
      </c>
      <c r="G1062" s="7" t="s">
        <v>160</v>
      </c>
    </row>
    <row r="1063" spans="1:7">
      <c r="A1063" s="6" t="s">
        <v>1239</v>
      </c>
      <c r="B1063" t="s">
        <v>1766</v>
      </c>
      <c r="C1063">
        <f t="shared" si="51"/>
        <v>10</v>
      </c>
      <c r="D1063">
        <f t="shared" si="52"/>
        <v>100</v>
      </c>
      <c r="E1063">
        <v>90</v>
      </c>
      <c r="F1063" s="15">
        <v>1.6014435180025712</v>
      </c>
      <c r="G1063" s="7" t="s">
        <v>159</v>
      </c>
    </row>
    <row r="1064" spans="1:7">
      <c r="A1064" s="6" t="s">
        <v>1411</v>
      </c>
      <c r="B1064" t="s">
        <v>1767</v>
      </c>
      <c r="C1064">
        <f t="shared" si="51"/>
        <v>10</v>
      </c>
      <c r="D1064">
        <f t="shared" si="52"/>
        <v>100</v>
      </c>
      <c r="E1064">
        <v>90</v>
      </c>
      <c r="F1064" s="15">
        <v>1.3340197015390221</v>
      </c>
      <c r="G1064" s="7" t="s">
        <v>159</v>
      </c>
    </row>
    <row r="1065" spans="1:7">
      <c r="A1065" s="6" t="s">
        <v>1245</v>
      </c>
      <c r="B1065" t="s">
        <v>62</v>
      </c>
      <c r="C1065">
        <f t="shared" si="51"/>
        <v>10</v>
      </c>
      <c r="D1065">
        <f t="shared" si="52"/>
        <v>10</v>
      </c>
      <c r="E1065">
        <v>90</v>
      </c>
      <c r="F1065" s="15">
        <v>1.6014435180025712</v>
      </c>
      <c r="G1065" s="7" t="s">
        <v>160</v>
      </c>
    </row>
    <row r="1066" spans="1:7">
      <c r="A1066" s="6" t="s">
        <v>1309</v>
      </c>
      <c r="B1066" t="s">
        <v>63</v>
      </c>
      <c r="C1066">
        <f t="shared" si="51"/>
        <v>10</v>
      </c>
      <c r="D1066">
        <f t="shared" si="52"/>
        <v>20</v>
      </c>
      <c r="E1066">
        <v>90</v>
      </c>
      <c r="F1066" s="15">
        <v>1.3340197015390221</v>
      </c>
      <c r="G1066" s="7" t="s">
        <v>160</v>
      </c>
    </row>
    <row r="1067" spans="1:7">
      <c r="A1067" s="6" t="s">
        <v>1366</v>
      </c>
      <c r="B1067" t="s">
        <v>64</v>
      </c>
      <c r="C1067">
        <f t="shared" si="51"/>
        <v>10</v>
      </c>
      <c r="D1067">
        <f t="shared" si="52"/>
        <v>30</v>
      </c>
      <c r="E1067">
        <v>90</v>
      </c>
      <c r="F1067" s="15">
        <v>1.5113622385056589</v>
      </c>
      <c r="G1067" s="7" t="s">
        <v>160</v>
      </c>
    </row>
    <row r="1068" spans="1:7">
      <c r="A1068" s="6" t="s">
        <v>1375</v>
      </c>
      <c r="B1068" t="s">
        <v>77</v>
      </c>
      <c r="C1068">
        <f t="shared" si="51"/>
        <v>20</v>
      </c>
      <c r="D1068">
        <f t="shared" si="52"/>
        <v>70</v>
      </c>
      <c r="E1068">
        <v>90</v>
      </c>
      <c r="F1068" s="15">
        <v>1.3662476103314001</v>
      </c>
      <c r="G1068" s="7" t="s">
        <v>160</v>
      </c>
    </row>
    <row r="1069" spans="1:7">
      <c r="A1069" s="6" t="s">
        <v>1224</v>
      </c>
      <c r="B1069" t="s">
        <v>78</v>
      </c>
      <c r="C1069">
        <f t="shared" si="51"/>
        <v>20</v>
      </c>
      <c r="D1069">
        <f t="shared" si="52"/>
        <v>80</v>
      </c>
      <c r="E1069">
        <v>90</v>
      </c>
      <c r="F1069" s="15">
        <v>1.192055611297776</v>
      </c>
      <c r="G1069" s="7" t="s">
        <v>160</v>
      </c>
    </row>
    <row r="1070" spans="1:7">
      <c r="A1070" s="6" t="s">
        <v>1501</v>
      </c>
      <c r="B1070" t="s">
        <v>79</v>
      </c>
      <c r="C1070">
        <f t="shared" si="51"/>
        <v>20</v>
      </c>
      <c r="D1070">
        <f t="shared" si="52"/>
        <v>90</v>
      </c>
      <c r="E1070">
        <v>90</v>
      </c>
      <c r="F1070" s="15">
        <v>1.1816302107931715</v>
      </c>
      <c r="G1070" s="7" t="s">
        <v>160</v>
      </c>
    </row>
    <row r="1071" spans="1:7">
      <c r="A1071" s="6" t="s">
        <v>1579</v>
      </c>
      <c r="B1071" t="s">
        <v>1768</v>
      </c>
      <c r="C1071">
        <f t="shared" si="51"/>
        <v>20</v>
      </c>
      <c r="D1071">
        <f t="shared" si="52"/>
        <v>100</v>
      </c>
      <c r="E1071">
        <v>90</v>
      </c>
      <c r="F1071" s="15">
        <v>1.3662476103314001</v>
      </c>
      <c r="G1071" s="7" t="s">
        <v>159</v>
      </c>
    </row>
    <row r="1072" spans="1:7">
      <c r="A1072" s="6" t="s">
        <v>1753</v>
      </c>
      <c r="B1072" t="s">
        <v>1769</v>
      </c>
      <c r="C1072">
        <f t="shared" si="51"/>
        <v>20</v>
      </c>
      <c r="D1072">
        <f t="shared" si="52"/>
        <v>100</v>
      </c>
      <c r="E1072">
        <v>90</v>
      </c>
      <c r="F1072" s="15">
        <v>1.192055611297776</v>
      </c>
      <c r="G1072" s="7" t="s">
        <v>159</v>
      </c>
    </row>
    <row r="1073" spans="1:7">
      <c r="A1073" s="6" t="s">
        <v>1161</v>
      </c>
      <c r="B1073" t="s">
        <v>1770</v>
      </c>
      <c r="C1073">
        <f t="shared" si="51"/>
        <v>20</v>
      </c>
      <c r="D1073">
        <f t="shared" si="52"/>
        <v>100</v>
      </c>
      <c r="E1073">
        <v>90</v>
      </c>
      <c r="F1073" s="15">
        <v>1.1816302107931715</v>
      </c>
      <c r="G1073" s="7" t="s">
        <v>160</v>
      </c>
    </row>
    <row r="1074" spans="1:7">
      <c r="A1074" s="6" t="s">
        <v>1263</v>
      </c>
      <c r="B1074" t="s">
        <v>85</v>
      </c>
      <c r="C1074">
        <f t="shared" si="51"/>
        <v>30</v>
      </c>
      <c r="D1074">
        <f t="shared" si="52"/>
        <v>60</v>
      </c>
      <c r="E1074">
        <f t="shared" ref="E1074:E1105" si="53">C1074+D1074</f>
        <v>90</v>
      </c>
      <c r="F1074" s="15">
        <v>1.4236514574016397</v>
      </c>
      <c r="G1074" s="7" t="s">
        <v>160</v>
      </c>
    </row>
    <row r="1075" spans="1:7">
      <c r="A1075" s="6" t="s">
        <v>1500</v>
      </c>
      <c r="B1075" t="s">
        <v>85</v>
      </c>
      <c r="C1075">
        <f t="shared" si="51"/>
        <v>30</v>
      </c>
      <c r="D1075">
        <f t="shared" si="52"/>
        <v>60</v>
      </c>
      <c r="E1075">
        <f t="shared" si="53"/>
        <v>90</v>
      </c>
      <c r="F1075" s="15">
        <v>1.4213052279849601</v>
      </c>
      <c r="G1075" s="7" t="s">
        <v>159</v>
      </c>
    </row>
    <row r="1076" spans="1:7">
      <c r="A1076" s="6" t="s">
        <v>1241</v>
      </c>
      <c r="B1076" t="s">
        <v>85</v>
      </c>
      <c r="C1076">
        <f t="shared" si="51"/>
        <v>30</v>
      </c>
      <c r="D1076">
        <f t="shared" si="52"/>
        <v>60</v>
      </c>
      <c r="E1076">
        <f t="shared" si="53"/>
        <v>90</v>
      </c>
      <c r="F1076" s="15">
        <v>1.3689847994767095</v>
      </c>
      <c r="G1076" s="7" t="s">
        <v>160</v>
      </c>
    </row>
    <row r="1077" spans="1:7">
      <c r="A1077" s="6" t="s">
        <v>1392</v>
      </c>
      <c r="B1077" t="s">
        <v>93</v>
      </c>
      <c r="C1077">
        <f t="shared" si="51"/>
        <v>40</v>
      </c>
      <c r="D1077">
        <f t="shared" si="52"/>
        <v>50</v>
      </c>
      <c r="E1077">
        <f t="shared" si="53"/>
        <v>90</v>
      </c>
      <c r="F1077" s="15">
        <v>1.6951482286196318</v>
      </c>
      <c r="G1077" s="7" t="s">
        <v>160</v>
      </c>
    </row>
    <row r="1078" spans="1:7">
      <c r="A1078" s="6" t="s">
        <v>1410</v>
      </c>
      <c r="B1078" t="s">
        <v>93</v>
      </c>
      <c r="C1078">
        <f t="shared" si="51"/>
        <v>40</v>
      </c>
      <c r="D1078">
        <f t="shared" si="52"/>
        <v>50</v>
      </c>
      <c r="E1078">
        <f t="shared" si="53"/>
        <v>90</v>
      </c>
      <c r="F1078" s="15">
        <v>1.1549262573976047</v>
      </c>
      <c r="G1078" s="7" t="s">
        <v>160</v>
      </c>
    </row>
    <row r="1079" spans="1:7">
      <c r="A1079" s="6" t="s">
        <v>1720</v>
      </c>
      <c r="B1079" t="s">
        <v>93</v>
      </c>
      <c r="C1079">
        <f t="shared" si="51"/>
        <v>40</v>
      </c>
      <c r="D1079">
        <f t="shared" si="52"/>
        <v>50</v>
      </c>
      <c r="E1079">
        <f t="shared" si="53"/>
        <v>90</v>
      </c>
      <c r="F1079" s="15">
        <v>1.7133135374559547</v>
      </c>
      <c r="G1079" s="7" t="s">
        <v>159</v>
      </c>
    </row>
    <row r="1080" spans="1:7">
      <c r="A1080" s="6" t="s">
        <v>1761</v>
      </c>
      <c r="B1080" t="s">
        <v>105</v>
      </c>
      <c r="C1080">
        <f t="shared" si="51"/>
        <v>10</v>
      </c>
      <c r="D1080">
        <f t="shared" si="52"/>
        <v>80</v>
      </c>
      <c r="E1080">
        <f t="shared" si="53"/>
        <v>90</v>
      </c>
      <c r="F1080" s="15">
        <v>1.6519156516829643</v>
      </c>
      <c r="G1080" s="7" t="s">
        <v>159</v>
      </c>
    </row>
    <row r="1081" spans="1:7">
      <c r="A1081" s="6" t="s">
        <v>1199</v>
      </c>
      <c r="B1081" t="s">
        <v>105</v>
      </c>
      <c r="C1081">
        <f t="shared" si="51"/>
        <v>10</v>
      </c>
      <c r="D1081">
        <f t="shared" si="52"/>
        <v>80</v>
      </c>
      <c r="E1081">
        <f t="shared" si="53"/>
        <v>90</v>
      </c>
      <c r="F1081" s="15">
        <v>1.4371078705914559</v>
      </c>
      <c r="G1081" s="7" t="s">
        <v>160</v>
      </c>
    </row>
    <row r="1082" spans="1:7">
      <c r="A1082" s="6" t="s">
        <v>1457</v>
      </c>
      <c r="B1082" t="s">
        <v>105</v>
      </c>
      <c r="C1082">
        <f t="shared" si="51"/>
        <v>10</v>
      </c>
      <c r="D1082">
        <f t="shared" si="52"/>
        <v>80</v>
      </c>
      <c r="E1082">
        <f t="shared" si="53"/>
        <v>90</v>
      </c>
      <c r="F1082" s="15">
        <v>1.3707146275290167</v>
      </c>
      <c r="G1082" s="7" t="s">
        <v>160</v>
      </c>
    </row>
    <row r="1083" spans="1:7">
      <c r="A1083" s="6" t="s">
        <v>1147</v>
      </c>
      <c r="B1083" t="s">
        <v>113</v>
      </c>
      <c r="C1083">
        <f t="shared" si="51"/>
        <v>20</v>
      </c>
      <c r="D1083">
        <f t="shared" si="52"/>
        <v>70</v>
      </c>
      <c r="E1083">
        <f t="shared" si="53"/>
        <v>90</v>
      </c>
      <c r="F1083" s="15">
        <v>1.3302453270931287</v>
      </c>
      <c r="G1083" s="7" t="s">
        <v>160</v>
      </c>
    </row>
    <row r="1084" spans="1:7">
      <c r="A1084" s="6" t="s">
        <v>1193</v>
      </c>
      <c r="B1084" t="s">
        <v>113</v>
      </c>
      <c r="C1084">
        <f t="shared" si="51"/>
        <v>20</v>
      </c>
      <c r="D1084">
        <f t="shared" si="52"/>
        <v>70</v>
      </c>
      <c r="E1084">
        <f t="shared" si="53"/>
        <v>90</v>
      </c>
      <c r="F1084" s="15">
        <v>1.4321282809958351</v>
      </c>
      <c r="G1084" s="7" t="s">
        <v>160</v>
      </c>
    </row>
    <row r="1085" spans="1:7">
      <c r="A1085" s="6" t="s">
        <v>1571</v>
      </c>
      <c r="B1085" t="s">
        <v>113</v>
      </c>
      <c r="C1085">
        <f t="shared" si="51"/>
        <v>20</v>
      </c>
      <c r="D1085">
        <f t="shared" si="52"/>
        <v>70</v>
      </c>
      <c r="E1085">
        <f t="shared" si="53"/>
        <v>90</v>
      </c>
      <c r="F1085" s="15">
        <v>1.303887205374811</v>
      </c>
      <c r="G1085" s="7" t="s">
        <v>160</v>
      </c>
    </row>
    <row r="1086" spans="1:7">
      <c r="A1086" s="6" t="s">
        <v>1604</v>
      </c>
      <c r="B1086" t="s">
        <v>122</v>
      </c>
      <c r="C1086">
        <f t="shared" si="51"/>
        <v>30</v>
      </c>
      <c r="D1086">
        <f t="shared" si="52"/>
        <v>60</v>
      </c>
      <c r="E1086">
        <f t="shared" si="53"/>
        <v>90</v>
      </c>
      <c r="F1086" s="15">
        <v>1.3821365959133942</v>
      </c>
      <c r="G1086" s="7" t="s">
        <v>160</v>
      </c>
    </row>
    <row r="1087" spans="1:7">
      <c r="A1087" s="6" t="s">
        <v>1605</v>
      </c>
      <c r="B1087" t="s">
        <v>122</v>
      </c>
      <c r="C1087">
        <f t="shared" si="51"/>
        <v>30</v>
      </c>
      <c r="D1087">
        <f t="shared" si="52"/>
        <v>60</v>
      </c>
      <c r="E1087">
        <f t="shared" si="53"/>
        <v>90</v>
      </c>
      <c r="F1087" s="15">
        <v>1.5410703190956556</v>
      </c>
      <c r="G1087" s="7" t="s">
        <v>160</v>
      </c>
    </row>
    <row r="1088" spans="1:7">
      <c r="A1088" s="6" t="s">
        <v>1723</v>
      </c>
      <c r="B1088" t="s">
        <v>122</v>
      </c>
      <c r="C1088">
        <f t="shared" si="51"/>
        <v>30</v>
      </c>
      <c r="D1088">
        <f t="shared" si="52"/>
        <v>60</v>
      </c>
      <c r="E1088">
        <f t="shared" si="53"/>
        <v>90</v>
      </c>
      <c r="F1088" s="15">
        <v>1.8018351449653212</v>
      </c>
      <c r="G1088" s="7" t="s">
        <v>160</v>
      </c>
    </row>
    <row r="1089" spans="1:7">
      <c r="A1089" s="6" t="s">
        <v>1088</v>
      </c>
      <c r="B1089" t="s">
        <v>133</v>
      </c>
      <c r="C1089">
        <f t="shared" si="51"/>
        <v>40</v>
      </c>
      <c r="D1089">
        <f t="shared" si="52"/>
        <v>50</v>
      </c>
      <c r="E1089">
        <f t="shared" si="53"/>
        <v>90</v>
      </c>
      <c r="F1089" s="15">
        <v>1.5371770754336676</v>
      </c>
      <c r="G1089" s="7" t="s">
        <v>159</v>
      </c>
    </row>
    <row r="1090" spans="1:7">
      <c r="A1090" s="6" t="s">
        <v>1198</v>
      </c>
      <c r="B1090" t="s">
        <v>1800</v>
      </c>
      <c r="C1090">
        <f t="shared" ref="C1090:C1153" si="54">VLOOKUP(MID(B1090,3,1),Andar,2,0)</f>
        <v>10</v>
      </c>
      <c r="D1090">
        <f t="shared" ref="D1090:D1153" si="55">VLOOKUP(MID(B1090,4,2),Linear,2,0)</f>
        <v>90</v>
      </c>
      <c r="E1090">
        <f t="shared" si="53"/>
        <v>100</v>
      </c>
      <c r="F1090" s="15">
        <v>1.2319174700376498</v>
      </c>
      <c r="G1090" s="7" t="s">
        <v>159</v>
      </c>
    </row>
    <row r="1091" spans="1:7">
      <c r="A1091" s="6" t="s">
        <v>1653</v>
      </c>
      <c r="B1091" t="s">
        <v>1800</v>
      </c>
      <c r="C1091">
        <f t="shared" si="54"/>
        <v>10</v>
      </c>
      <c r="D1091">
        <f t="shared" si="55"/>
        <v>90</v>
      </c>
      <c r="E1091">
        <f t="shared" si="53"/>
        <v>100</v>
      </c>
      <c r="F1091" s="15">
        <v>1.3109846918965884</v>
      </c>
      <c r="G1091" s="7" t="s">
        <v>159</v>
      </c>
    </row>
    <row r="1092" spans="1:7">
      <c r="A1092" s="6" t="s">
        <v>1108</v>
      </c>
      <c r="B1092" t="s">
        <v>1800</v>
      </c>
      <c r="C1092">
        <f t="shared" si="54"/>
        <v>10</v>
      </c>
      <c r="D1092">
        <f t="shared" si="55"/>
        <v>90</v>
      </c>
      <c r="E1092">
        <f t="shared" si="53"/>
        <v>100</v>
      </c>
      <c r="F1092" s="15">
        <v>1.1028484039684034</v>
      </c>
      <c r="G1092" s="7" t="s">
        <v>160</v>
      </c>
    </row>
    <row r="1093" spans="1:7">
      <c r="A1093" s="6" t="s">
        <v>1110</v>
      </c>
      <c r="B1093" t="s">
        <v>1811</v>
      </c>
      <c r="C1093">
        <f t="shared" si="54"/>
        <v>20</v>
      </c>
      <c r="D1093">
        <f t="shared" si="55"/>
        <v>80</v>
      </c>
      <c r="E1093">
        <f t="shared" si="53"/>
        <v>100</v>
      </c>
      <c r="F1093" s="15">
        <v>1.2633818819086795</v>
      </c>
      <c r="G1093" s="7" t="s">
        <v>160</v>
      </c>
    </row>
    <row r="1094" spans="1:7">
      <c r="A1094" s="6" t="s">
        <v>1171</v>
      </c>
      <c r="B1094" t="s">
        <v>1811</v>
      </c>
      <c r="C1094">
        <f t="shared" si="54"/>
        <v>20</v>
      </c>
      <c r="D1094">
        <f t="shared" si="55"/>
        <v>80</v>
      </c>
      <c r="E1094">
        <f t="shared" si="53"/>
        <v>100</v>
      </c>
      <c r="F1094" s="15">
        <v>1.5439068838966508</v>
      </c>
      <c r="G1094" s="7" t="s">
        <v>161</v>
      </c>
    </row>
    <row r="1095" spans="1:7">
      <c r="A1095" s="6" t="s">
        <v>1339</v>
      </c>
      <c r="B1095" t="s">
        <v>1811</v>
      </c>
      <c r="C1095">
        <f t="shared" si="54"/>
        <v>20</v>
      </c>
      <c r="D1095">
        <f t="shared" si="55"/>
        <v>80</v>
      </c>
      <c r="E1095">
        <f t="shared" si="53"/>
        <v>100</v>
      </c>
      <c r="F1095" s="15">
        <v>1.0487051525502888</v>
      </c>
      <c r="G1095" s="7" t="s">
        <v>160</v>
      </c>
    </row>
    <row r="1096" spans="1:7">
      <c r="A1096" s="6" t="s">
        <v>1133</v>
      </c>
      <c r="B1096" t="s">
        <v>1822</v>
      </c>
      <c r="C1096">
        <f t="shared" si="54"/>
        <v>30</v>
      </c>
      <c r="D1096">
        <f t="shared" si="55"/>
        <v>70</v>
      </c>
      <c r="E1096">
        <f t="shared" si="53"/>
        <v>100</v>
      </c>
      <c r="F1096" s="15">
        <v>1.0252093217874023</v>
      </c>
      <c r="G1096" s="7" t="s">
        <v>159</v>
      </c>
    </row>
    <row r="1097" spans="1:7">
      <c r="A1097" s="6" t="s">
        <v>1279</v>
      </c>
      <c r="B1097" t="s">
        <v>1822</v>
      </c>
      <c r="C1097">
        <f t="shared" si="54"/>
        <v>30</v>
      </c>
      <c r="D1097">
        <f t="shared" si="55"/>
        <v>70</v>
      </c>
      <c r="E1097">
        <f t="shared" si="53"/>
        <v>100</v>
      </c>
      <c r="F1097" s="15">
        <v>1.2704331186084987</v>
      </c>
      <c r="G1097" s="7" t="s">
        <v>159</v>
      </c>
    </row>
    <row r="1098" spans="1:7">
      <c r="A1098" s="6" t="s">
        <v>1216</v>
      </c>
      <c r="B1098" t="s">
        <v>1822</v>
      </c>
      <c r="C1098">
        <f t="shared" si="54"/>
        <v>30</v>
      </c>
      <c r="D1098">
        <f t="shared" si="55"/>
        <v>70</v>
      </c>
      <c r="E1098">
        <f t="shared" si="53"/>
        <v>100</v>
      </c>
      <c r="F1098" s="15">
        <v>1.4195038396146487</v>
      </c>
      <c r="G1098" s="7" t="s">
        <v>160</v>
      </c>
    </row>
    <row r="1099" spans="1:7">
      <c r="A1099" s="6" t="s">
        <v>1236</v>
      </c>
      <c r="B1099" t="s">
        <v>1833</v>
      </c>
      <c r="C1099">
        <f t="shared" si="54"/>
        <v>40</v>
      </c>
      <c r="D1099">
        <f t="shared" si="55"/>
        <v>60</v>
      </c>
      <c r="E1099">
        <f t="shared" si="53"/>
        <v>100</v>
      </c>
      <c r="F1099" s="15">
        <v>1.315717578415927</v>
      </c>
      <c r="G1099" s="7" t="s">
        <v>160</v>
      </c>
    </row>
    <row r="1100" spans="1:7">
      <c r="A1100" s="6" t="s">
        <v>1248</v>
      </c>
      <c r="B1100" t="s">
        <v>1833</v>
      </c>
      <c r="C1100">
        <f t="shared" si="54"/>
        <v>40</v>
      </c>
      <c r="D1100">
        <f t="shared" si="55"/>
        <v>60</v>
      </c>
      <c r="E1100">
        <f t="shared" si="53"/>
        <v>100</v>
      </c>
      <c r="F1100" s="15">
        <v>1.970793773335938</v>
      </c>
      <c r="G1100" s="7" t="s">
        <v>160</v>
      </c>
    </row>
    <row r="1101" spans="1:7">
      <c r="A1101" s="6" t="s">
        <v>1514</v>
      </c>
      <c r="B1101" t="s">
        <v>1833</v>
      </c>
      <c r="C1101">
        <f t="shared" si="54"/>
        <v>40</v>
      </c>
      <c r="D1101">
        <f t="shared" si="55"/>
        <v>60</v>
      </c>
      <c r="E1101">
        <f t="shared" si="53"/>
        <v>100</v>
      </c>
      <c r="F1101" s="15">
        <v>1.88687323944486</v>
      </c>
      <c r="G1101" s="7" t="s">
        <v>160</v>
      </c>
    </row>
    <row r="1102" spans="1:7">
      <c r="A1102" s="6" t="s">
        <v>1409</v>
      </c>
      <c r="B1102" t="s">
        <v>1848</v>
      </c>
      <c r="C1102">
        <f t="shared" si="54"/>
        <v>10</v>
      </c>
      <c r="D1102">
        <f t="shared" si="55"/>
        <v>90</v>
      </c>
      <c r="E1102">
        <f t="shared" si="53"/>
        <v>100</v>
      </c>
      <c r="F1102" s="15">
        <v>1.034041807500782</v>
      </c>
      <c r="G1102" s="7" t="s">
        <v>160</v>
      </c>
    </row>
    <row r="1103" spans="1:7">
      <c r="A1103" s="6" t="s">
        <v>1711</v>
      </c>
      <c r="B1103" t="s">
        <v>1848</v>
      </c>
      <c r="C1103">
        <f t="shared" si="54"/>
        <v>10</v>
      </c>
      <c r="D1103">
        <f t="shared" si="55"/>
        <v>90</v>
      </c>
      <c r="E1103">
        <f t="shared" si="53"/>
        <v>100</v>
      </c>
      <c r="F1103" s="15">
        <v>1.6705984916194039</v>
      </c>
      <c r="G1103" s="7" t="s">
        <v>160</v>
      </c>
    </row>
    <row r="1104" spans="1:7">
      <c r="A1104" s="6" t="s">
        <v>1702</v>
      </c>
      <c r="B1104" t="s">
        <v>1848</v>
      </c>
      <c r="C1104">
        <f t="shared" si="54"/>
        <v>10</v>
      </c>
      <c r="D1104">
        <f t="shared" si="55"/>
        <v>90</v>
      </c>
      <c r="E1104">
        <f t="shared" si="53"/>
        <v>100</v>
      </c>
      <c r="F1104" s="15">
        <v>1.1839323620935609</v>
      </c>
      <c r="G1104" s="7" t="s">
        <v>160</v>
      </c>
    </row>
    <row r="1105" spans="1:7">
      <c r="A1105" s="6" t="s">
        <v>1432</v>
      </c>
      <c r="B1105" t="s">
        <v>1859</v>
      </c>
      <c r="C1105">
        <f t="shared" si="54"/>
        <v>20</v>
      </c>
      <c r="D1105">
        <f t="shared" si="55"/>
        <v>80</v>
      </c>
      <c r="E1105">
        <f t="shared" si="53"/>
        <v>100</v>
      </c>
      <c r="F1105" s="15">
        <v>1.1419305909967594</v>
      </c>
      <c r="G1105" s="7" t="s">
        <v>160</v>
      </c>
    </row>
    <row r="1106" spans="1:7">
      <c r="A1106" s="6" t="s">
        <v>1349</v>
      </c>
      <c r="B1106" t="s">
        <v>1859</v>
      </c>
      <c r="C1106">
        <f t="shared" si="54"/>
        <v>20</v>
      </c>
      <c r="D1106">
        <f t="shared" si="55"/>
        <v>80</v>
      </c>
      <c r="E1106">
        <f t="shared" ref="E1106:E1137" si="56">C1106+D1106</f>
        <v>100</v>
      </c>
      <c r="F1106" s="15">
        <v>1.0118219124895096</v>
      </c>
      <c r="G1106" s="7" t="s">
        <v>159</v>
      </c>
    </row>
    <row r="1107" spans="1:7">
      <c r="A1107" s="6" t="s">
        <v>1415</v>
      </c>
      <c r="B1107" t="s">
        <v>1859</v>
      </c>
      <c r="C1107">
        <f t="shared" si="54"/>
        <v>20</v>
      </c>
      <c r="D1107">
        <f t="shared" si="55"/>
        <v>80</v>
      </c>
      <c r="E1107">
        <f t="shared" si="56"/>
        <v>100</v>
      </c>
      <c r="F1107" s="15">
        <v>1.1551093261967067</v>
      </c>
      <c r="G1107" s="7" t="s">
        <v>159</v>
      </c>
    </row>
    <row r="1108" spans="1:7">
      <c r="A1108" s="6" t="s">
        <v>1679</v>
      </c>
      <c r="B1108" t="s">
        <v>1870</v>
      </c>
      <c r="C1108">
        <f t="shared" si="54"/>
        <v>30</v>
      </c>
      <c r="D1108">
        <f t="shared" si="55"/>
        <v>70</v>
      </c>
      <c r="E1108">
        <f t="shared" si="56"/>
        <v>100</v>
      </c>
      <c r="F1108" s="15">
        <v>1.59201059917579</v>
      </c>
      <c r="G1108" s="7" t="s">
        <v>160</v>
      </c>
    </row>
    <row r="1109" spans="1:7">
      <c r="A1109" s="6" t="s">
        <v>1408</v>
      </c>
      <c r="B1109" t="s">
        <v>1870</v>
      </c>
      <c r="C1109">
        <f t="shared" si="54"/>
        <v>30</v>
      </c>
      <c r="D1109">
        <f t="shared" si="55"/>
        <v>70</v>
      </c>
      <c r="E1109">
        <f t="shared" si="56"/>
        <v>100</v>
      </c>
      <c r="F1109" s="15">
        <v>1.4928066905489628</v>
      </c>
      <c r="G1109" s="7" t="s">
        <v>159</v>
      </c>
    </row>
    <row r="1110" spans="1:7">
      <c r="A1110" s="6" t="s">
        <v>1558</v>
      </c>
      <c r="B1110" t="s">
        <v>1870</v>
      </c>
      <c r="C1110">
        <f t="shared" si="54"/>
        <v>30</v>
      </c>
      <c r="D1110">
        <f t="shared" si="55"/>
        <v>70</v>
      </c>
      <c r="E1110">
        <f t="shared" si="56"/>
        <v>100</v>
      </c>
      <c r="F1110" s="15">
        <v>1.8858217975810794</v>
      </c>
      <c r="G1110" s="7" t="s">
        <v>159</v>
      </c>
    </row>
    <row r="1111" spans="1:7">
      <c r="A1111" s="6" t="s">
        <v>1467</v>
      </c>
      <c r="B1111" t="s">
        <v>1881</v>
      </c>
      <c r="C1111">
        <f t="shared" si="54"/>
        <v>40</v>
      </c>
      <c r="D1111">
        <f t="shared" si="55"/>
        <v>60</v>
      </c>
      <c r="E1111">
        <f t="shared" si="56"/>
        <v>100</v>
      </c>
      <c r="F1111" s="15">
        <v>1.8095038034638815</v>
      </c>
      <c r="G1111" s="7" t="s">
        <v>159</v>
      </c>
    </row>
    <row r="1112" spans="1:7">
      <c r="A1112" s="6" t="s">
        <v>1556</v>
      </c>
      <c r="B1112" t="s">
        <v>1881</v>
      </c>
      <c r="C1112">
        <f t="shared" si="54"/>
        <v>40</v>
      </c>
      <c r="D1112">
        <f t="shared" si="55"/>
        <v>60</v>
      </c>
      <c r="E1112">
        <f t="shared" si="56"/>
        <v>100</v>
      </c>
      <c r="F1112" s="15">
        <v>1.2685006790175883</v>
      </c>
      <c r="G1112" s="7" t="s">
        <v>159</v>
      </c>
    </row>
    <row r="1113" spans="1:7">
      <c r="A1113" s="6" t="s">
        <v>1620</v>
      </c>
      <c r="B1113" t="s">
        <v>1881</v>
      </c>
      <c r="C1113">
        <f t="shared" si="54"/>
        <v>40</v>
      </c>
      <c r="D1113">
        <f t="shared" si="55"/>
        <v>60</v>
      </c>
      <c r="E1113">
        <f t="shared" si="56"/>
        <v>100</v>
      </c>
      <c r="F1113" s="15">
        <v>1.7133135374559547</v>
      </c>
      <c r="G1113" s="7" t="s">
        <v>159</v>
      </c>
    </row>
    <row r="1114" spans="1:7">
      <c r="A1114" s="6" t="s">
        <v>1498</v>
      </c>
      <c r="B1114" t="s">
        <v>1896</v>
      </c>
      <c r="C1114">
        <f t="shared" si="54"/>
        <v>10</v>
      </c>
      <c r="D1114">
        <f t="shared" si="55"/>
        <v>90</v>
      </c>
      <c r="E1114">
        <f t="shared" si="56"/>
        <v>100</v>
      </c>
      <c r="F1114" s="15">
        <v>1.5826388691777051</v>
      </c>
      <c r="G1114" s="7" t="s">
        <v>160</v>
      </c>
    </row>
    <row r="1115" spans="1:7">
      <c r="A1115" s="6" t="s">
        <v>1532</v>
      </c>
      <c r="B1115" t="s">
        <v>1896</v>
      </c>
      <c r="C1115">
        <f t="shared" si="54"/>
        <v>10</v>
      </c>
      <c r="D1115">
        <f t="shared" si="55"/>
        <v>90</v>
      </c>
      <c r="E1115">
        <f t="shared" si="56"/>
        <v>100</v>
      </c>
      <c r="F1115" s="15">
        <v>1.8097725777828853</v>
      </c>
      <c r="G1115" s="7" t="s">
        <v>160</v>
      </c>
    </row>
    <row r="1116" spans="1:7">
      <c r="A1116" s="6" t="s">
        <v>1554</v>
      </c>
      <c r="B1116" t="s">
        <v>1896</v>
      </c>
      <c r="C1116">
        <f t="shared" si="54"/>
        <v>10</v>
      </c>
      <c r="D1116">
        <f t="shared" si="55"/>
        <v>90</v>
      </c>
      <c r="E1116">
        <f t="shared" si="56"/>
        <v>100</v>
      </c>
      <c r="F1116" s="15">
        <v>1.1075224511127919</v>
      </c>
      <c r="G1116" s="7" t="s">
        <v>160</v>
      </c>
    </row>
    <row r="1117" spans="1:7">
      <c r="A1117" s="6" t="s">
        <v>1565</v>
      </c>
      <c r="B1117" t="s">
        <v>1907</v>
      </c>
      <c r="C1117">
        <f t="shared" si="54"/>
        <v>20</v>
      </c>
      <c r="D1117">
        <f t="shared" si="55"/>
        <v>80</v>
      </c>
      <c r="E1117">
        <f t="shared" si="56"/>
        <v>100</v>
      </c>
      <c r="F1117" s="15">
        <v>1.5078038491321437</v>
      </c>
      <c r="G1117" s="7" t="s">
        <v>160</v>
      </c>
    </row>
    <row r="1118" spans="1:7">
      <c r="A1118" s="6" t="s">
        <v>1597</v>
      </c>
      <c r="B1118" t="s">
        <v>1907</v>
      </c>
      <c r="C1118">
        <f t="shared" si="54"/>
        <v>20</v>
      </c>
      <c r="D1118">
        <f t="shared" si="55"/>
        <v>80</v>
      </c>
      <c r="E1118">
        <f t="shared" si="56"/>
        <v>100</v>
      </c>
      <c r="F1118" s="15">
        <v>1.3296638176477633</v>
      </c>
      <c r="G1118" s="7" t="s">
        <v>160</v>
      </c>
    </row>
    <row r="1119" spans="1:7">
      <c r="A1119" s="6" t="s">
        <v>1596</v>
      </c>
      <c r="B1119" t="s">
        <v>1907</v>
      </c>
      <c r="C1119">
        <f t="shared" si="54"/>
        <v>20</v>
      </c>
      <c r="D1119">
        <f t="shared" si="55"/>
        <v>80</v>
      </c>
      <c r="E1119">
        <f t="shared" si="56"/>
        <v>100</v>
      </c>
      <c r="F1119" s="15">
        <v>1.5751028601882382</v>
      </c>
      <c r="G1119" s="7" t="s">
        <v>159</v>
      </c>
    </row>
    <row r="1120" spans="1:7">
      <c r="A1120" s="6" t="s">
        <v>1668</v>
      </c>
      <c r="B1120" t="s">
        <v>1918</v>
      </c>
      <c r="C1120">
        <f t="shared" si="54"/>
        <v>30</v>
      </c>
      <c r="D1120">
        <f t="shared" si="55"/>
        <v>70</v>
      </c>
      <c r="E1120">
        <f t="shared" si="56"/>
        <v>100</v>
      </c>
      <c r="F1120" s="15">
        <v>1.3252056650326214</v>
      </c>
      <c r="G1120" s="7" t="s">
        <v>159</v>
      </c>
    </row>
    <row r="1121" spans="1:7">
      <c r="A1121" s="6" t="s">
        <v>1657</v>
      </c>
      <c r="B1121" t="s">
        <v>1918</v>
      </c>
      <c r="C1121">
        <f t="shared" si="54"/>
        <v>30</v>
      </c>
      <c r="D1121">
        <f t="shared" si="55"/>
        <v>70</v>
      </c>
      <c r="E1121">
        <f t="shared" si="56"/>
        <v>100</v>
      </c>
      <c r="F1121" s="15">
        <v>1.2319174700376498</v>
      </c>
      <c r="G1121" s="7" t="s">
        <v>160</v>
      </c>
    </row>
    <row r="1122" spans="1:7">
      <c r="A1122" s="6" t="s">
        <v>1687</v>
      </c>
      <c r="B1122" t="s">
        <v>1918</v>
      </c>
      <c r="C1122">
        <f t="shared" si="54"/>
        <v>30</v>
      </c>
      <c r="D1122">
        <f t="shared" si="55"/>
        <v>70</v>
      </c>
      <c r="E1122">
        <f t="shared" si="56"/>
        <v>100</v>
      </c>
      <c r="F1122" s="15">
        <v>1.6374809309962002</v>
      </c>
      <c r="G1122" s="7" t="s">
        <v>160</v>
      </c>
    </row>
    <row r="1123" spans="1:7">
      <c r="A1123" s="6" t="s">
        <v>1589</v>
      </c>
      <c r="B1123" t="s">
        <v>1929</v>
      </c>
      <c r="C1123">
        <f t="shared" si="54"/>
        <v>40</v>
      </c>
      <c r="D1123">
        <f t="shared" si="55"/>
        <v>60</v>
      </c>
      <c r="E1123">
        <f t="shared" si="56"/>
        <v>100</v>
      </c>
      <c r="F1123" s="15">
        <v>1.3403644574984979</v>
      </c>
      <c r="G1123" s="5" t="s">
        <v>168</v>
      </c>
    </row>
    <row r="1124" spans="1:7">
      <c r="A1124" s="6" t="s">
        <v>798</v>
      </c>
      <c r="B1124" t="s">
        <v>1929</v>
      </c>
      <c r="C1124">
        <f t="shared" si="54"/>
        <v>40</v>
      </c>
      <c r="D1124">
        <f t="shared" si="55"/>
        <v>60</v>
      </c>
      <c r="E1124">
        <f t="shared" si="56"/>
        <v>100</v>
      </c>
      <c r="F1124" s="15">
        <v>1.7017759906535121</v>
      </c>
      <c r="G1124" s="7" t="s">
        <v>162</v>
      </c>
    </row>
    <row r="1125" spans="1:7">
      <c r="A1125" s="6" t="s">
        <v>447</v>
      </c>
      <c r="B1125" t="s">
        <v>1929</v>
      </c>
      <c r="C1125">
        <f t="shared" si="54"/>
        <v>40</v>
      </c>
      <c r="D1125">
        <f t="shared" si="55"/>
        <v>60</v>
      </c>
      <c r="E1125">
        <f t="shared" si="56"/>
        <v>100</v>
      </c>
      <c r="F1125" s="15">
        <v>1.0244857141270449</v>
      </c>
      <c r="G1125" s="7" t="s">
        <v>162</v>
      </c>
    </row>
    <row r="1126" spans="1:7">
      <c r="A1126" s="6" t="s">
        <v>374</v>
      </c>
      <c r="B1126" t="s">
        <v>1944</v>
      </c>
      <c r="C1126">
        <f t="shared" si="54"/>
        <v>10</v>
      </c>
      <c r="D1126">
        <f t="shared" si="55"/>
        <v>90</v>
      </c>
      <c r="E1126">
        <f t="shared" si="56"/>
        <v>100</v>
      </c>
      <c r="F1126" s="15">
        <v>1.817837516478046</v>
      </c>
      <c r="G1126" s="7" t="s">
        <v>162</v>
      </c>
    </row>
    <row r="1127" spans="1:7">
      <c r="A1127" s="6" t="s">
        <v>395</v>
      </c>
      <c r="B1127" t="s">
        <v>1944</v>
      </c>
      <c r="C1127">
        <f t="shared" si="54"/>
        <v>10</v>
      </c>
      <c r="D1127">
        <f t="shared" si="55"/>
        <v>90</v>
      </c>
      <c r="E1127">
        <f t="shared" si="56"/>
        <v>100</v>
      </c>
      <c r="F1127" s="15">
        <v>1.9469423945162814</v>
      </c>
      <c r="G1127" s="7" t="s">
        <v>162</v>
      </c>
    </row>
    <row r="1128" spans="1:7">
      <c r="A1128" s="6" t="s">
        <v>360</v>
      </c>
      <c r="B1128" t="s">
        <v>1944</v>
      </c>
      <c r="C1128">
        <f t="shared" si="54"/>
        <v>10</v>
      </c>
      <c r="D1128">
        <f t="shared" si="55"/>
        <v>90</v>
      </c>
      <c r="E1128">
        <f t="shared" si="56"/>
        <v>100</v>
      </c>
      <c r="F1128" s="15">
        <v>1.2704331186084987</v>
      </c>
      <c r="G1128" s="7" t="s">
        <v>162</v>
      </c>
    </row>
    <row r="1129" spans="1:7">
      <c r="A1129" s="6" t="s">
        <v>359</v>
      </c>
      <c r="B1129" t="s">
        <v>1955</v>
      </c>
      <c r="C1129">
        <f t="shared" si="54"/>
        <v>20</v>
      </c>
      <c r="D1129">
        <f t="shared" si="55"/>
        <v>80</v>
      </c>
      <c r="E1129">
        <f t="shared" si="56"/>
        <v>100</v>
      </c>
      <c r="F1129" s="15">
        <v>1.566804364035054</v>
      </c>
      <c r="G1129" s="7" t="s">
        <v>162</v>
      </c>
    </row>
    <row r="1130" spans="1:7">
      <c r="A1130" s="6" t="s">
        <v>1281</v>
      </c>
      <c r="B1130" t="s">
        <v>1955</v>
      </c>
      <c r="C1130">
        <f t="shared" si="54"/>
        <v>20</v>
      </c>
      <c r="D1130">
        <f t="shared" si="55"/>
        <v>80</v>
      </c>
      <c r="E1130">
        <f t="shared" si="56"/>
        <v>100</v>
      </c>
      <c r="F1130" s="15">
        <v>1.1728275630076963</v>
      </c>
      <c r="G1130" s="7" t="s">
        <v>162</v>
      </c>
    </row>
    <row r="1131" spans="1:7">
      <c r="A1131" s="6" t="s">
        <v>621</v>
      </c>
      <c r="B1131" t="s">
        <v>1955</v>
      </c>
      <c r="C1131">
        <f t="shared" si="54"/>
        <v>20</v>
      </c>
      <c r="D1131">
        <f t="shared" si="55"/>
        <v>80</v>
      </c>
      <c r="E1131">
        <f t="shared" si="56"/>
        <v>100</v>
      </c>
      <c r="F1131" s="15">
        <v>1.6142490060630212</v>
      </c>
      <c r="G1131" s="7" t="s">
        <v>162</v>
      </c>
    </row>
    <row r="1132" spans="1:7">
      <c r="A1132" s="6" t="s">
        <v>760</v>
      </c>
      <c r="B1132" t="s">
        <v>1966</v>
      </c>
      <c r="C1132">
        <f t="shared" si="54"/>
        <v>30</v>
      </c>
      <c r="D1132">
        <f t="shared" si="55"/>
        <v>70</v>
      </c>
      <c r="E1132">
        <f t="shared" si="56"/>
        <v>100</v>
      </c>
      <c r="F1132" s="15">
        <v>1.27238334004696</v>
      </c>
      <c r="G1132" s="7" t="s">
        <v>162</v>
      </c>
    </row>
    <row r="1133" spans="1:7">
      <c r="A1133" s="6" t="s">
        <v>1033</v>
      </c>
      <c r="B1133" t="s">
        <v>1966</v>
      </c>
      <c r="C1133">
        <f t="shared" si="54"/>
        <v>30</v>
      </c>
      <c r="D1133">
        <f t="shared" si="55"/>
        <v>70</v>
      </c>
      <c r="E1133">
        <f t="shared" si="56"/>
        <v>100</v>
      </c>
      <c r="F1133" s="15">
        <v>1.5665735207692806</v>
      </c>
      <c r="G1133" s="7" t="s">
        <v>162</v>
      </c>
    </row>
    <row r="1134" spans="1:7">
      <c r="A1134" s="6" t="s">
        <v>962</v>
      </c>
      <c r="B1134" t="s">
        <v>1966</v>
      </c>
      <c r="C1134">
        <f t="shared" si="54"/>
        <v>30</v>
      </c>
      <c r="D1134">
        <f t="shared" si="55"/>
        <v>70</v>
      </c>
      <c r="E1134">
        <f t="shared" si="56"/>
        <v>100</v>
      </c>
      <c r="F1134" s="15">
        <v>1.0472482394000657</v>
      </c>
      <c r="G1134" s="7" t="s">
        <v>162</v>
      </c>
    </row>
    <row r="1135" spans="1:7">
      <c r="A1135" s="6" t="s">
        <v>403</v>
      </c>
      <c r="B1135" t="s">
        <v>1977</v>
      </c>
      <c r="C1135">
        <f t="shared" si="54"/>
        <v>40</v>
      </c>
      <c r="D1135">
        <f t="shared" si="55"/>
        <v>60</v>
      </c>
      <c r="E1135">
        <f t="shared" si="56"/>
        <v>100</v>
      </c>
      <c r="F1135" s="15">
        <v>1.4096704729973304</v>
      </c>
      <c r="G1135" s="7" t="s">
        <v>162</v>
      </c>
    </row>
    <row r="1136" spans="1:7">
      <c r="A1136" s="6" t="s">
        <v>952</v>
      </c>
      <c r="B1136" t="s">
        <v>1977</v>
      </c>
      <c r="C1136">
        <f t="shared" si="54"/>
        <v>40</v>
      </c>
      <c r="D1136">
        <f t="shared" si="55"/>
        <v>60</v>
      </c>
      <c r="E1136">
        <f t="shared" si="56"/>
        <v>100</v>
      </c>
      <c r="F1136" s="15">
        <v>1.87616509641152</v>
      </c>
      <c r="G1136" s="7" t="s">
        <v>162</v>
      </c>
    </row>
    <row r="1137" spans="1:7">
      <c r="A1137" s="6" t="s">
        <v>401</v>
      </c>
      <c r="B1137" t="s">
        <v>1977</v>
      </c>
      <c r="C1137">
        <f t="shared" si="54"/>
        <v>40</v>
      </c>
      <c r="D1137">
        <f t="shared" si="55"/>
        <v>60</v>
      </c>
      <c r="E1137">
        <f t="shared" si="56"/>
        <v>100</v>
      </c>
      <c r="F1137" s="15">
        <v>1.92063483625894</v>
      </c>
      <c r="G1137" s="7" t="s">
        <v>162</v>
      </c>
    </row>
    <row r="1138" spans="1:7">
      <c r="A1138" s="6" t="s">
        <v>851</v>
      </c>
      <c r="B1138" t="s">
        <v>1992</v>
      </c>
      <c r="C1138">
        <f t="shared" si="54"/>
        <v>10</v>
      </c>
      <c r="D1138">
        <f t="shared" si="55"/>
        <v>90</v>
      </c>
      <c r="E1138">
        <f t="shared" ref="E1138:E1155" si="57">C1138+D1138</f>
        <v>100</v>
      </c>
      <c r="F1138" s="15">
        <v>1.0309750305345933</v>
      </c>
      <c r="G1138" s="7" t="s">
        <v>162</v>
      </c>
    </row>
    <row r="1139" spans="1:7">
      <c r="A1139" s="6" t="s">
        <v>1213</v>
      </c>
      <c r="B1139" t="s">
        <v>1992</v>
      </c>
      <c r="C1139">
        <f t="shared" si="54"/>
        <v>10</v>
      </c>
      <c r="D1139">
        <f t="shared" si="55"/>
        <v>90</v>
      </c>
      <c r="E1139">
        <f t="shared" si="57"/>
        <v>100</v>
      </c>
      <c r="F1139" s="15">
        <v>1.48576284539529</v>
      </c>
      <c r="G1139" s="7" t="s">
        <v>162</v>
      </c>
    </row>
    <row r="1140" spans="1:7">
      <c r="A1140" s="6" t="s">
        <v>427</v>
      </c>
      <c r="B1140" t="s">
        <v>1992</v>
      </c>
      <c r="C1140">
        <f t="shared" si="54"/>
        <v>10</v>
      </c>
      <c r="D1140">
        <f t="shared" si="55"/>
        <v>90</v>
      </c>
      <c r="E1140">
        <f t="shared" si="57"/>
        <v>100</v>
      </c>
      <c r="F1140" s="15">
        <v>1.8470273583634453</v>
      </c>
      <c r="G1140" s="7" t="s">
        <v>162</v>
      </c>
    </row>
    <row r="1141" spans="1:7">
      <c r="A1141" s="6" t="s">
        <v>1325</v>
      </c>
      <c r="B1141" t="s">
        <v>2003</v>
      </c>
      <c r="C1141">
        <f t="shared" si="54"/>
        <v>20</v>
      </c>
      <c r="D1141">
        <f t="shared" si="55"/>
        <v>80</v>
      </c>
      <c r="E1141">
        <f t="shared" si="57"/>
        <v>100</v>
      </c>
      <c r="F1141" s="15">
        <v>1.2841069483682803</v>
      </c>
      <c r="G1141" s="7" t="s">
        <v>162</v>
      </c>
    </row>
    <row r="1142" spans="1:7">
      <c r="A1142" s="6" t="s">
        <v>453</v>
      </c>
      <c r="B1142" t="s">
        <v>2003</v>
      </c>
      <c r="C1142">
        <f t="shared" si="54"/>
        <v>20</v>
      </c>
      <c r="D1142">
        <f t="shared" si="55"/>
        <v>80</v>
      </c>
      <c r="E1142">
        <f t="shared" si="57"/>
        <v>100</v>
      </c>
      <c r="F1142" s="15">
        <v>1.5565576713576186</v>
      </c>
      <c r="G1142" s="7" t="s">
        <v>162</v>
      </c>
    </row>
    <row r="1143" spans="1:7">
      <c r="A1143" s="6" t="s">
        <v>902</v>
      </c>
      <c r="B1143" t="s">
        <v>2003</v>
      </c>
      <c r="C1143">
        <f t="shared" si="54"/>
        <v>20</v>
      </c>
      <c r="D1143">
        <f t="shared" si="55"/>
        <v>80</v>
      </c>
      <c r="E1143">
        <f t="shared" si="57"/>
        <v>100</v>
      </c>
      <c r="F1143" s="15">
        <v>1.080177480756225</v>
      </c>
      <c r="G1143" s="7" t="s">
        <v>162</v>
      </c>
    </row>
    <row r="1144" spans="1:7">
      <c r="A1144" s="6" t="s">
        <v>338</v>
      </c>
      <c r="B1144" t="s">
        <v>2014</v>
      </c>
      <c r="C1144">
        <f t="shared" si="54"/>
        <v>30</v>
      </c>
      <c r="D1144">
        <f t="shared" si="55"/>
        <v>70</v>
      </c>
      <c r="E1144">
        <f t="shared" si="57"/>
        <v>100</v>
      </c>
      <c r="F1144" s="15">
        <v>1.3457388670945765</v>
      </c>
      <c r="G1144" s="7" t="s">
        <v>162</v>
      </c>
    </row>
    <row r="1145" spans="1:7">
      <c r="A1145" s="6" t="s">
        <v>418</v>
      </c>
      <c r="B1145" t="s">
        <v>2014</v>
      </c>
      <c r="C1145">
        <f t="shared" si="54"/>
        <v>30</v>
      </c>
      <c r="D1145">
        <f t="shared" si="55"/>
        <v>70</v>
      </c>
      <c r="E1145">
        <f t="shared" si="57"/>
        <v>100</v>
      </c>
      <c r="F1145" s="15">
        <v>1.5724463493139451</v>
      </c>
      <c r="G1145" s="7" t="s">
        <v>162</v>
      </c>
    </row>
    <row r="1146" spans="1:7">
      <c r="A1146" s="6" t="s">
        <v>1300</v>
      </c>
      <c r="B1146" t="s">
        <v>2014</v>
      </c>
      <c r="C1146">
        <f t="shared" si="54"/>
        <v>30</v>
      </c>
      <c r="D1146">
        <f t="shared" si="55"/>
        <v>70</v>
      </c>
      <c r="E1146">
        <f t="shared" si="57"/>
        <v>100</v>
      </c>
      <c r="F1146" s="15">
        <v>1.8307804152086309</v>
      </c>
      <c r="G1146" s="7" t="s">
        <v>162</v>
      </c>
    </row>
    <row r="1147" spans="1:7">
      <c r="A1147" s="6" t="s">
        <v>650</v>
      </c>
      <c r="B1147" t="s">
        <v>2025</v>
      </c>
      <c r="C1147">
        <f t="shared" si="54"/>
        <v>40</v>
      </c>
      <c r="D1147">
        <f t="shared" si="55"/>
        <v>60</v>
      </c>
      <c r="E1147">
        <f t="shared" si="57"/>
        <v>100</v>
      </c>
      <c r="F1147" s="15">
        <v>1.0023990589625145</v>
      </c>
      <c r="G1147" s="7" t="s">
        <v>162</v>
      </c>
    </row>
    <row r="1148" spans="1:7">
      <c r="A1148" s="6" t="s">
        <v>1330</v>
      </c>
      <c r="B1148" t="s">
        <v>2025</v>
      </c>
      <c r="C1148">
        <f t="shared" si="54"/>
        <v>40</v>
      </c>
      <c r="D1148">
        <f t="shared" si="55"/>
        <v>60</v>
      </c>
      <c r="E1148">
        <f t="shared" si="57"/>
        <v>100</v>
      </c>
      <c r="F1148" s="15">
        <v>1.2491596959064557</v>
      </c>
      <c r="G1148" s="7" t="s">
        <v>162</v>
      </c>
    </row>
    <row r="1149" spans="1:7">
      <c r="A1149" s="6" t="s">
        <v>731</v>
      </c>
      <c r="B1149" t="s">
        <v>2025</v>
      </c>
      <c r="C1149">
        <f t="shared" si="54"/>
        <v>40</v>
      </c>
      <c r="D1149">
        <f t="shared" si="55"/>
        <v>60</v>
      </c>
      <c r="E1149">
        <f t="shared" si="57"/>
        <v>100</v>
      </c>
      <c r="F1149" s="15">
        <v>1.575233882744957</v>
      </c>
      <c r="G1149" s="7" t="s">
        <v>162</v>
      </c>
    </row>
    <row r="1150" spans="1:7">
      <c r="A1150" s="6" t="s">
        <v>771</v>
      </c>
      <c r="B1150" t="s">
        <v>2040</v>
      </c>
      <c r="C1150">
        <f t="shared" si="54"/>
        <v>10</v>
      </c>
      <c r="D1150">
        <f t="shared" si="55"/>
        <v>90</v>
      </c>
      <c r="E1150">
        <f t="shared" si="57"/>
        <v>100</v>
      </c>
      <c r="F1150" s="15">
        <v>1.0151575884889787</v>
      </c>
      <c r="G1150" s="7" t="s">
        <v>162</v>
      </c>
    </row>
    <row r="1151" spans="1:7">
      <c r="A1151" s="6" t="s">
        <v>784</v>
      </c>
      <c r="B1151" t="s">
        <v>2040</v>
      </c>
      <c r="C1151">
        <f t="shared" si="54"/>
        <v>10</v>
      </c>
      <c r="D1151">
        <f t="shared" si="55"/>
        <v>90</v>
      </c>
      <c r="E1151">
        <f t="shared" si="57"/>
        <v>100</v>
      </c>
      <c r="F1151" s="15">
        <v>1.2240309026643796</v>
      </c>
      <c r="G1151" s="7" t="s">
        <v>162</v>
      </c>
    </row>
    <row r="1152" spans="1:7">
      <c r="A1152" s="6" t="s">
        <v>921</v>
      </c>
      <c r="B1152" t="s">
        <v>2040</v>
      </c>
      <c r="C1152">
        <f t="shared" si="54"/>
        <v>10</v>
      </c>
      <c r="D1152">
        <f t="shared" si="55"/>
        <v>90</v>
      </c>
      <c r="E1152">
        <f t="shared" si="57"/>
        <v>100</v>
      </c>
      <c r="F1152" s="15">
        <v>1.3113775614967613</v>
      </c>
      <c r="G1152" s="7" t="s">
        <v>162</v>
      </c>
    </row>
    <row r="1153" spans="1:7">
      <c r="A1153" s="6" t="s">
        <v>1652</v>
      </c>
      <c r="B1153" t="s">
        <v>2051</v>
      </c>
      <c r="C1153">
        <f t="shared" si="54"/>
        <v>20</v>
      </c>
      <c r="D1153">
        <f t="shared" si="55"/>
        <v>80</v>
      </c>
      <c r="E1153">
        <f t="shared" si="57"/>
        <v>100</v>
      </c>
      <c r="F1153" s="15">
        <v>1.1816302107931715</v>
      </c>
      <c r="G1153" s="7" t="s">
        <v>162</v>
      </c>
    </row>
    <row r="1154" spans="1:7">
      <c r="A1154" s="6" t="s">
        <v>496</v>
      </c>
      <c r="B1154" t="s">
        <v>2051</v>
      </c>
      <c r="C1154">
        <f t="shared" ref="C1154:C1217" si="58">VLOOKUP(MID(B1154,3,1),Andar,2,0)</f>
        <v>20</v>
      </c>
      <c r="D1154">
        <f t="shared" ref="D1154:D1217" si="59">VLOOKUP(MID(B1154,4,2),Linear,2,0)</f>
        <v>80</v>
      </c>
      <c r="E1154">
        <f t="shared" si="57"/>
        <v>100</v>
      </c>
      <c r="F1154" s="15">
        <v>1.2578258379136082</v>
      </c>
      <c r="G1154" s="7" t="s">
        <v>162</v>
      </c>
    </row>
    <row r="1155" spans="1:7">
      <c r="A1155" s="6" t="s">
        <v>1054</v>
      </c>
      <c r="B1155" t="s">
        <v>2051</v>
      </c>
      <c r="C1155">
        <f t="shared" si="58"/>
        <v>20</v>
      </c>
      <c r="D1155">
        <f t="shared" si="59"/>
        <v>80</v>
      </c>
      <c r="E1155">
        <f t="shared" si="57"/>
        <v>100</v>
      </c>
      <c r="F1155" s="15">
        <v>1.9238855554591048</v>
      </c>
      <c r="G1155" s="7" t="s">
        <v>162</v>
      </c>
    </row>
    <row r="1156" spans="1:7">
      <c r="A1156" s="6" t="s">
        <v>659</v>
      </c>
      <c r="B1156" t="s">
        <v>2101</v>
      </c>
      <c r="C1156">
        <f t="shared" si="58"/>
        <v>20</v>
      </c>
      <c r="D1156">
        <f t="shared" si="59"/>
        <v>100</v>
      </c>
      <c r="E1156">
        <v>100</v>
      </c>
      <c r="F1156" s="15">
        <v>1.4151879812832071</v>
      </c>
      <c r="G1156" s="7" t="s">
        <v>162</v>
      </c>
    </row>
    <row r="1157" spans="1:7">
      <c r="A1157" s="6" t="s">
        <v>441</v>
      </c>
      <c r="B1157" t="s">
        <v>2102</v>
      </c>
      <c r="C1157">
        <f t="shared" si="58"/>
        <v>20</v>
      </c>
      <c r="D1157">
        <f t="shared" si="59"/>
        <v>100</v>
      </c>
      <c r="E1157">
        <v>100</v>
      </c>
      <c r="F1157" s="15">
        <v>1.8015967206063994</v>
      </c>
      <c r="G1157" s="7" t="s">
        <v>162</v>
      </c>
    </row>
    <row r="1158" spans="1:7">
      <c r="A1158" s="6" t="s">
        <v>1038</v>
      </c>
      <c r="B1158" t="s">
        <v>2103</v>
      </c>
      <c r="C1158">
        <f t="shared" si="58"/>
        <v>20</v>
      </c>
      <c r="D1158">
        <f t="shared" si="59"/>
        <v>100</v>
      </c>
      <c r="E1158">
        <v>100</v>
      </c>
      <c r="F1158" s="15">
        <v>1.8601189792116761</v>
      </c>
      <c r="G1158" s="7" t="s">
        <v>162</v>
      </c>
    </row>
    <row r="1159" spans="1:7">
      <c r="A1159" s="6" t="s">
        <v>991</v>
      </c>
      <c r="B1159" t="s">
        <v>2092</v>
      </c>
      <c r="C1159">
        <f t="shared" si="58"/>
        <v>20</v>
      </c>
      <c r="D1159">
        <f t="shared" si="59"/>
        <v>10</v>
      </c>
      <c r="E1159">
        <v>100</v>
      </c>
      <c r="F1159" s="15">
        <v>1.4151879812832071</v>
      </c>
      <c r="G1159" s="7" t="s">
        <v>162</v>
      </c>
    </row>
    <row r="1160" spans="1:7">
      <c r="A1160" s="6" t="s">
        <v>1646</v>
      </c>
      <c r="B1160" t="s">
        <v>2093</v>
      </c>
      <c r="C1160">
        <f t="shared" si="58"/>
        <v>20</v>
      </c>
      <c r="D1160">
        <f t="shared" si="59"/>
        <v>20</v>
      </c>
      <c r="E1160">
        <v>100</v>
      </c>
      <c r="F1160" s="15">
        <v>1.8601189792116761</v>
      </c>
      <c r="G1160" s="7" t="s">
        <v>162</v>
      </c>
    </row>
    <row r="1161" spans="1:7">
      <c r="A1161" s="6" t="s">
        <v>988</v>
      </c>
      <c r="B1161" t="s">
        <v>2094</v>
      </c>
      <c r="C1161">
        <f t="shared" si="58"/>
        <v>20</v>
      </c>
      <c r="D1161">
        <f t="shared" si="59"/>
        <v>30</v>
      </c>
      <c r="E1161">
        <v>100</v>
      </c>
      <c r="F1161" s="15">
        <v>1.8015967206063994</v>
      </c>
      <c r="G1161" s="7" t="s">
        <v>162</v>
      </c>
    </row>
    <row r="1162" spans="1:7">
      <c r="A1162" s="6" t="s">
        <v>1109</v>
      </c>
      <c r="B1162" t="s">
        <v>2149</v>
      </c>
      <c r="C1162">
        <f t="shared" si="58"/>
        <v>20</v>
      </c>
      <c r="D1162">
        <f t="shared" si="59"/>
        <v>100</v>
      </c>
      <c r="E1162">
        <v>100</v>
      </c>
      <c r="F1162" s="15">
        <v>1.88687323944486</v>
      </c>
      <c r="G1162" s="7" t="s">
        <v>162</v>
      </c>
    </row>
    <row r="1163" spans="1:7">
      <c r="A1163" s="6" t="s">
        <v>1052</v>
      </c>
      <c r="B1163" t="s">
        <v>2150</v>
      </c>
      <c r="C1163">
        <f t="shared" si="58"/>
        <v>20</v>
      </c>
      <c r="D1163">
        <f t="shared" si="59"/>
        <v>100</v>
      </c>
      <c r="E1163">
        <v>100</v>
      </c>
      <c r="F1163" s="15">
        <v>1.7065324588620783</v>
      </c>
      <c r="G1163" s="7" t="s">
        <v>162</v>
      </c>
    </row>
    <row r="1164" spans="1:7">
      <c r="A1164" s="6" t="s">
        <v>1295</v>
      </c>
      <c r="B1164" t="s">
        <v>2151</v>
      </c>
      <c r="C1164">
        <f t="shared" si="58"/>
        <v>20</v>
      </c>
      <c r="D1164">
        <f t="shared" si="59"/>
        <v>100</v>
      </c>
      <c r="E1164">
        <v>100</v>
      </c>
      <c r="F1164" s="15">
        <v>1.3437899739800203</v>
      </c>
      <c r="G1164" s="7" t="s">
        <v>162</v>
      </c>
    </row>
    <row r="1165" spans="1:7">
      <c r="A1165" s="6" t="s">
        <v>1174</v>
      </c>
      <c r="B1165" t="s">
        <v>2140</v>
      </c>
      <c r="C1165">
        <f t="shared" si="58"/>
        <v>20</v>
      </c>
      <c r="D1165">
        <f t="shared" si="59"/>
        <v>10</v>
      </c>
      <c r="E1165">
        <v>100</v>
      </c>
      <c r="F1165" s="15">
        <v>1.7065324588620783</v>
      </c>
      <c r="G1165" s="7" t="s">
        <v>162</v>
      </c>
    </row>
    <row r="1166" spans="1:7">
      <c r="A1166" s="6" t="s">
        <v>1306</v>
      </c>
      <c r="B1166" t="s">
        <v>2141</v>
      </c>
      <c r="C1166">
        <f t="shared" si="58"/>
        <v>20</v>
      </c>
      <c r="D1166">
        <f t="shared" si="59"/>
        <v>20</v>
      </c>
      <c r="E1166">
        <v>100</v>
      </c>
      <c r="F1166" s="15">
        <v>1.3437899739800203</v>
      </c>
      <c r="G1166" s="7" t="s">
        <v>162</v>
      </c>
    </row>
    <row r="1167" spans="1:7">
      <c r="A1167" s="6" t="s">
        <v>706</v>
      </c>
      <c r="B1167" t="s">
        <v>2142</v>
      </c>
      <c r="C1167">
        <f t="shared" si="58"/>
        <v>20</v>
      </c>
      <c r="D1167">
        <f t="shared" si="59"/>
        <v>30</v>
      </c>
      <c r="E1167">
        <v>100</v>
      </c>
      <c r="F1167" s="15">
        <v>1.88687323944486</v>
      </c>
      <c r="G1167" s="7" t="s">
        <v>162</v>
      </c>
    </row>
    <row r="1168" spans="1:7">
      <c r="A1168" s="6" t="s">
        <v>1414</v>
      </c>
      <c r="B1168" t="s">
        <v>35</v>
      </c>
      <c r="C1168">
        <f t="shared" si="58"/>
        <v>20</v>
      </c>
      <c r="D1168">
        <f t="shared" si="59"/>
        <v>100</v>
      </c>
      <c r="E1168">
        <v>100</v>
      </c>
      <c r="F1168" s="15">
        <v>1.4292330463069369</v>
      </c>
      <c r="G1168" s="7" t="s">
        <v>162</v>
      </c>
    </row>
    <row r="1169" spans="1:7">
      <c r="A1169" s="6" t="s">
        <v>1441</v>
      </c>
      <c r="B1169" t="s">
        <v>36</v>
      </c>
      <c r="C1169">
        <f t="shared" si="58"/>
        <v>20</v>
      </c>
      <c r="D1169">
        <f t="shared" si="59"/>
        <v>100</v>
      </c>
      <c r="E1169">
        <v>100</v>
      </c>
      <c r="F1169" s="15">
        <v>1.5335234848407922</v>
      </c>
      <c r="G1169" s="7" t="s">
        <v>162</v>
      </c>
    </row>
    <row r="1170" spans="1:7">
      <c r="A1170" s="6" t="s">
        <v>853</v>
      </c>
      <c r="B1170" t="s">
        <v>37</v>
      </c>
      <c r="C1170">
        <f t="shared" si="58"/>
        <v>20</v>
      </c>
      <c r="D1170">
        <f t="shared" si="59"/>
        <v>100</v>
      </c>
      <c r="E1170">
        <v>100</v>
      </c>
      <c r="F1170" s="15">
        <v>1.1347455662418744</v>
      </c>
      <c r="G1170" s="7" t="s">
        <v>162</v>
      </c>
    </row>
    <row r="1171" spans="1:7">
      <c r="A1171" s="6" t="s">
        <v>873</v>
      </c>
      <c r="B1171" t="s">
        <v>26</v>
      </c>
      <c r="C1171">
        <f t="shared" si="58"/>
        <v>20</v>
      </c>
      <c r="D1171">
        <f t="shared" si="59"/>
        <v>10</v>
      </c>
      <c r="E1171">
        <v>100</v>
      </c>
      <c r="F1171" s="15">
        <v>1.4292330463069369</v>
      </c>
      <c r="G1171" s="7" t="s">
        <v>162</v>
      </c>
    </row>
    <row r="1172" spans="1:7">
      <c r="A1172" s="6" t="s">
        <v>1373</v>
      </c>
      <c r="B1172" t="s">
        <v>27</v>
      </c>
      <c r="C1172">
        <f t="shared" si="58"/>
        <v>20</v>
      </c>
      <c r="D1172">
        <f t="shared" si="59"/>
        <v>20</v>
      </c>
      <c r="E1172">
        <v>100</v>
      </c>
      <c r="F1172" s="15">
        <v>1.5335234848407922</v>
      </c>
      <c r="G1172" s="7" t="s">
        <v>162</v>
      </c>
    </row>
    <row r="1173" spans="1:7">
      <c r="A1173" s="6" t="s">
        <v>1272</v>
      </c>
      <c r="B1173" t="s">
        <v>28</v>
      </c>
      <c r="C1173">
        <f t="shared" si="58"/>
        <v>20</v>
      </c>
      <c r="D1173">
        <f t="shared" si="59"/>
        <v>30</v>
      </c>
      <c r="E1173">
        <v>100</v>
      </c>
      <c r="F1173" s="15">
        <v>1.1347455662418744</v>
      </c>
      <c r="G1173" s="7" t="s">
        <v>162</v>
      </c>
    </row>
    <row r="1174" spans="1:7">
      <c r="A1174" s="6" t="s">
        <v>995</v>
      </c>
      <c r="B1174" t="s">
        <v>1768</v>
      </c>
      <c r="C1174">
        <f t="shared" si="58"/>
        <v>20</v>
      </c>
      <c r="D1174">
        <f t="shared" si="59"/>
        <v>100</v>
      </c>
      <c r="E1174">
        <v>100</v>
      </c>
      <c r="F1174" s="15">
        <v>1.5922085300591644</v>
      </c>
      <c r="G1174" s="7" t="s">
        <v>162</v>
      </c>
    </row>
    <row r="1175" spans="1:7">
      <c r="A1175" s="6" t="s">
        <v>1326</v>
      </c>
      <c r="B1175" t="s">
        <v>1769</v>
      </c>
      <c r="C1175">
        <f t="shared" si="58"/>
        <v>20</v>
      </c>
      <c r="D1175">
        <f t="shared" si="59"/>
        <v>100</v>
      </c>
      <c r="E1175">
        <v>100</v>
      </c>
      <c r="F1175" s="15">
        <v>1.9756102577469119</v>
      </c>
      <c r="G1175" s="7" t="s">
        <v>162</v>
      </c>
    </row>
    <row r="1176" spans="1:7">
      <c r="A1176" s="6" t="s">
        <v>1430</v>
      </c>
      <c r="B1176" t="s">
        <v>1770</v>
      </c>
      <c r="C1176">
        <f t="shared" si="58"/>
        <v>20</v>
      </c>
      <c r="D1176">
        <f t="shared" si="59"/>
        <v>100</v>
      </c>
      <c r="E1176">
        <v>100</v>
      </c>
      <c r="F1176" s="15">
        <v>1.4380821328437676</v>
      </c>
      <c r="G1176" s="7" t="s">
        <v>162</v>
      </c>
    </row>
    <row r="1177" spans="1:7">
      <c r="A1177" s="6" t="s">
        <v>994</v>
      </c>
      <c r="B1177" t="s">
        <v>71</v>
      </c>
      <c r="C1177">
        <f t="shared" si="58"/>
        <v>20</v>
      </c>
      <c r="D1177">
        <f t="shared" si="59"/>
        <v>10</v>
      </c>
      <c r="E1177">
        <v>100</v>
      </c>
      <c r="F1177" s="15">
        <v>1.5922085300591644</v>
      </c>
      <c r="G1177" s="7" t="s">
        <v>162</v>
      </c>
    </row>
    <row r="1178" spans="1:7">
      <c r="A1178" s="6" t="s">
        <v>1583</v>
      </c>
      <c r="B1178" t="s">
        <v>72</v>
      </c>
      <c r="C1178">
        <f t="shared" si="58"/>
        <v>20</v>
      </c>
      <c r="D1178">
        <f t="shared" si="59"/>
        <v>20</v>
      </c>
      <c r="E1178">
        <v>100</v>
      </c>
      <c r="F1178" s="15">
        <v>1.4380821328437676</v>
      </c>
      <c r="G1178" s="7" t="s">
        <v>162</v>
      </c>
    </row>
    <row r="1179" spans="1:7">
      <c r="A1179" s="6" t="s">
        <v>1238</v>
      </c>
      <c r="B1179" t="s">
        <v>73</v>
      </c>
      <c r="C1179">
        <f t="shared" si="58"/>
        <v>20</v>
      </c>
      <c r="D1179">
        <f t="shared" si="59"/>
        <v>30</v>
      </c>
      <c r="E1179">
        <v>100</v>
      </c>
      <c r="F1179" s="15">
        <v>1.9756102577469119</v>
      </c>
      <c r="G1179" s="7" t="s">
        <v>162</v>
      </c>
    </row>
    <row r="1180" spans="1:7">
      <c r="A1180" s="6" t="s">
        <v>931</v>
      </c>
      <c r="B1180" t="s">
        <v>86</v>
      </c>
      <c r="C1180">
        <f t="shared" si="58"/>
        <v>30</v>
      </c>
      <c r="D1180">
        <f t="shared" si="59"/>
        <v>70</v>
      </c>
      <c r="E1180">
        <f t="shared" ref="E1180:E1243" si="60">C1180+D1180</f>
        <v>100</v>
      </c>
      <c r="F1180" s="15">
        <v>1.59201059917579</v>
      </c>
      <c r="G1180" s="7" t="s">
        <v>162</v>
      </c>
    </row>
    <row r="1181" spans="1:7">
      <c r="A1181" s="6" t="s">
        <v>1453</v>
      </c>
      <c r="B1181" t="s">
        <v>86</v>
      </c>
      <c r="C1181">
        <f t="shared" si="58"/>
        <v>30</v>
      </c>
      <c r="D1181">
        <f t="shared" si="59"/>
        <v>70</v>
      </c>
      <c r="E1181">
        <f t="shared" si="60"/>
        <v>100</v>
      </c>
      <c r="F1181" s="15">
        <v>1.4928066905489628</v>
      </c>
      <c r="G1181" s="7" t="s">
        <v>162</v>
      </c>
    </row>
    <row r="1182" spans="1:7">
      <c r="A1182" s="6" t="s">
        <v>1497</v>
      </c>
      <c r="B1182" t="s">
        <v>86</v>
      </c>
      <c r="C1182">
        <f t="shared" si="58"/>
        <v>30</v>
      </c>
      <c r="D1182">
        <f t="shared" si="59"/>
        <v>70</v>
      </c>
      <c r="E1182">
        <f t="shared" si="60"/>
        <v>100</v>
      </c>
      <c r="F1182" s="15">
        <v>1.8858217975810794</v>
      </c>
      <c r="G1182" s="7" t="s">
        <v>162</v>
      </c>
    </row>
    <row r="1183" spans="1:7">
      <c r="A1183" s="6" t="s">
        <v>1364</v>
      </c>
      <c r="B1183" t="s">
        <v>94</v>
      </c>
      <c r="C1183">
        <f t="shared" si="58"/>
        <v>40</v>
      </c>
      <c r="D1183">
        <f t="shared" si="59"/>
        <v>60</v>
      </c>
      <c r="E1183">
        <f t="shared" si="60"/>
        <v>100</v>
      </c>
      <c r="F1183" s="15">
        <v>1.8095038034638815</v>
      </c>
      <c r="G1183" s="7" t="s">
        <v>162</v>
      </c>
    </row>
    <row r="1184" spans="1:7">
      <c r="A1184" s="6" t="s">
        <v>1148</v>
      </c>
      <c r="B1184" t="s">
        <v>94</v>
      </c>
      <c r="C1184">
        <f t="shared" si="58"/>
        <v>40</v>
      </c>
      <c r="D1184">
        <f t="shared" si="59"/>
        <v>60</v>
      </c>
      <c r="E1184">
        <f t="shared" si="60"/>
        <v>100</v>
      </c>
      <c r="F1184" s="15">
        <v>1.2685006790175883</v>
      </c>
      <c r="G1184" s="7" t="s">
        <v>162</v>
      </c>
    </row>
    <row r="1185" spans="1:7">
      <c r="A1185" s="6" t="s">
        <v>1317</v>
      </c>
      <c r="B1185" t="s">
        <v>94</v>
      </c>
      <c r="C1185">
        <f t="shared" si="58"/>
        <v>40</v>
      </c>
      <c r="D1185">
        <f t="shared" si="59"/>
        <v>60</v>
      </c>
      <c r="E1185">
        <f t="shared" si="60"/>
        <v>100</v>
      </c>
      <c r="F1185" s="15">
        <v>1.0508137070238623</v>
      </c>
      <c r="G1185" s="7" t="s">
        <v>162</v>
      </c>
    </row>
    <row r="1186" spans="1:7">
      <c r="A1186" s="6" t="s">
        <v>1280</v>
      </c>
      <c r="B1186" t="s">
        <v>106</v>
      </c>
      <c r="C1186">
        <f t="shared" si="58"/>
        <v>10</v>
      </c>
      <c r="D1186">
        <f t="shared" si="59"/>
        <v>90</v>
      </c>
      <c r="E1186">
        <f t="shared" si="60"/>
        <v>100</v>
      </c>
      <c r="F1186" s="15">
        <v>1.5826388691777051</v>
      </c>
      <c r="G1186" s="7" t="s">
        <v>162</v>
      </c>
    </row>
    <row r="1187" spans="1:7">
      <c r="A1187" s="6" t="s">
        <v>1271</v>
      </c>
      <c r="B1187" t="s">
        <v>106</v>
      </c>
      <c r="C1187">
        <f t="shared" si="58"/>
        <v>10</v>
      </c>
      <c r="D1187">
        <f t="shared" si="59"/>
        <v>90</v>
      </c>
      <c r="E1187">
        <f t="shared" si="60"/>
        <v>100</v>
      </c>
      <c r="F1187" s="15">
        <v>1.5267845372324871</v>
      </c>
      <c r="G1187" s="7" t="s">
        <v>162</v>
      </c>
    </row>
    <row r="1188" spans="1:7">
      <c r="A1188" s="6" t="s">
        <v>1182</v>
      </c>
      <c r="B1188" t="s">
        <v>106</v>
      </c>
      <c r="C1188">
        <f t="shared" si="58"/>
        <v>10</v>
      </c>
      <c r="D1188">
        <f t="shared" si="59"/>
        <v>90</v>
      </c>
      <c r="E1188">
        <f t="shared" si="60"/>
        <v>100</v>
      </c>
      <c r="F1188" s="15">
        <v>1.9459806736170635</v>
      </c>
      <c r="G1188" s="7" t="s">
        <v>162</v>
      </c>
    </row>
    <row r="1189" spans="1:7">
      <c r="A1189" s="6" t="s">
        <v>1340</v>
      </c>
      <c r="B1189" t="s">
        <v>114</v>
      </c>
      <c r="C1189">
        <f t="shared" si="58"/>
        <v>20</v>
      </c>
      <c r="D1189">
        <f t="shared" si="59"/>
        <v>80</v>
      </c>
      <c r="E1189">
        <f t="shared" si="60"/>
        <v>100</v>
      </c>
      <c r="F1189" s="15">
        <v>1.5078038491321437</v>
      </c>
      <c r="G1189" s="7" t="s">
        <v>162</v>
      </c>
    </row>
    <row r="1190" spans="1:7">
      <c r="A1190" s="6" t="s">
        <v>1113</v>
      </c>
      <c r="B1190" t="s">
        <v>114</v>
      </c>
      <c r="C1190">
        <f t="shared" si="58"/>
        <v>20</v>
      </c>
      <c r="D1190">
        <f t="shared" si="59"/>
        <v>80</v>
      </c>
      <c r="E1190">
        <f t="shared" si="60"/>
        <v>100</v>
      </c>
      <c r="F1190" s="15">
        <v>1.2379318523527592</v>
      </c>
      <c r="G1190" s="7" t="s">
        <v>162</v>
      </c>
    </row>
    <row r="1191" spans="1:7">
      <c r="A1191" s="6" t="s">
        <v>1284</v>
      </c>
      <c r="B1191" t="s">
        <v>114</v>
      </c>
      <c r="C1191">
        <f t="shared" si="58"/>
        <v>20</v>
      </c>
      <c r="D1191">
        <f t="shared" si="59"/>
        <v>80</v>
      </c>
      <c r="E1191">
        <f t="shared" si="60"/>
        <v>100</v>
      </c>
      <c r="F1191" s="15">
        <v>1.5751028601882382</v>
      </c>
      <c r="G1191" s="7" t="s">
        <v>162</v>
      </c>
    </row>
    <row r="1192" spans="1:7">
      <c r="A1192" s="6" t="s">
        <v>1369</v>
      </c>
      <c r="B1192" t="s">
        <v>123</v>
      </c>
      <c r="C1192">
        <f t="shared" si="58"/>
        <v>30</v>
      </c>
      <c r="D1192">
        <f t="shared" si="59"/>
        <v>70</v>
      </c>
      <c r="E1192">
        <f t="shared" si="60"/>
        <v>100</v>
      </c>
      <c r="F1192" s="15">
        <v>1.970793773335938</v>
      </c>
      <c r="G1192" s="7" t="s">
        <v>162</v>
      </c>
    </row>
    <row r="1193" spans="1:7">
      <c r="A1193" s="6" t="s">
        <v>1057</v>
      </c>
      <c r="B1193" t="s">
        <v>123</v>
      </c>
      <c r="C1193">
        <f t="shared" si="58"/>
        <v>30</v>
      </c>
      <c r="D1193">
        <f t="shared" si="59"/>
        <v>70</v>
      </c>
      <c r="E1193">
        <f t="shared" si="60"/>
        <v>100</v>
      </c>
      <c r="F1193" s="15">
        <v>1.5480277393743935</v>
      </c>
      <c r="G1193" s="7" t="s">
        <v>162</v>
      </c>
    </row>
    <row r="1194" spans="1:7">
      <c r="A1194" s="6" t="s">
        <v>1212</v>
      </c>
      <c r="B1194" t="s">
        <v>123</v>
      </c>
      <c r="C1194">
        <f t="shared" si="58"/>
        <v>30</v>
      </c>
      <c r="D1194">
        <f t="shared" si="59"/>
        <v>70</v>
      </c>
      <c r="E1194">
        <f t="shared" si="60"/>
        <v>100</v>
      </c>
      <c r="F1194" s="15">
        <v>1.7639706546645852</v>
      </c>
      <c r="G1194" s="7" t="s">
        <v>162</v>
      </c>
    </row>
    <row r="1195" spans="1:7">
      <c r="A1195" s="6" t="s">
        <v>979</v>
      </c>
      <c r="B1195" t="s">
        <v>134</v>
      </c>
      <c r="C1195">
        <f t="shared" si="58"/>
        <v>40</v>
      </c>
      <c r="D1195">
        <f t="shared" si="59"/>
        <v>60</v>
      </c>
      <c r="E1195">
        <f t="shared" si="60"/>
        <v>100</v>
      </c>
      <c r="F1195" s="15">
        <v>1.1728275630076963</v>
      </c>
      <c r="G1195" s="7" t="s">
        <v>162</v>
      </c>
    </row>
    <row r="1196" spans="1:7">
      <c r="A1196" s="6" t="s">
        <v>1155</v>
      </c>
      <c r="B1196" t="s">
        <v>1801</v>
      </c>
      <c r="C1196">
        <f t="shared" si="58"/>
        <v>10</v>
      </c>
      <c r="D1196">
        <f t="shared" si="59"/>
        <v>100</v>
      </c>
      <c r="E1196">
        <f t="shared" si="60"/>
        <v>110</v>
      </c>
      <c r="F1196" s="15">
        <v>1.4884910468418546</v>
      </c>
      <c r="G1196" s="7" t="s">
        <v>162</v>
      </c>
    </row>
    <row r="1197" spans="1:7">
      <c r="A1197" s="6" t="s">
        <v>1011</v>
      </c>
      <c r="B1197" t="s">
        <v>1802</v>
      </c>
      <c r="C1197">
        <f t="shared" si="58"/>
        <v>10</v>
      </c>
      <c r="D1197">
        <f t="shared" si="59"/>
        <v>100</v>
      </c>
      <c r="E1197">
        <f t="shared" si="60"/>
        <v>110</v>
      </c>
      <c r="F1197" s="15">
        <v>1.3252056650326214</v>
      </c>
      <c r="G1197" s="7" t="s">
        <v>162</v>
      </c>
    </row>
    <row r="1198" spans="1:7">
      <c r="A1198" s="6" t="s">
        <v>884</v>
      </c>
      <c r="B1198" t="s">
        <v>1803</v>
      </c>
      <c r="C1198">
        <f t="shared" si="58"/>
        <v>10</v>
      </c>
      <c r="D1198">
        <f t="shared" si="59"/>
        <v>100</v>
      </c>
      <c r="E1198">
        <f t="shared" si="60"/>
        <v>110</v>
      </c>
      <c r="F1198" s="15">
        <v>1.3464352472480252</v>
      </c>
      <c r="G1198" s="7" t="s">
        <v>162</v>
      </c>
    </row>
    <row r="1199" spans="1:7">
      <c r="A1199" s="6" t="s">
        <v>1258</v>
      </c>
      <c r="B1199" t="s">
        <v>1801</v>
      </c>
      <c r="C1199">
        <f t="shared" si="58"/>
        <v>10</v>
      </c>
      <c r="D1199">
        <f t="shared" si="59"/>
        <v>100</v>
      </c>
      <c r="E1199">
        <f t="shared" si="60"/>
        <v>110</v>
      </c>
      <c r="F1199" s="15">
        <v>1.7195759989899093</v>
      </c>
      <c r="G1199" s="7" t="s">
        <v>162</v>
      </c>
    </row>
    <row r="1200" spans="1:7">
      <c r="A1200" s="6" t="s">
        <v>1416</v>
      </c>
      <c r="B1200" t="s">
        <v>1802</v>
      </c>
      <c r="C1200">
        <f t="shared" si="58"/>
        <v>10</v>
      </c>
      <c r="D1200">
        <f t="shared" si="59"/>
        <v>100</v>
      </c>
      <c r="E1200">
        <f t="shared" si="60"/>
        <v>110</v>
      </c>
      <c r="F1200" s="15">
        <v>1.9824816741182048</v>
      </c>
      <c r="G1200" s="7" t="s">
        <v>162</v>
      </c>
    </row>
    <row r="1201" spans="1:7">
      <c r="A1201" s="6" t="s">
        <v>1226</v>
      </c>
      <c r="B1201" t="s">
        <v>1803</v>
      </c>
      <c r="C1201">
        <f t="shared" si="58"/>
        <v>10</v>
      </c>
      <c r="D1201">
        <f t="shared" si="59"/>
        <v>100</v>
      </c>
      <c r="E1201">
        <f t="shared" si="60"/>
        <v>110</v>
      </c>
      <c r="F1201" s="15">
        <v>1.2319174700376498</v>
      </c>
      <c r="G1201" s="7" t="s">
        <v>162</v>
      </c>
    </row>
    <row r="1202" spans="1:7">
      <c r="A1202" s="6" t="s">
        <v>1372</v>
      </c>
      <c r="B1202" t="s">
        <v>1801</v>
      </c>
      <c r="C1202">
        <f t="shared" si="58"/>
        <v>10</v>
      </c>
      <c r="D1202">
        <f t="shared" si="59"/>
        <v>100</v>
      </c>
      <c r="E1202">
        <f t="shared" si="60"/>
        <v>110</v>
      </c>
      <c r="F1202" s="15">
        <v>1.7566900160158809</v>
      </c>
      <c r="G1202" s="7" t="s">
        <v>162</v>
      </c>
    </row>
    <row r="1203" spans="1:7">
      <c r="A1203" s="6" t="s">
        <v>926</v>
      </c>
      <c r="B1203" t="s">
        <v>1802</v>
      </c>
      <c r="C1203">
        <f t="shared" si="58"/>
        <v>10</v>
      </c>
      <c r="D1203">
        <f t="shared" si="59"/>
        <v>100</v>
      </c>
      <c r="E1203">
        <f t="shared" si="60"/>
        <v>110</v>
      </c>
      <c r="F1203" s="15">
        <v>1.2083841105809014</v>
      </c>
      <c r="G1203" s="7" t="s">
        <v>162</v>
      </c>
    </row>
    <row r="1204" spans="1:7">
      <c r="A1204" s="6" t="s">
        <v>1158</v>
      </c>
      <c r="B1204" t="s">
        <v>1803</v>
      </c>
      <c r="C1204">
        <f t="shared" si="58"/>
        <v>10</v>
      </c>
      <c r="D1204">
        <f t="shared" si="59"/>
        <v>100</v>
      </c>
      <c r="E1204">
        <f t="shared" si="60"/>
        <v>110</v>
      </c>
      <c r="F1204" s="15">
        <v>1.6374809309962002</v>
      </c>
      <c r="G1204" s="7" t="s">
        <v>162</v>
      </c>
    </row>
    <row r="1205" spans="1:7">
      <c r="A1205" s="6" t="s">
        <v>1442</v>
      </c>
      <c r="B1205" t="s">
        <v>1812</v>
      </c>
      <c r="C1205">
        <f t="shared" si="58"/>
        <v>20</v>
      </c>
      <c r="D1205">
        <f t="shared" si="59"/>
        <v>90</v>
      </c>
      <c r="E1205">
        <f t="shared" si="60"/>
        <v>110</v>
      </c>
      <c r="F1205" s="15">
        <v>1.3403644574984979</v>
      </c>
      <c r="G1205" s="7" t="s">
        <v>162</v>
      </c>
    </row>
    <row r="1206" spans="1:7">
      <c r="A1206" s="6" t="s">
        <v>1428</v>
      </c>
      <c r="B1206" t="s">
        <v>1812</v>
      </c>
      <c r="C1206">
        <f t="shared" si="58"/>
        <v>20</v>
      </c>
      <c r="D1206">
        <f t="shared" si="59"/>
        <v>90</v>
      </c>
      <c r="E1206">
        <f t="shared" si="60"/>
        <v>110</v>
      </c>
      <c r="F1206" s="15">
        <v>1.2771221791990164</v>
      </c>
      <c r="G1206" s="7" t="s">
        <v>162</v>
      </c>
    </row>
    <row r="1207" spans="1:7">
      <c r="A1207" s="6" t="s">
        <v>534</v>
      </c>
      <c r="B1207" t="s">
        <v>1812</v>
      </c>
      <c r="C1207">
        <f t="shared" si="58"/>
        <v>20</v>
      </c>
      <c r="D1207">
        <f t="shared" si="59"/>
        <v>90</v>
      </c>
      <c r="E1207">
        <f t="shared" si="60"/>
        <v>110</v>
      </c>
      <c r="F1207" s="15">
        <v>1.0244857141270449</v>
      </c>
      <c r="G1207" s="7" t="s">
        <v>162</v>
      </c>
    </row>
    <row r="1208" spans="1:7">
      <c r="A1208" s="6" t="s">
        <v>939</v>
      </c>
      <c r="B1208" t="s">
        <v>1823</v>
      </c>
      <c r="C1208">
        <f t="shared" si="58"/>
        <v>30</v>
      </c>
      <c r="D1208">
        <f t="shared" si="59"/>
        <v>80</v>
      </c>
      <c r="E1208">
        <f t="shared" si="60"/>
        <v>110</v>
      </c>
      <c r="F1208" s="15">
        <v>1.9370841897121749</v>
      </c>
      <c r="G1208" s="7" t="s">
        <v>162</v>
      </c>
    </row>
    <row r="1209" spans="1:7">
      <c r="A1209" s="6" t="s">
        <v>552</v>
      </c>
      <c r="B1209" t="s">
        <v>1823</v>
      </c>
      <c r="C1209">
        <f t="shared" si="58"/>
        <v>30</v>
      </c>
      <c r="D1209">
        <f t="shared" si="59"/>
        <v>80</v>
      </c>
      <c r="E1209">
        <f t="shared" si="60"/>
        <v>110</v>
      </c>
      <c r="F1209" s="15">
        <v>1.0095541946689608</v>
      </c>
      <c r="G1209" s="7" t="s">
        <v>162</v>
      </c>
    </row>
    <row r="1210" spans="1:7">
      <c r="A1210" s="6" t="s">
        <v>1346</v>
      </c>
      <c r="B1210" t="s">
        <v>1823</v>
      </c>
      <c r="C1210">
        <f t="shared" si="58"/>
        <v>30</v>
      </c>
      <c r="D1210">
        <f t="shared" si="59"/>
        <v>80</v>
      </c>
      <c r="E1210">
        <f t="shared" si="60"/>
        <v>110</v>
      </c>
      <c r="F1210" s="15">
        <v>1.2648935589257739</v>
      </c>
      <c r="G1210" s="7" t="s">
        <v>162</v>
      </c>
    </row>
    <row r="1211" spans="1:7">
      <c r="A1211" s="6" t="s">
        <v>1355</v>
      </c>
      <c r="B1211" t="s">
        <v>1834</v>
      </c>
      <c r="C1211">
        <f t="shared" si="58"/>
        <v>40</v>
      </c>
      <c r="D1211">
        <f t="shared" si="59"/>
        <v>70</v>
      </c>
      <c r="E1211">
        <f t="shared" si="60"/>
        <v>110</v>
      </c>
      <c r="F1211" s="15">
        <v>1.5469576705165169</v>
      </c>
      <c r="G1211" s="7" t="s">
        <v>162</v>
      </c>
    </row>
    <row r="1212" spans="1:7">
      <c r="A1212" s="6" t="s">
        <v>749</v>
      </c>
      <c r="B1212" t="s">
        <v>1834</v>
      </c>
      <c r="C1212">
        <f t="shared" si="58"/>
        <v>40</v>
      </c>
      <c r="D1212">
        <f t="shared" si="59"/>
        <v>70</v>
      </c>
      <c r="E1212">
        <f t="shared" si="60"/>
        <v>110</v>
      </c>
      <c r="F1212" s="15">
        <v>1.6142490060630212</v>
      </c>
      <c r="G1212" s="7" t="s">
        <v>162</v>
      </c>
    </row>
    <row r="1213" spans="1:7">
      <c r="A1213" s="6" t="s">
        <v>785</v>
      </c>
      <c r="B1213" t="s">
        <v>1834</v>
      </c>
      <c r="C1213">
        <f t="shared" si="58"/>
        <v>40</v>
      </c>
      <c r="D1213">
        <f t="shared" si="59"/>
        <v>70</v>
      </c>
      <c r="E1213">
        <f t="shared" si="60"/>
        <v>110</v>
      </c>
      <c r="F1213" s="15">
        <v>1.3437899739800203</v>
      </c>
      <c r="G1213" s="7" t="s">
        <v>162</v>
      </c>
    </row>
    <row r="1214" spans="1:7">
      <c r="A1214" s="6" t="s">
        <v>1185</v>
      </c>
      <c r="B1214" t="s">
        <v>1849</v>
      </c>
      <c r="C1214">
        <f t="shared" si="58"/>
        <v>10</v>
      </c>
      <c r="D1214">
        <f t="shared" si="59"/>
        <v>100</v>
      </c>
      <c r="E1214">
        <f t="shared" si="60"/>
        <v>110</v>
      </c>
      <c r="F1214" s="15">
        <v>1.8357676576304676</v>
      </c>
      <c r="G1214" s="7" t="s">
        <v>162</v>
      </c>
    </row>
    <row r="1215" spans="1:7">
      <c r="A1215" s="6" t="s">
        <v>1249</v>
      </c>
      <c r="B1215" t="s">
        <v>1850</v>
      </c>
      <c r="C1215">
        <f t="shared" si="58"/>
        <v>10</v>
      </c>
      <c r="D1215">
        <f t="shared" si="59"/>
        <v>100</v>
      </c>
      <c r="E1215">
        <f t="shared" si="60"/>
        <v>110</v>
      </c>
      <c r="F1215" s="15">
        <v>1.27238334004696</v>
      </c>
      <c r="G1215" s="7" t="s">
        <v>162</v>
      </c>
    </row>
    <row r="1216" spans="1:7">
      <c r="A1216" s="6" t="s">
        <v>1577</v>
      </c>
      <c r="B1216" t="s">
        <v>1851</v>
      </c>
      <c r="C1216">
        <f t="shared" si="58"/>
        <v>10</v>
      </c>
      <c r="D1216">
        <f t="shared" si="59"/>
        <v>100</v>
      </c>
      <c r="E1216">
        <f t="shared" si="60"/>
        <v>110</v>
      </c>
      <c r="F1216" s="15">
        <v>1.6357203244954004</v>
      </c>
      <c r="G1216" s="7" t="s">
        <v>162</v>
      </c>
    </row>
    <row r="1217" spans="1:7">
      <c r="A1217" s="6" t="s">
        <v>838</v>
      </c>
      <c r="B1217" t="s">
        <v>1849</v>
      </c>
      <c r="C1217">
        <f t="shared" si="58"/>
        <v>10</v>
      </c>
      <c r="D1217">
        <f t="shared" si="59"/>
        <v>100</v>
      </c>
      <c r="E1217">
        <f t="shared" si="60"/>
        <v>110</v>
      </c>
      <c r="F1217" s="15">
        <v>1.3218944419932441</v>
      </c>
      <c r="G1217" s="7" t="s">
        <v>162</v>
      </c>
    </row>
    <row r="1218" spans="1:7">
      <c r="A1218" s="6" t="s">
        <v>1040</v>
      </c>
      <c r="B1218" t="s">
        <v>1850</v>
      </c>
      <c r="C1218">
        <f t="shared" ref="C1218:C1281" si="61">VLOOKUP(MID(B1218,3,1),Andar,2,0)</f>
        <v>10</v>
      </c>
      <c r="D1218">
        <f t="shared" ref="D1218:D1281" si="62">VLOOKUP(MID(B1218,4,2),Linear,2,0)</f>
        <v>100</v>
      </c>
      <c r="E1218">
        <f t="shared" si="60"/>
        <v>110</v>
      </c>
      <c r="F1218" s="15">
        <v>1.5665735207692806</v>
      </c>
      <c r="G1218" s="7" t="s">
        <v>162</v>
      </c>
    </row>
    <row r="1219" spans="1:7">
      <c r="A1219" s="6" t="s">
        <v>1240</v>
      </c>
      <c r="B1219" t="s">
        <v>1851</v>
      </c>
      <c r="C1219">
        <f t="shared" si="61"/>
        <v>10</v>
      </c>
      <c r="D1219">
        <f t="shared" si="62"/>
        <v>100</v>
      </c>
      <c r="E1219">
        <f t="shared" si="60"/>
        <v>110</v>
      </c>
      <c r="F1219" s="15">
        <v>1.034041807500782</v>
      </c>
      <c r="G1219" s="7" t="s">
        <v>162</v>
      </c>
    </row>
    <row r="1220" spans="1:7">
      <c r="A1220" s="6" t="s">
        <v>1433</v>
      </c>
      <c r="B1220" t="s">
        <v>1849</v>
      </c>
      <c r="C1220">
        <f t="shared" si="61"/>
        <v>10</v>
      </c>
      <c r="D1220">
        <f t="shared" si="62"/>
        <v>100</v>
      </c>
      <c r="E1220">
        <f t="shared" si="60"/>
        <v>110</v>
      </c>
      <c r="F1220" s="15">
        <v>1.7357149905219567</v>
      </c>
      <c r="G1220" s="7" t="s">
        <v>162</v>
      </c>
    </row>
    <row r="1221" spans="1:7">
      <c r="A1221" s="6" t="s">
        <v>996</v>
      </c>
      <c r="B1221" t="s">
        <v>1850</v>
      </c>
      <c r="C1221">
        <f t="shared" si="61"/>
        <v>10</v>
      </c>
      <c r="D1221">
        <f t="shared" si="62"/>
        <v>100</v>
      </c>
      <c r="E1221">
        <f t="shared" si="60"/>
        <v>110</v>
      </c>
      <c r="F1221" s="15">
        <v>1.0472482394000657</v>
      </c>
      <c r="G1221" s="7" t="s">
        <v>162</v>
      </c>
    </row>
    <row r="1222" spans="1:7">
      <c r="A1222" s="6" t="s">
        <v>1297</v>
      </c>
      <c r="B1222" t="s">
        <v>1851</v>
      </c>
      <c r="C1222">
        <f t="shared" si="61"/>
        <v>10</v>
      </c>
      <c r="D1222">
        <f t="shared" si="62"/>
        <v>100</v>
      </c>
      <c r="E1222">
        <f t="shared" si="60"/>
        <v>110</v>
      </c>
      <c r="F1222" s="15">
        <v>1.500281039086091</v>
      </c>
      <c r="G1222" s="7" t="s">
        <v>162</v>
      </c>
    </row>
    <row r="1223" spans="1:7">
      <c r="A1223" s="6" t="s">
        <v>1025</v>
      </c>
      <c r="B1223" t="s">
        <v>1860</v>
      </c>
      <c r="C1223">
        <f t="shared" si="61"/>
        <v>20</v>
      </c>
      <c r="D1223">
        <f t="shared" si="62"/>
        <v>90</v>
      </c>
      <c r="E1223">
        <f t="shared" si="60"/>
        <v>110</v>
      </c>
      <c r="F1223" s="15">
        <v>1.0118219124895096</v>
      </c>
      <c r="G1223" s="7" t="s">
        <v>162</v>
      </c>
    </row>
    <row r="1224" spans="1:7">
      <c r="A1224" s="6" t="s">
        <v>1083</v>
      </c>
      <c r="B1224" t="s">
        <v>1860</v>
      </c>
      <c r="C1224">
        <f t="shared" si="61"/>
        <v>20</v>
      </c>
      <c r="D1224">
        <f t="shared" si="62"/>
        <v>90</v>
      </c>
      <c r="E1224">
        <f t="shared" si="60"/>
        <v>110</v>
      </c>
      <c r="F1224" s="15">
        <v>1.1419305909967594</v>
      </c>
      <c r="G1224" s="7" t="s">
        <v>162</v>
      </c>
    </row>
    <row r="1225" spans="1:7">
      <c r="A1225" s="6" t="s">
        <v>1377</v>
      </c>
      <c r="B1225" t="s">
        <v>1860</v>
      </c>
      <c r="C1225">
        <f t="shared" si="61"/>
        <v>20</v>
      </c>
      <c r="D1225">
        <f t="shared" si="62"/>
        <v>90</v>
      </c>
      <c r="E1225">
        <f t="shared" si="60"/>
        <v>110</v>
      </c>
      <c r="F1225" s="15">
        <v>1.0773619762106987</v>
      </c>
      <c r="G1225" s="7" t="s">
        <v>162</v>
      </c>
    </row>
    <row r="1226" spans="1:7">
      <c r="A1226" s="6" t="s">
        <v>1522</v>
      </c>
      <c r="B1226" t="s">
        <v>1871</v>
      </c>
      <c r="C1226">
        <f t="shared" si="61"/>
        <v>30</v>
      </c>
      <c r="D1226">
        <f t="shared" si="62"/>
        <v>80</v>
      </c>
      <c r="E1226">
        <f t="shared" si="60"/>
        <v>110</v>
      </c>
      <c r="F1226" s="15">
        <v>1.3459887794206096</v>
      </c>
      <c r="G1226" s="7" t="s">
        <v>162</v>
      </c>
    </row>
    <row r="1227" spans="1:7">
      <c r="A1227" s="6" t="s">
        <v>1617</v>
      </c>
      <c r="B1227" t="s">
        <v>1871</v>
      </c>
      <c r="C1227">
        <f t="shared" si="61"/>
        <v>30</v>
      </c>
      <c r="D1227">
        <f t="shared" si="62"/>
        <v>80</v>
      </c>
      <c r="E1227">
        <f t="shared" si="60"/>
        <v>110</v>
      </c>
      <c r="F1227" s="15">
        <v>1.4236514574016397</v>
      </c>
      <c r="G1227" s="7" t="s">
        <v>162</v>
      </c>
    </row>
    <row r="1228" spans="1:7">
      <c r="A1228" s="6" t="s">
        <v>1251</v>
      </c>
      <c r="B1228" t="s">
        <v>1871</v>
      </c>
      <c r="C1228">
        <f t="shared" si="61"/>
        <v>30</v>
      </c>
      <c r="D1228">
        <f t="shared" si="62"/>
        <v>80</v>
      </c>
      <c r="E1228">
        <f t="shared" si="60"/>
        <v>110</v>
      </c>
      <c r="F1228" s="15">
        <v>1.548709801092004</v>
      </c>
      <c r="G1228" s="7" t="s">
        <v>162</v>
      </c>
    </row>
    <row r="1229" spans="1:7">
      <c r="A1229" s="6" t="s">
        <v>1393</v>
      </c>
      <c r="B1229" t="s">
        <v>1882</v>
      </c>
      <c r="C1229">
        <f t="shared" si="61"/>
        <v>40</v>
      </c>
      <c r="D1229">
        <f t="shared" si="62"/>
        <v>70</v>
      </c>
      <c r="E1229">
        <f t="shared" si="60"/>
        <v>110</v>
      </c>
      <c r="F1229" s="15">
        <v>1.0186637345647016</v>
      </c>
      <c r="G1229" s="7" t="s">
        <v>162</v>
      </c>
    </row>
    <row r="1230" spans="1:7">
      <c r="A1230" s="6" t="s">
        <v>1255</v>
      </c>
      <c r="B1230" t="s">
        <v>1882</v>
      </c>
      <c r="C1230">
        <f t="shared" si="61"/>
        <v>40</v>
      </c>
      <c r="D1230">
        <f t="shared" si="62"/>
        <v>70</v>
      </c>
      <c r="E1230">
        <f t="shared" si="60"/>
        <v>110</v>
      </c>
      <c r="F1230" s="15">
        <v>1.101692105399299</v>
      </c>
      <c r="G1230" s="7" t="s">
        <v>162</v>
      </c>
    </row>
    <row r="1231" spans="1:7">
      <c r="A1231" s="6" t="s">
        <v>1225</v>
      </c>
      <c r="B1231" t="s">
        <v>1882</v>
      </c>
      <c r="C1231">
        <f t="shared" si="61"/>
        <v>40</v>
      </c>
      <c r="D1231">
        <f t="shared" si="62"/>
        <v>70</v>
      </c>
      <c r="E1231">
        <f t="shared" si="60"/>
        <v>110</v>
      </c>
      <c r="F1231" s="15">
        <v>1.1651445103930134</v>
      </c>
      <c r="G1231" s="7" t="s">
        <v>162</v>
      </c>
    </row>
    <row r="1232" spans="1:7">
      <c r="A1232" s="6" t="s">
        <v>707</v>
      </c>
      <c r="B1232" t="s">
        <v>1897</v>
      </c>
      <c r="C1232">
        <f t="shared" si="61"/>
        <v>10</v>
      </c>
      <c r="D1232">
        <f t="shared" si="62"/>
        <v>100</v>
      </c>
      <c r="E1232">
        <f t="shared" si="60"/>
        <v>110</v>
      </c>
      <c r="F1232" s="15">
        <v>1.9059068431245789</v>
      </c>
      <c r="G1232" s="7" t="s">
        <v>162</v>
      </c>
    </row>
    <row r="1233" spans="1:7">
      <c r="A1233" s="6" t="s">
        <v>1180</v>
      </c>
      <c r="B1233" t="s">
        <v>1898</v>
      </c>
      <c r="C1233">
        <f t="shared" si="61"/>
        <v>10</v>
      </c>
      <c r="D1233">
        <f t="shared" si="62"/>
        <v>100</v>
      </c>
      <c r="E1233">
        <f t="shared" si="60"/>
        <v>110</v>
      </c>
      <c r="F1233" s="15">
        <v>1.9169217513200456</v>
      </c>
      <c r="G1233" s="7" t="s">
        <v>162</v>
      </c>
    </row>
    <row r="1234" spans="1:7">
      <c r="A1234" s="6" t="s">
        <v>1242</v>
      </c>
      <c r="B1234" t="s">
        <v>1899</v>
      </c>
      <c r="C1234">
        <f t="shared" si="61"/>
        <v>10</v>
      </c>
      <c r="D1234">
        <f t="shared" si="62"/>
        <v>100</v>
      </c>
      <c r="E1234">
        <f t="shared" si="60"/>
        <v>110</v>
      </c>
      <c r="F1234" s="15">
        <v>1.847229124608444</v>
      </c>
      <c r="G1234" s="7" t="s">
        <v>162</v>
      </c>
    </row>
    <row r="1235" spans="1:7">
      <c r="A1235" s="6" t="s">
        <v>1129</v>
      </c>
      <c r="B1235" t="s">
        <v>1897</v>
      </c>
      <c r="C1235">
        <f t="shared" si="61"/>
        <v>10</v>
      </c>
      <c r="D1235">
        <f t="shared" si="62"/>
        <v>100</v>
      </c>
      <c r="E1235">
        <f t="shared" si="60"/>
        <v>110</v>
      </c>
      <c r="F1235" s="15">
        <v>1.9184609769903505</v>
      </c>
      <c r="G1235" s="7" t="s">
        <v>162</v>
      </c>
    </row>
    <row r="1236" spans="1:7">
      <c r="A1236" s="6" t="s">
        <v>1055</v>
      </c>
      <c r="B1236" t="s">
        <v>1898</v>
      </c>
      <c r="C1236">
        <f t="shared" si="61"/>
        <v>10</v>
      </c>
      <c r="D1236">
        <f t="shared" si="62"/>
        <v>100</v>
      </c>
      <c r="E1236">
        <f t="shared" si="60"/>
        <v>110</v>
      </c>
      <c r="F1236" s="15">
        <v>1.5826388691777051</v>
      </c>
      <c r="G1236" s="7" t="s">
        <v>162</v>
      </c>
    </row>
    <row r="1237" spans="1:7">
      <c r="A1237" s="6" t="s">
        <v>1019</v>
      </c>
      <c r="B1237" t="s">
        <v>1899</v>
      </c>
      <c r="C1237">
        <f t="shared" si="61"/>
        <v>10</v>
      </c>
      <c r="D1237">
        <f t="shared" si="62"/>
        <v>100</v>
      </c>
      <c r="E1237">
        <f t="shared" si="60"/>
        <v>110</v>
      </c>
      <c r="F1237" s="15">
        <v>1.6519156516829643</v>
      </c>
      <c r="G1237" s="7" t="s">
        <v>162</v>
      </c>
    </row>
    <row r="1238" spans="1:7">
      <c r="A1238" s="6" t="s">
        <v>969</v>
      </c>
      <c r="B1238" t="s">
        <v>1897</v>
      </c>
      <c r="C1238">
        <f t="shared" si="61"/>
        <v>10</v>
      </c>
      <c r="D1238">
        <f t="shared" si="62"/>
        <v>100</v>
      </c>
      <c r="E1238">
        <f t="shared" si="60"/>
        <v>110</v>
      </c>
      <c r="F1238" s="15">
        <v>1.8595902674024978</v>
      </c>
      <c r="G1238" s="7" t="s">
        <v>162</v>
      </c>
    </row>
    <row r="1239" spans="1:7">
      <c r="A1239" s="6" t="s">
        <v>783</v>
      </c>
      <c r="B1239" t="s">
        <v>1898</v>
      </c>
      <c r="C1239">
        <f t="shared" si="61"/>
        <v>10</v>
      </c>
      <c r="D1239">
        <f t="shared" si="62"/>
        <v>100</v>
      </c>
      <c r="E1239">
        <f t="shared" si="60"/>
        <v>110</v>
      </c>
      <c r="F1239" s="15">
        <v>1.6591601955400432</v>
      </c>
      <c r="G1239" s="7" t="s">
        <v>162</v>
      </c>
    </row>
    <row r="1240" spans="1:7">
      <c r="A1240" s="6" t="s">
        <v>1356</v>
      </c>
      <c r="B1240" t="s">
        <v>1899</v>
      </c>
      <c r="C1240">
        <f t="shared" si="61"/>
        <v>10</v>
      </c>
      <c r="D1240">
        <f t="shared" si="62"/>
        <v>100</v>
      </c>
      <c r="E1240">
        <f t="shared" si="60"/>
        <v>110</v>
      </c>
      <c r="F1240" s="15">
        <v>1.2091713839976306</v>
      </c>
      <c r="G1240" s="7" t="s">
        <v>162</v>
      </c>
    </row>
    <row r="1241" spans="1:7">
      <c r="A1241" s="6" t="s">
        <v>1122</v>
      </c>
      <c r="B1241" t="s">
        <v>1908</v>
      </c>
      <c r="C1241">
        <f t="shared" si="61"/>
        <v>20</v>
      </c>
      <c r="D1241">
        <f t="shared" si="62"/>
        <v>90</v>
      </c>
      <c r="E1241">
        <f t="shared" si="60"/>
        <v>110</v>
      </c>
      <c r="F1241" s="15">
        <v>1.4733791880465219</v>
      </c>
      <c r="G1241" s="7" t="s">
        <v>162</v>
      </c>
    </row>
    <row r="1242" spans="1:7">
      <c r="A1242" s="6" t="s">
        <v>1145</v>
      </c>
      <c r="B1242" t="s">
        <v>1908</v>
      </c>
      <c r="C1242">
        <f t="shared" si="61"/>
        <v>20</v>
      </c>
      <c r="D1242">
        <f t="shared" si="62"/>
        <v>90</v>
      </c>
      <c r="E1242">
        <f t="shared" si="60"/>
        <v>110</v>
      </c>
      <c r="F1242" s="15">
        <v>1.4321282809958351</v>
      </c>
      <c r="G1242" s="7" t="s">
        <v>162</v>
      </c>
    </row>
    <row r="1243" spans="1:7">
      <c r="A1243" s="6" t="s">
        <v>1186</v>
      </c>
      <c r="B1243" t="s">
        <v>1908</v>
      </c>
      <c r="C1243">
        <f t="shared" si="61"/>
        <v>20</v>
      </c>
      <c r="D1243">
        <f t="shared" si="62"/>
        <v>90</v>
      </c>
      <c r="E1243">
        <f t="shared" si="60"/>
        <v>110</v>
      </c>
      <c r="F1243" s="15">
        <v>1.9030547940536464</v>
      </c>
      <c r="G1243" s="7" t="s">
        <v>162</v>
      </c>
    </row>
    <row r="1244" spans="1:7">
      <c r="A1244" s="6" t="s">
        <v>1200</v>
      </c>
      <c r="B1244" t="s">
        <v>1919</v>
      </c>
      <c r="C1244">
        <f t="shared" si="61"/>
        <v>30</v>
      </c>
      <c r="D1244">
        <f t="shared" si="62"/>
        <v>80</v>
      </c>
      <c r="E1244">
        <f t="shared" ref="E1244:E1307" si="63">C1244+D1244</f>
        <v>110</v>
      </c>
      <c r="F1244" s="15">
        <v>1.3464352472480252</v>
      </c>
      <c r="G1244" s="7" t="s">
        <v>162</v>
      </c>
    </row>
    <row r="1245" spans="1:7">
      <c r="A1245" s="6" t="s">
        <v>1037</v>
      </c>
      <c r="B1245" t="s">
        <v>1919</v>
      </c>
      <c r="C1245">
        <f t="shared" si="61"/>
        <v>30</v>
      </c>
      <c r="D1245">
        <f t="shared" si="62"/>
        <v>80</v>
      </c>
      <c r="E1245">
        <f t="shared" si="63"/>
        <v>110</v>
      </c>
      <c r="F1245" s="15">
        <v>1.9824816741182048</v>
      </c>
      <c r="G1245" s="7" t="s">
        <v>162</v>
      </c>
    </row>
    <row r="1246" spans="1:7">
      <c r="A1246" s="6" t="s">
        <v>1227</v>
      </c>
      <c r="B1246" t="s">
        <v>1919</v>
      </c>
      <c r="C1246">
        <f t="shared" si="61"/>
        <v>30</v>
      </c>
      <c r="D1246">
        <f t="shared" si="62"/>
        <v>80</v>
      </c>
      <c r="E1246">
        <f t="shared" si="63"/>
        <v>110</v>
      </c>
      <c r="F1246" s="15">
        <v>1.4312916404090084</v>
      </c>
      <c r="G1246" s="7" t="s">
        <v>162</v>
      </c>
    </row>
    <row r="1247" spans="1:7">
      <c r="A1247" s="6" t="s">
        <v>1352</v>
      </c>
      <c r="B1247" t="s">
        <v>1930</v>
      </c>
      <c r="C1247">
        <f t="shared" si="61"/>
        <v>40</v>
      </c>
      <c r="D1247">
        <f t="shared" si="62"/>
        <v>70</v>
      </c>
      <c r="E1247">
        <f t="shared" si="63"/>
        <v>110</v>
      </c>
      <c r="F1247" s="15">
        <v>1.1481019232554512</v>
      </c>
      <c r="G1247" s="7" t="s">
        <v>162</v>
      </c>
    </row>
    <row r="1248" spans="1:7">
      <c r="A1248" s="6" t="s">
        <v>1401</v>
      </c>
      <c r="B1248" t="s">
        <v>1930</v>
      </c>
      <c r="C1248">
        <f t="shared" si="61"/>
        <v>40</v>
      </c>
      <c r="D1248">
        <f t="shared" si="62"/>
        <v>70</v>
      </c>
      <c r="E1248">
        <f t="shared" si="63"/>
        <v>110</v>
      </c>
      <c r="F1248" s="15">
        <v>1.2633818819086795</v>
      </c>
      <c r="G1248" s="7" t="s">
        <v>162</v>
      </c>
    </row>
    <row r="1249" spans="1:7">
      <c r="A1249" s="6" t="s">
        <v>1503</v>
      </c>
      <c r="B1249" t="s">
        <v>1930</v>
      </c>
      <c r="C1249">
        <f t="shared" si="61"/>
        <v>40</v>
      </c>
      <c r="D1249">
        <f t="shared" si="62"/>
        <v>70</v>
      </c>
      <c r="E1249">
        <f t="shared" si="63"/>
        <v>110</v>
      </c>
      <c r="F1249" s="15">
        <v>1.8753989814957892</v>
      </c>
      <c r="G1249" s="7" t="s">
        <v>162</v>
      </c>
    </row>
    <row r="1250" spans="1:7">
      <c r="A1250" s="6" t="s">
        <v>1709</v>
      </c>
      <c r="B1250" t="s">
        <v>1945</v>
      </c>
      <c r="C1250">
        <f t="shared" si="61"/>
        <v>10</v>
      </c>
      <c r="D1250">
        <f t="shared" si="62"/>
        <v>100</v>
      </c>
      <c r="E1250">
        <f t="shared" si="63"/>
        <v>110</v>
      </c>
      <c r="F1250" s="15">
        <v>1.4936836618546385</v>
      </c>
      <c r="G1250" s="7" t="s">
        <v>162</v>
      </c>
    </row>
    <row r="1251" spans="1:7">
      <c r="A1251" s="6" t="s">
        <v>1513</v>
      </c>
      <c r="B1251" t="s">
        <v>1946</v>
      </c>
      <c r="C1251">
        <f t="shared" si="61"/>
        <v>10</v>
      </c>
      <c r="D1251">
        <f t="shared" si="62"/>
        <v>100</v>
      </c>
      <c r="E1251">
        <f t="shared" si="63"/>
        <v>110</v>
      </c>
      <c r="F1251" s="15">
        <v>1.09196351625042</v>
      </c>
      <c r="G1251" s="7" t="s">
        <v>162</v>
      </c>
    </row>
    <row r="1252" spans="1:7">
      <c r="A1252" s="6" t="s">
        <v>830</v>
      </c>
      <c r="B1252" t="s">
        <v>1947</v>
      </c>
      <c r="C1252">
        <f t="shared" si="61"/>
        <v>10</v>
      </c>
      <c r="D1252">
        <f t="shared" si="62"/>
        <v>100</v>
      </c>
      <c r="E1252">
        <f t="shared" si="63"/>
        <v>110</v>
      </c>
      <c r="F1252" s="15">
        <v>1.4195038396146487</v>
      </c>
      <c r="G1252" s="7" t="s">
        <v>162</v>
      </c>
    </row>
    <row r="1253" spans="1:7">
      <c r="A1253" s="6" t="s">
        <v>901</v>
      </c>
      <c r="B1253" t="s">
        <v>1945</v>
      </c>
      <c r="C1253">
        <f t="shared" si="61"/>
        <v>10</v>
      </c>
      <c r="D1253">
        <f t="shared" si="62"/>
        <v>100</v>
      </c>
      <c r="E1253">
        <f t="shared" si="63"/>
        <v>110</v>
      </c>
      <c r="F1253" s="15">
        <v>1.817837516478046</v>
      </c>
      <c r="G1253" s="7" t="s">
        <v>162</v>
      </c>
    </row>
    <row r="1254" spans="1:7">
      <c r="A1254" s="6" t="s">
        <v>961</v>
      </c>
      <c r="B1254" t="s">
        <v>1946</v>
      </c>
      <c r="C1254">
        <f t="shared" si="61"/>
        <v>10</v>
      </c>
      <c r="D1254">
        <f t="shared" si="62"/>
        <v>100</v>
      </c>
      <c r="E1254">
        <f t="shared" si="63"/>
        <v>110</v>
      </c>
      <c r="F1254" s="15">
        <v>1.9435283339738616</v>
      </c>
      <c r="G1254" s="7" t="s">
        <v>162</v>
      </c>
    </row>
    <row r="1255" spans="1:7">
      <c r="A1255" s="6" t="s">
        <v>1682</v>
      </c>
      <c r="B1255" t="s">
        <v>1947</v>
      </c>
      <c r="C1255">
        <f t="shared" si="61"/>
        <v>10</v>
      </c>
      <c r="D1255">
        <f t="shared" si="62"/>
        <v>100</v>
      </c>
      <c r="E1255">
        <f t="shared" si="63"/>
        <v>110</v>
      </c>
      <c r="F1255" s="15">
        <v>1.3244726587976956</v>
      </c>
      <c r="G1255" s="7" t="s">
        <v>162</v>
      </c>
    </row>
    <row r="1256" spans="1:7">
      <c r="A1256" s="6" t="s">
        <v>1197</v>
      </c>
      <c r="B1256" t="s">
        <v>1945</v>
      </c>
      <c r="C1256">
        <f t="shared" si="61"/>
        <v>10</v>
      </c>
      <c r="D1256">
        <f t="shared" si="62"/>
        <v>100</v>
      </c>
      <c r="E1256">
        <f t="shared" si="63"/>
        <v>110</v>
      </c>
      <c r="F1256" s="15">
        <v>1.229726585547132</v>
      </c>
      <c r="G1256" s="7" t="s">
        <v>162</v>
      </c>
    </row>
    <row r="1257" spans="1:7">
      <c r="A1257" s="6" t="s">
        <v>1228</v>
      </c>
      <c r="B1257" t="s">
        <v>1946</v>
      </c>
      <c r="C1257">
        <f t="shared" si="61"/>
        <v>10</v>
      </c>
      <c r="D1257">
        <f t="shared" si="62"/>
        <v>100</v>
      </c>
      <c r="E1257">
        <f t="shared" si="63"/>
        <v>110</v>
      </c>
      <c r="F1257" s="15">
        <v>1.0095541946689608</v>
      </c>
      <c r="G1257" s="7" t="s">
        <v>162</v>
      </c>
    </row>
    <row r="1258" spans="1:7">
      <c r="A1258" s="6" t="s">
        <v>1422</v>
      </c>
      <c r="B1258" t="s">
        <v>1947</v>
      </c>
      <c r="C1258">
        <f t="shared" si="61"/>
        <v>10</v>
      </c>
      <c r="D1258">
        <f t="shared" si="62"/>
        <v>100</v>
      </c>
      <c r="E1258">
        <f t="shared" si="63"/>
        <v>110</v>
      </c>
      <c r="F1258" s="15">
        <v>1.0875540980595755</v>
      </c>
      <c r="G1258" s="7" t="s">
        <v>162</v>
      </c>
    </row>
    <row r="1259" spans="1:7">
      <c r="A1259" s="6" t="s">
        <v>1425</v>
      </c>
      <c r="B1259" t="s">
        <v>1956</v>
      </c>
      <c r="C1259">
        <f t="shared" si="61"/>
        <v>20</v>
      </c>
      <c r="D1259">
        <f t="shared" si="62"/>
        <v>90</v>
      </c>
      <c r="E1259">
        <f t="shared" si="63"/>
        <v>110</v>
      </c>
      <c r="F1259" s="15">
        <v>1.9092617854816609</v>
      </c>
      <c r="G1259" s="7" t="s">
        <v>162</v>
      </c>
    </row>
    <row r="1260" spans="1:7">
      <c r="A1260" s="6" t="s">
        <v>1435</v>
      </c>
      <c r="B1260" t="s">
        <v>1956</v>
      </c>
      <c r="C1260">
        <f t="shared" si="61"/>
        <v>20</v>
      </c>
      <c r="D1260">
        <f t="shared" si="62"/>
        <v>90</v>
      </c>
      <c r="E1260">
        <f t="shared" si="63"/>
        <v>110</v>
      </c>
      <c r="F1260" s="15">
        <v>1.325328445035534</v>
      </c>
      <c r="G1260" s="7" t="s">
        <v>162</v>
      </c>
    </row>
    <row r="1261" spans="1:7">
      <c r="A1261" s="6" t="s">
        <v>1660</v>
      </c>
      <c r="B1261" t="s">
        <v>1956</v>
      </c>
      <c r="C1261">
        <f t="shared" si="61"/>
        <v>20</v>
      </c>
      <c r="D1261">
        <f t="shared" si="62"/>
        <v>90</v>
      </c>
      <c r="E1261">
        <f t="shared" si="63"/>
        <v>110</v>
      </c>
      <c r="F1261" s="15">
        <v>1.3821365959133942</v>
      </c>
      <c r="G1261" s="7" t="s">
        <v>162</v>
      </c>
    </row>
    <row r="1262" spans="1:7">
      <c r="A1262" s="6" t="s">
        <v>1293</v>
      </c>
      <c r="B1262" t="s">
        <v>1967</v>
      </c>
      <c r="C1262">
        <f t="shared" si="61"/>
        <v>30</v>
      </c>
      <c r="D1262">
        <f t="shared" si="62"/>
        <v>80</v>
      </c>
      <c r="E1262">
        <f t="shared" si="63"/>
        <v>110</v>
      </c>
      <c r="F1262" s="15">
        <v>1.6357203244954004</v>
      </c>
      <c r="G1262" s="7" t="s">
        <v>162</v>
      </c>
    </row>
    <row r="1263" spans="1:7">
      <c r="A1263" s="6" t="s">
        <v>1531</v>
      </c>
      <c r="B1263" t="s">
        <v>1967</v>
      </c>
      <c r="C1263">
        <f t="shared" si="61"/>
        <v>30</v>
      </c>
      <c r="D1263">
        <f t="shared" si="62"/>
        <v>80</v>
      </c>
      <c r="E1263">
        <f t="shared" si="63"/>
        <v>110</v>
      </c>
      <c r="F1263" s="15">
        <v>1.8357676576304676</v>
      </c>
      <c r="G1263" s="7" t="s">
        <v>162</v>
      </c>
    </row>
    <row r="1264" spans="1:7">
      <c r="A1264" s="6" t="s">
        <v>1693</v>
      </c>
      <c r="B1264" t="s">
        <v>1967</v>
      </c>
      <c r="C1264">
        <f t="shared" si="61"/>
        <v>30</v>
      </c>
      <c r="D1264">
        <f t="shared" si="62"/>
        <v>80</v>
      </c>
      <c r="E1264">
        <f t="shared" si="63"/>
        <v>110</v>
      </c>
      <c r="F1264" s="15">
        <v>1.500281039086091</v>
      </c>
      <c r="G1264" s="7" t="s">
        <v>162</v>
      </c>
    </row>
    <row r="1265" spans="1:7">
      <c r="A1265" s="6" t="s">
        <v>957</v>
      </c>
      <c r="B1265" t="s">
        <v>1978</v>
      </c>
      <c r="C1265">
        <f t="shared" si="61"/>
        <v>40</v>
      </c>
      <c r="D1265">
        <f t="shared" si="62"/>
        <v>70</v>
      </c>
      <c r="E1265">
        <f t="shared" si="63"/>
        <v>110</v>
      </c>
      <c r="F1265" s="15">
        <v>1.7639706546645852</v>
      </c>
      <c r="G1265" s="7" t="s">
        <v>162</v>
      </c>
    </row>
    <row r="1266" spans="1:7">
      <c r="A1266" s="6" t="s">
        <v>1315</v>
      </c>
      <c r="B1266" t="s">
        <v>1978</v>
      </c>
      <c r="C1266">
        <f t="shared" si="61"/>
        <v>40</v>
      </c>
      <c r="D1266">
        <f t="shared" si="62"/>
        <v>70</v>
      </c>
      <c r="E1266">
        <f t="shared" si="63"/>
        <v>110</v>
      </c>
      <c r="F1266" s="15">
        <v>1.1419305909967594</v>
      </c>
      <c r="G1266" s="7" t="s">
        <v>162</v>
      </c>
    </row>
    <row r="1267" spans="1:7">
      <c r="A1267" s="6" t="s">
        <v>1363</v>
      </c>
      <c r="B1267" t="s">
        <v>1978</v>
      </c>
      <c r="C1267">
        <f t="shared" si="61"/>
        <v>40</v>
      </c>
      <c r="D1267">
        <f t="shared" si="62"/>
        <v>70</v>
      </c>
      <c r="E1267">
        <f t="shared" si="63"/>
        <v>110</v>
      </c>
      <c r="F1267" s="15">
        <v>1.1551093261967067</v>
      </c>
      <c r="G1267" s="7" t="s">
        <v>162</v>
      </c>
    </row>
    <row r="1268" spans="1:7">
      <c r="A1268" s="6" t="s">
        <v>1493</v>
      </c>
      <c r="B1268" t="s">
        <v>1993</v>
      </c>
      <c r="C1268">
        <f t="shared" si="61"/>
        <v>10</v>
      </c>
      <c r="D1268">
        <f t="shared" si="62"/>
        <v>100</v>
      </c>
      <c r="E1268">
        <f t="shared" si="63"/>
        <v>110</v>
      </c>
      <c r="F1268" s="15">
        <v>1.8215291571912458</v>
      </c>
      <c r="G1268" s="7" t="s">
        <v>162</v>
      </c>
    </row>
    <row r="1269" spans="1:7">
      <c r="A1269" s="6" t="s">
        <v>1502</v>
      </c>
      <c r="B1269" t="s">
        <v>1994</v>
      </c>
      <c r="C1269">
        <f t="shared" si="61"/>
        <v>10</v>
      </c>
      <c r="D1269">
        <f t="shared" si="62"/>
        <v>100</v>
      </c>
      <c r="E1269">
        <f t="shared" si="63"/>
        <v>110</v>
      </c>
      <c r="F1269" s="15">
        <v>1.886348326913426</v>
      </c>
      <c r="G1269" s="7" t="s">
        <v>162</v>
      </c>
    </row>
    <row r="1270" spans="1:7">
      <c r="A1270" s="6" t="s">
        <v>1518</v>
      </c>
      <c r="B1270" t="s">
        <v>1995</v>
      </c>
      <c r="C1270">
        <f t="shared" si="61"/>
        <v>10</v>
      </c>
      <c r="D1270">
        <f t="shared" si="62"/>
        <v>100</v>
      </c>
      <c r="E1270">
        <f t="shared" si="63"/>
        <v>110</v>
      </c>
      <c r="F1270" s="15">
        <v>1.6881209629618343</v>
      </c>
      <c r="G1270" s="7" t="s">
        <v>162</v>
      </c>
    </row>
    <row r="1271" spans="1:7">
      <c r="A1271" s="6" t="s">
        <v>1544</v>
      </c>
      <c r="B1271" t="s">
        <v>1993</v>
      </c>
      <c r="C1271">
        <f t="shared" si="61"/>
        <v>10</v>
      </c>
      <c r="D1271">
        <f t="shared" si="62"/>
        <v>100</v>
      </c>
      <c r="E1271">
        <f t="shared" si="63"/>
        <v>110</v>
      </c>
      <c r="F1271" s="15">
        <v>1.163603796732271</v>
      </c>
      <c r="G1271" s="7" t="s">
        <v>162</v>
      </c>
    </row>
    <row r="1272" spans="1:7">
      <c r="A1272" s="6" t="s">
        <v>1098</v>
      </c>
      <c r="B1272" t="s">
        <v>1994</v>
      </c>
      <c r="C1272">
        <f t="shared" si="61"/>
        <v>10</v>
      </c>
      <c r="D1272">
        <f t="shared" si="62"/>
        <v>100</v>
      </c>
      <c r="E1272">
        <f t="shared" si="63"/>
        <v>110</v>
      </c>
      <c r="F1272" s="15">
        <v>1.66889282944059</v>
      </c>
      <c r="G1272" s="7" t="s">
        <v>162</v>
      </c>
    </row>
    <row r="1273" spans="1:7">
      <c r="A1273" s="6" t="s">
        <v>1115</v>
      </c>
      <c r="B1273" t="s">
        <v>1995</v>
      </c>
      <c r="C1273">
        <f t="shared" si="61"/>
        <v>10</v>
      </c>
      <c r="D1273">
        <f t="shared" si="62"/>
        <v>100</v>
      </c>
      <c r="E1273">
        <f t="shared" si="63"/>
        <v>110</v>
      </c>
      <c r="F1273" s="15">
        <v>1.0309750305345933</v>
      </c>
      <c r="G1273" s="7" t="s">
        <v>162</v>
      </c>
    </row>
    <row r="1274" spans="1:7">
      <c r="A1274" s="6" t="s">
        <v>1243</v>
      </c>
      <c r="B1274" t="s">
        <v>1993</v>
      </c>
      <c r="C1274">
        <f t="shared" si="61"/>
        <v>10</v>
      </c>
      <c r="D1274">
        <f t="shared" si="62"/>
        <v>100</v>
      </c>
      <c r="E1274">
        <f t="shared" si="63"/>
        <v>110</v>
      </c>
      <c r="F1274" s="15">
        <v>1.131180674248859</v>
      </c>
      <c r="G1274" s="7" t="s">
        <v>162</v>
      </c>
    </row>
    <row r="1275" spans="1:7">
      <c r="A1275" s="6" t="s">
        <v>1537</v>
      </c>
      <c r="B1275" t="s">
        <v>1994</v>
      </c>
      <c r="C1275">
        <f t="shared" si="61"/>
        <v>10</v>
      </c>
      <c r="D1275">
        <f t="shared" si="62"/>
        <v>100</v>
      </c>
      <c r="E1275">
        <f t="shared" si="63"/>
        <v>110</v>
      </c>
      <c r="F1275" s="15">
        <v>1.6350768805646227</v>
      </c>
      <c r="G1275" s="7" t="s">
        <v>162</v>
      </c>
    </row>
    <row r="1276" spans="1:7">
      <c r="A1276" s="6" t="s">
        <v>997</v>
      </c>
      <c r="B1276" t="s">
        <v>1995</v>
      </c>
      <c r="C1276">
        <f t="shared" si="61"/>
        <v>10</v>
      </c>
      <c r="D1276">
        <f t="shared" si="62"/>
        <v>100</v>
      </c>
      <c r="E1276">
        <f t="shared" si="63"/>
        <v>110</v>
      </c>
      <c r="F1276" s="15">
        <v>1.5248526050504507</v>
      </c>
      <c r="G1276" s="7" t="s">
        <v>162</v>
      </c>
    </row>
    <row r="1277" spans="1:7">
      <c r="A1277" s="6" t="s">
        <v>1039</v>
      </c>
      <c r="B1277" t="s">
        <v>2004</v>
      </c>
      <c r="C1277">
        <f t="shared" si="61"/>
        <v>20</v>
      </c>
      <c r="D1277">
        <f t="shared" si="62"/>
        <v>90</v>
      </c>
      <c r="E1277">
        <f t="shared" si="63"/>
        <v>110</v>
      </c>
      <c r="F1277" s="15">
        <v>1.3141585114856507</v>
      </c>
      <c r="G1277" s="7" t="s">
        <v>162</v>
      </c>
    </row>
    <row r="1278" spans="1:7">
      <c r="A1278" s="6" t="s">
        <v>1118</v>
      </c>
      <c r="B1278" t="s">
        <v>2004</v>
      </c>
      <c r="C1278">
        <f t="shared" si="61"/>
        <v>20</v>
      </c>
      <c r="D1278">
        <f t="shared" si="62"/>
        <v>90</v>
      </c>
      <c r="E1278">
        <f t="shared" si="63"/>
        <v>110</v>
      </c>
      <c r="F1278" s="15">
        <v>1.8904435526923913</v>
      </c>
      <c r="G1278" s="7" t="s">
        <v>162</v>
      </c>
    </row>
    <row r="1279" spans="1:7">
      <c r="A1279" s="6" t="s">
        <v>1278</v>
      </c>
      <c r="B1279" t="s">
        <v>2004</v>
      </c>
      <c r="C1279">
        <f t="shared" si="61"/>
        <v>20</v>
      </c>
      <c r="D1279">
        <f t="shared" si="62"/>
        <v>90</v>
      </c>
      <c r="E1279">
        <f t="shared" si="63"/>
        <v>110</v>
      </c>
      <c r="F1279" s="15">
        <v>1.4623874317639736</v>
      </c>
      <c r="G1279" s="7" t="s">
        <v>162</v>
      </c>
    </row>
    <row r="1280" spans="1:7">
      <c r="A1280" s="6" t="s">
        <v>1202</v>
      </c>
      <c r="B1280" t="s">
        <v>2015</v>
      </c>
      <c r="C1280">
        <f t="shared" si="61"/>
        <v>30</v>
      </c>
      <c r="D1280">
        <f t="shared" si="62"/>
        <v>80</v>
      </c>
      <c r="E1280">
        <f t="shared" si="63"/>
        <v>110</v>
      </c>
      <c r="F1280" s="15">
        <v>1.7965355167951009</v>
      </c>
      <c r="G1280" s="7" t="s">
        <v>162</v>
      </c>
    </row>
    <row r="1281" spans="1:7">
      <c r="A1281" s="6" t="s">
        <v>1260</v>
      </c>
      <c r="B1281" t="s">
        <v>2015</v>
      </c>
      <c r="C1281">
        <f t="shared" si="61"/>
        <v>30</v>
      </c>
      <c r="D1281">
        <f t="shared" si="62"/>
        <v>80</v>
      </c>
      <c r="E1281">
        <f t="shared" si="63"/>
        <v>110</v>
      </c>
      <c r="F1281" s="15">
        <v>1.8946049676507348</v>
      </c>
      <c r="G1281" s="7" t="s">
        <v>162</v>
      </c>
    </row>
    <row r="1282" spans="1:7">
      <c r="A1282" s="6" t="s">
        <v>1262</v>
      </c>
      <c r="B1282" t="s">
        <v>2015</v>
      </c>
      <c r="C1282">
        <f t="shared" ref="C1282:C1345" si="64">VLOOKUP(MID(B1282,3,1),Andar,2,0)</f>
        <v>30</v>
      </c>
      <c r="D1282">
        <f t="shared" ref="D1282:D1345" si="65">VLOOKUP(MID(B1282,4,2),Linear,2,0)</f>
        <v>80</v>
      </c>
      <c r="E1282">
        <f t="shared" si="63"/>
        <v>110</v>
      </c>
      <c r="F1282" s="15">
        <v>1.1518128193574091</v>
      </c>
      <c r="G1282" s="7" t="s">
        <v>162</v>
      </c>
    </row>
    <row r="1283" spans="1:7">
      <c r="A1283" s="6" t="s">
        <v>1348</v>
      </c>
      <c r="B1283" t="s">
        <v>2026</v>
      </c>
      <c r="C1283">
        <f t="shared" si="64"/>
        <v>40</v>
      </c>
      <c r="D1283">
        <f t="shared" si="65"/>
        <v>70</v>
      </c>
      <c r="E1283">
        <f t="shared" si="63"/>
        <v>110</v>
      </c>
      <c r="F1283" s="15">
        <v>1.900194106057165</v>
      </c>
      <c r="G1283" s="7" t="s">
        <v>162</v>
      </c>
    </row>
    <row r="1284" spans="1:7">
      <c r="A1284" s="6" t="s">
        <v>1545</v>
      </c>
      <c r="B1284" t="s">
        <v>2026</v>
      </c>
      <c r="C1284">
        <f t="shared" si="64"/>
        <v>40</v>
      </c>
      <c r="D1284">
        <f t="shared" si="65"/>
        <v>70</v>
      </c>
      <c r="E1284">
        <f t="shared" si="63"/>
        <v>110</v>
      </c>
      <c r="F1284" s="15">
        <v>1.6106614789965779</v>
      </c>
      <c r="G1284" s="7" t="s">
        <v>162</v>
      </c>
    </row>
    <row r="1285" spans="1:7">
      <c r="A1285" s="6" t="s">
        <v>1217</v>
      </c>
      <c r="B1285" t="s">
        <v>2026</v>
      </c>
      <c r="C1285">
        <f t="shared" si="64"/>
        <v>40</v>
      </c>
      <c r="D1285">
        <f t="shared" si="65"/>
        <v>70</v>
      </c>
      <c r="E1285">
        <f t="shared" si="63"/>
        <v>110</v>
      </c>
      <c r="F1285" s="15">
        <v>1.0116470153080412</v>
      </c>
      <c r="G1285" s="7" t="s">
        <v>162</v>
      </c>
    </row>
    <row r="1286" spans="1:7">
      <c r="A1286" s="6" t="s">
        <v>1337</v>
      </c>
      <c r="B1286" t="s">
        <v>2041</v>
      </c>
      <c r="C1286">
        <f t="shared" si="64"/>
        <v>10</v>
      </c>
      <c r="D1286">
        <f t="shared" si="65"/>
        <v>100</v>
      </c>
      <c r="E1286">
        <f t="shared" si="63"/>
        <v>110</v>
      </c>
      <c r="F1286" s="15">
        <v>1.5113622385056589</v>
      </c>
      <c r="G1286" s="7" t="s">
        <v>162</v>
      </c>
    </row>
    <row r="1287" spans="1:7">
      <c r="A1287" s="6" t="s">
        <v>1444</v>
      </c>
      <c r="B1287" t="s">
        <v>2042</v>
      </c>
      <c r="C1287">
        <f t="shared" si="64"/>
        <v>10</v>
      </c>
      <c r="D1287">
        <f t="shared" si="65"/>
        <v>100</v>
      </c>
      <c r="E1287">
        <f t="shared" si="63"/>
        <v>110</v>
      </c>
      <c r="F1287" s="15">
        <v>1.6014435180025712</v>
      </c>
      <c r="G1287" s="7" t="s">
        <v>162</v>
      </c>
    </row>
    <row r="1288" spans="1:7">
      <c r="A1288" s="6" t="s">
        <v>1488</v>
      </c>
      <c r="B1288" t="s">
        <v>2043</v>
      </c>
      <c r="C1288">
        <f t="shared" si="64"/>
        <v>10</v>
      </c>
      <c r="D1288">
        <f t="shared" si="65"/>
        <v>100</v>
      </c>
      <c r="E1288">
        <f t="shared" si="63"/>
        <v>110</v>
      </c>
      <c r="F1288" s="15">
        <v>1.3340197015390221</v>
      </c>
      <c r="G1288" s="7" t="s">
        <v>162</v>
      </c>
    </row>
    <row r="1289" spans="1:7">
      <c r="A1289" s="6" t="s">
        <v>1504</v>
      </c>
      <c r="B1289" t="s">
        <v>2041</v>
      </c>
      <c r="C1289">
        <f t="shared" si="64"/>
        <v>10</v>
      </c>
      <c r="D1289">
        <f t="shared" si="65"/>
        <v>100</v>
      </c>
      <c r="E1289">
        <f t="shared" si="63"/>
        <v>110</v>
      </c>
      <c r="F1289" s="15">
        <v>1.0151575884889787</v>
      </c>
      <c r="G1289" s="7" t="s">
        <v>162</v>
      </c>
    </row>
    <row r="1290" spans="1:7">
      <c r="A1290" s="6" t="s">
        <v>1568</v>
      </c>
      <c r="B1290" t="s">
        <v>2042</v>
      </c>
      <c r="C1290">
        <f t="shared" si="64"/>
        <v>10</v>
      </c>
      <c r="D1290">
        <f t="shared" si="65"/>
        <v>100</v>
      </c>
      <c r="E1290">
        <f t="shared" si="63"/>
        <v>110</v>
      </c>
      <c r="F1290" s="15">
        <v>1.6867665595729964</v>
      </c>
      <c r="G1290" s="7" t="s">
        <v>162</v>
      </c>
    </row>
    <row r="1291" spans="1:7">
      <c r="A1291" s="6" t="s">
        <v>1191</v>
      </c>
      <c r="B1291" t="s">
        <v>2043</v>
      </c>
      <c r="C1291">
        <f t="shared" si="64"/>
        <v>10</v>
      </c>
      <c r="D1291">
        <f t="shared" si="65"/>
        <v>100</v>
      </c>
      <c r="E1291">
        <f t="shared" si="63"/>
        <v>110</v>
      </c>
      <c r="F1291" s="15">
        <v>1.3489671611300849</v>
      </c>
      <c r="G1291" s="7" t="s">
        <v>162</v>
      </c>
    </row>
    <row r="1292" spans="1:7">
      <c r="A1292" s="6" t="s">
        <v>1267</v>
      </c>
      <c r="B1292" t="s">
        <v>2041</v>
      </c>
      <c r="C1292">
        <f t="shared" si="64"/>
        <v>10</v>
      </c>
      <c r="D1292">
        <f t="shared" si="65"/>
        <v>100</v>
      </c>
      <c r="E1292">
        <f t="shared" si="63"/>
        <v>110</v>
      </c>
      <c r="F1292" s="15">
        <v>1.2571705067403753</v>
      </c>
      <c r="G1292" s="7" t="s">
        <v>162</v>
      </c>
    </row>
    <row r="1293" spans="1:7">
      <c r="A1293" s="6" t="s">
        <v>1312</v>
      </c>
      <c r="B1293" t="s">
        <v>2042</v>
      </c>
      <c r="C1293">
        <f t="shared" si="64"/>
        <v>10</v>
      </c>
      <c r="D1293">
        <f t="shared" si="65"/>
        <v>100</v>
      </c>
      <c r="E1293">
        <f t="shared" si="63"/>
        <v>110</v>
      </c>
      <c r="F1293" s="15">
        <v>1.5788318424840435</v>
      </c>
      <c r="G1293" s="7" t="s">
        <v>162</v>
      </c>
    </row>
    <row r="1294" spans="1:7">
      <c r="A1294" s="6" t="s">
        <v>1426</v>
      </c>
      <c r="B1294" t="s">
        <v>2043</v>
      </c>
      <c r="C1294">
        <f t="shared" si="64"/>
        <v>10</v>
      </c>
      <c r="D1294">
        <f t="shared" si="65"/>
        <v>100</v>
      </c>
      <c r="E1294">
        <f t="shared" si="63"/>
        <v>110</v>
      </c>
      <c r="F1294" s="15">
        <v>1.6503706741160391</v>
      </c>
      <c r="G1294" s="7" t="s">
        <v>162</v>
      </c>
    </row>
    <row r="1295" spans="1:7">
      <c r="A1295" s="6" t="s">
        <v>1686</v>
      </c>
      <c r="B1295" t="s">
        <v>2052</v>
      </c>
      <c r="C1295">
        <f t="shared" si="64"/>
        <v>20</v>
      </c>
      <c r="D1295">
        <f t="shared" si="65"/>
        <v>90</v>
      </c>
      <c r="E1295">
        <f t="shared" si="63"/>
        <v>110</v>
      </c>
      <c r="F1295" s="15">
        <v>1.3662476103314001</v>
      </c>
      <c r="G1295" s="7" t="s">
        <v>162</v>
      </c>
    </row>
    <row r="1296" spans="1:7">
      <c r="A1296" s="6" t="s">
        <v>1120</v>
      </c>
      <c r="B1296" t="s">
        <v>2052</v>
      </c>
      <c r="C1296">
        <f t="shared" si="64"/>
        <v>20</v>
      </c>
      <c r="D1296">
        <f t="shared" si="65"/>
        <v>90</v>
      </c>
      <c r="E1296">
        <f t="shared" si="63"/>
        <v>110</v>
      </c>
      <c r="F1296" s="15">
        <v>1.9430966895789887</v>
      </c>
      <c r="G1296" s="7" t="s">
        <v>162</v>
      </c>
    </row>
    <row r="1297" spans="1:7">
      <c r="A1297" s="6" t="s">
        <v>1333</v>
      </c>
      <c r="B1297" t="s">
        <v>2052</v>
      </c>
      <c r="C1297">
        <f t="shared" si="64"/>
        <v>20</v>
      </c>
      <c r="D1297">
        <f t="shared" si="65"/>
        <v>90</v>
      </c>
      <c r="E1297">
        <f t="shared" si="63"/>
        <v>110</v>
      </c>
      <c r="F1297" s="15">
        <v>1.9827351011690002</v>
      </c>
      <c r="G1297" s="7" t="s">
        <v>162</v>
      </c>
    </row>
    <row r="1298" spans="1:7">
      <c r="A1298" s="6" t="s">
        <v>1395</v>
      </c>
      <c r="B1298" t="s">
        <v>87</v>
      </c>
      <c r="C1298">
        <f t="shared" si="64"/>
        <v>30</v>
      </c>
      <c r="D1298">
        <f t="shared" si="65"/>
        <v>80</v>
      </c>
      <c r="E1298">
        <f t="shared" si="63"/>
        <v>110</v>
      </c>
      <c r="F1298" s="15">
        <v>1.3459887794206096</v>
      </c>
      <c r="G1298" s="7" t="s">
        <v>162</v>
      </c>
    </row>
    <row r="1299" spans="1:7">
      <c r="A1299" s="6" t="s">
        <v>1606</v>
      </c>
      <c r="B1299" t="s">
        <v>87</v>
      </c>
      <c r="C1299">
        <f t="shared" si="64"/>
        <v>30</v>
      </c>
      <c r="D1299">
        <f t="shared" si="65"/>
        <v>80</v>
      </c>
      <c r="E1299">
        <f t="shared" si="63"/>
        <v>110</v>
      </c>
      <c r="F1299" s="15">
        <v>1.4236514574016397</v>
      </c>
      <c r="G1299" s="7" t="s">
        <v>162</v>
      </c>
    </row>
    <row r="1300" spans="1:7">
      <c r="A1300" s="6" t="s">
        <v>1143</v>
      </c>
      <c r="B1300" t="s">
        <v>87</v>
      </c>
      <c r="C1300">
        <f t="shared" si="64"/>
        <v>30</v>
      </c>
      <c r="D1300">
        <f t="shared" si="65"/>
        <v>80</v>
      </c>
      <c r="E1300">
        <f t="shared" si="63"/>
        <v>110</v>
      </c>
      <c r="F1300" s="15">
        <v>1.548709801092004</v>
      </c>
      <c r="G1300" s="7" t="s">
        <v>162</v>
      </c>
    </row>
    <row r="1301" spans="1:7">
      <c r="A1301" s="6" t="s">
        <v>1164</v>
      </c>
      <c r="B1301" t="s">
        <v>95</v>
      </c>
      <c r="C1301">
        <f t="shared" si="64"/>
        <v>40</v>
      </c>
      <c r="D1301">
        <f t="shared" si="65"/>
        <v>70</v>
      </c>
      <c r="E1301">
        <f t="shared" si="63"/>
        <v>110</v>
      </c>
      <c r="F1301" s="15">
        <v>1.0186637345647016</v>
      </c>
      <c r="G1301" s="7" t="s">
        <v>162</v>
      </c>
    </row>
    <row r="1302" spans="1:7">
      <c r="A1302" s="6" t="s">
        <v>1233</v>
      </c>
      <c r="B1302" t="s">
        <v>95</v>
      </c>
      <c r="C1302">
        <f t="shared" si="64"/>
        <v>40</v>
      </c>
      <c r="D1302">
        <f t="shared" si="65"/>
        <v>70</v>
      </c>
      <c r="E1302">
        <f t="shared" si="63"/>
        <v>110</v>
      </c>
      <c r="F1302" s="15">
        <v>1.6951482286196318</v>
      </c>
      <c r="G1302" s="7" t="s">
        <v>162</v>
      </c>
    </row>
    <row r="1303" spans="1:7">
      <c r="A1303" s="6" t="s">
        <v>1292</v>
      </c>
      <c r="B1303" t="s">
        <v>95</v>
      </c>
      <c r="C1303">
        <f t="shared" si="64"/>
        <v>40</v>
      </c>
      <c r="D1303">
        <f t="shared" si="65"/>
        <v>70</v>
      </c>
      <c r="E1303">
        <f t="shared" si="63"/>
        <v>110</v>
      </c>
      <c r="F1303" s="15">
        <v>1.7411458384618328</v>
      </c>
      <c r="G1303" s="7" t="s">
        <v>162</v>
      </c>
    </row>
    <row r="1304" spans="1:7">
      <c r="A1304" s="6" t="s">
        <v>1307</v>
      </c>
      <c r="B1304" t="s">
        <v>1777</v>
      </c>
      <c r="C1304">
        <f t="shared" si="64"/>
        <v>10</v>
      </c>
      <c r="D1304">
        <f t="shared" si="65"/>
        <v>100</v>
      </c>
      <c r="E1304">
        <f t="shared" si="63"/>
        <v>110</v>
      </c>
      <c r="F1304" s="15">
        <v>1.9059068431245789</v>
      </c>
      <c r="G1304" s="7" t="s">
        <v>162</v>
      </c>
    </row>
    <row r="1305" spans="1:7">
      <c r="A1305" s="6" t="s">
        <v>1402</v>
      </c>
      <c r="B1305" t="s">
        <v>1778</v>
      </c>
      <c r="C1305">
        <f t="shared" si="64"/>
        <v>10</v>
      </c>
      <c r="D1305">
        <f t="shared" si="65"/>
        <v>100</v>
      </c>
      <c r="E1305">
        <f t="shared" si="63"/>
        <v>110</v>
      </c>
      <c r="F1305" s="15">
        <v>1.9169217513200456</v>
      </c>
      <c r="G1305" s="7" t="s">
        <v>162</v>
      </c>
    </row>
    <row r="1306" spans="1:7">
      <c r="A1306" s="6" t="s">
        <v>1454</v>
      </c>
      <c r="B1306" t="s">
        <v>1779</v>
      </c>
      <c r="C1306">
        <f t="shared" si="64"/>
        <v>10</v>
      </c>
      <c r="D1306">
        <f t="shared" si="65"/>
        <v>100</v>
      </c>
      <c r="E1306">
        <f t="shared" si="63"/>
        <v>110</v>
      </c>
      <c r="F1306" s="15">
        <v>1.847229124608444</v>
      </c>
      <c r="G1306" s="7" t="s">
        <v>162</v>
      </c>
    </row>
    <row r="1307" spans="1:7">
      <c r="A1307" s="6" t="s">
        <v>1566</v>
      </c>
      <c r="B1307" t="s">
        <v>1777</v>
      </c>
      <c r="C1307">
        <f t="shared" si="64"/>
        <v>10</v>
      </c>
      <c r="D1307">
        <f t="shared" si="65"/>
        <v>100</v>
      </c>
      <c r="E1307">
        <f t="shared" si="63"/>
        <v>110</v>
      </c>
      <c r="F1307" s="15">
        <v>1.9184609769903505</v>
      </c>
      <c r="G1307" s="7" t="s">
        <v>162</v>
      </c>
    </row>
    <row r="1308" spans="1:7">
      <c r="A1308" s="6" t="s">
        <v>1116</v>
      </c>
      <c r="B1308" t="s">
        <v>1778</v>
      </c>
      <c r="C1308">
        <f t="shared" si="64"/>
        <v>10</v>
      </c>
      <c r="D1308">
        <f t="shared" si="65"/>
        <v>100</v>
      </c>
      <c r="E1308">
        <f t="shared" ref="E1308:E1371" si="66">C1308+D1308</f>
        <v>110</v>
      </c>
      <c r="F1308" s="15">
        <v>1.6519156516829643</v>
      </c>
      <c r="G1308" s="7" t="s">
        <v>162</v>
      </c>
    </row>
    <row r="1309" spans="1:7">
      <c r="A1309" s="6" t="s">
        <v>1270</v>
      </c>
      <c r="B1309" t="s">
        <v>1779</v>
      </c>
      <c r="C1309">
        <f t="shared" si="64"/>
        <v>10</v>
      </c>
      <c r="D1309">
        <f t="shared" si="65"/>
        <v>100</v>
      </c>
      <c r="E1309">
        <f t="shared" si="66"/>
        <v>110</v>
      </c>
      <c r="F1309" s="15">
        <v>1.5826388691777051</v>
      </c>
      <c r="G1309" s="7" t="s">
        <v>162</v>
      </c>
    </row>
    <row r="1310" spans="1:7">
      <c r="A1310" s="6" t="s">
        <v>1311</v>
      </c>
      <c r="B1310" t="s">
        <v>1777</v>
      </c>
      <c r="C1310">
        <f t="shared" si="64"/>
        <v>10</v>
      </c>
      <c r="D1310">
        <f t="shared" si="65"/>
        <v>100</v>
      </c>
      <c r="E1310">
        <f t="shared" si="66"/>
        <v>110</v>
      </c>
      <c r="F1310" s="15">
        <v>1.8595902674024978</v>
      </c>
      <c r="G1310" s="7" t="s">
        <v>162</v>
      </c>
    </row>
    <row r="1311" spans="1:7">
      <c r="A1311" s="6" t="s">
        <v>1318</v>
      </c>
      <c r="B1311" t="s">
        <v>1778</v>
      </c>
      <c r="C1311">
        <f t="shared" si="64"/>
        <v>10</v>
      </c>
      <c r="D1311">
        <f t="shared" si="65"/>
        <v>100</v>
      </c>
      <c r="E1311">
        <f t="shared" si="66"/>
        <v>110</v>
      </c>
      <c r="F1311" s="15">
        <v>1.6591601955400432</v>
      </c>
      <c r="G1311" s="7" t="s">
        <v>162</v>
      </c>
    </row>
    <row r="1312" spans="1:7">
      <c r="A1312" s="6" t="s">
        <v>1567</v>
      </c>
      <c r="B1312" t="s">
        <v>1779</v>
      </c>
      <c r="C1312">
        <f t="shared" si="64"/>
        <v>10</v>
      </c>
      <c r="D1312">
        <f t="shared" si="65"/>
        <v>100</v>
      </c>
      <c r="E1312">
        <f t="shared" si="66"/>
        <v>110</v>
      </c>
      <c r="F1312" s="15">
        <v>1.2091713839976306</v>
      </c>
      <c r="G1312" s="7" t="s">
        <v>162</v>
      </c>
    </row>
    <row r="1313" spans="1:7">
      <c r="A1313" s="6" t="s">
        <v>1675</v>
      </c>
      <c r="B1313" t="s">
        <v>115</v>
      </c>
      <c r="C1313">
        <f t="shared" si="64"/>
        <v>20</v>
      </c>
      <c r="D1313">
        <f t="shared" si="65"/>
        <v>90</v>
      </c>
      <c r="E1313">
        <f t="shared" si="66"/>
        <v>110</v>
      </c>
      <c r="F1313" s="15">
        <v>1.4733791880465219</v>
      </c>
      <c r="G1313" s="7" t="s">
        <v>162</v>
      </c>
    </row>
    <row r="1314" spans="1:7">
      <c r="A1314" s="6" t="s">
        <v>1688</v>
      </c>
      <c r="B1314" t="s">
        <v>115</v>
      </c>
      <c r="C1314">
        <f t="shared" si="64"/>
        <v>20</v>
      </c>
      <c r="D1314">
        <f t="shared" si="65"/>
        <v>90</v>
      </c>
      <c r="E1314">
        <f t="shared" si="66"/>
        <v>110</v>
      </c>
      <c r="F1314" s="15">
        <v>1.3296638176477633</v>
      </c>
      <c r="G1314" s="7" t="s">
        <v>162</v>
      </c>
    </row>
    <row r="1315" spans="1:7">
      <c r="A1315" s="6" t="s">
        <v>1694</v>
      </c>
      <c r="B1315" t="s">
        <v>115</v>
      </c>
      <c r="C1315">
        <f t="shared" si="64"/>
        <v>20</v>
      </c>
      <c r="D1315">
        <f t="shared" si="65"/>
        <v>90</v>
      </c>
      <c r="E1315">
        <f t="shared" si="66"/>
        <v>110</v>
      </c>
      <c r="F1315" s="15">
        <v>1.9030547940536464</v>
      </c>
      <c r="G1315" s="7" t="s">
        <v>162</v>
      </c>
    </row>
    <row r="1316" spans="1:7">
      <c r="A1316" s="6" t="s">
        <v>1044</v>
      </c>
      <c r="B1316" t="s">
        <v>124</v>
      </c>
      <c r="C1316">
        <f t="shared" si="64"/>
        <v>30</v>
      </c>
      <c r="D1316">
        <f t="shared" si="65"/>
        <v>80</v>
      </c>
      <c r="E1316">
        <f t="shared" si="66"/>
        <v>110</v>
      </c>
      <c r="F1316" s="15">
        <v>1.8544559995326688</v>
      </c>
      <c r="G1316" s="7" t="s">
        <v>162</v>
      </c>
    </row>
    <row r="1317" spans="1:7">
      <c r="A1317" s="6" t="s">
        <v>1099</v>
      </c>
      <c r="B1317" t="s">
        <v>124</v>
      </c>
      <c r="C1317">
        <f t="shared" si="64"/>
        <v>30</v>
      </c>
      <c r="D1317">
        <f t="shared" si="65"/>
        <v>80</v>
      </c>
      <c r="E1317">
        <f t="shared" si="66"/>
        <v>110</v>
      </c>
      <c r="F1317" s="15">
        <v>1.1481019232554512</v>
      </c>
      <c r="G1317" s="7" t="s">
        <v>162</v>
      </c>
    </row>
    <row r="1318" spans="1:7">
      <c r="A1318" s="6" t="s">
        <v>1208</v>
      </c>
      <c r="B1318" t="s">
        <v>124</v>
      </c>
      <c r="C1318">
        <f t="shared" si="64"/>
        <v>30</v>
      </c>
      <c r="D1318">
        <f t="shared" si="65"/>
        <v>80</v>
      </c>
      <c r="E1318">
        <f t="shared" si="66"/>
        <v>110</v>
      </c>
      <c r="F1318" s="15">
        <v>1.87616509641152</v>
      </c>
      <c r="G1318" s="7" t="s">
        <v>162</v>
      </c>
    </row>
    <row r="1319" spans="1:7">
      <c r="A1319" s="6" t="s">
        <v>1252</v>
      </c>
      <c r="B1319" t="s">
        <v>135</v>
      </c>
      <c r="C1319">
        <f t="shared" si="64"/>
        <v>40</v>
      </c>
      <c r="D1319">
        <f t="shared" si="65"/>
        <v>70</v>
      </c>
      <c r="E1319">
        <f t="shared" si="66"/>
        <v>110</v>
      </c>
      <c r="F1319" s="15">
        <v>1.6909526639413928</v>
      </c>
      <c r="G1319" s="7" t="s">
        <v>162</v>
      </c>
    </row>
    <row r="1320" spans="1:7">
      <c r="A1320" s="6" t="s">
        <v>1298</v>
      </c>
      <c r="B1320" t="s">
        <v>1813</v>
      </c>
      <c r="C1320">
        <f t="shared" si="64"/>
        <v>20</v>
      </c>
      <c r="D1320">
        <f t="shared" si="65"/>
        <v>100</v>
      </c>
      <c r="E1320">
        <f t="shared" si="66"/>
        <v>120</v>
      </c>
      <c r="F1320" s="15">
        <v>1.8263071170748688</v>
      </c>
      <c r="G1320" s="7" t="s">
        <v>162</v>
      </c>
    </row>
    <row r="1321" spans="1:7">
      <c r="A1321" s="6" t="s">
        <v>1313</v>
      </c>
      <c r="B1321" t="s">
        <v>1814</v>
      </c>
      <c r="C1321">
        <f t="shared" si="64"/>
        <v>20</v>
      </c>
      <c r="D1321">
        <f t="shared" si="65"/>
        <v>100</v>
      </c>
      <c r="E1321">
        <f t="shared" si="66"/>
        <v>120</v>
      </c>
      <c r="F1321" s="15">
        <v>1.1481019232554512</v>
      </c>
      <c r="G1321" s="7" t="s">
        <v>162</v>
      </c>
    </row>
    <row r="1322" spans="1:7">
      <c r="A1322" s="6" t="s">
        <v>1419</v>
      </c>
      <c r="B1322" t="s">
        <v>1815</v>
      </c>
      <c r="C1322">
        <f t="shared" si="64"/>
        <v>20</v>
      </c>
      <c r="D1322">
        <f t="shared" si="65"/>
        <v>100</v>
      </c>
      <c r="E1322">
        <f t="shared" si="66"/>
        <v>120</v>
      </c>
      <c r="F1322" s="15">
        <v>1.8309948297963743</v>
      </c>
      <c r="G1322" s="7" t="s">
        <v>162</v>
      </c>
    </row>
    <row r="1323" spans="1:7">
      <c r="A1323" s="6" t="s">
        <v>1535</v>
      </c>
      <c r="B1323" t="s">
        <v>1813</v>
      </c>
      <c r="C1323">
        <f t="shared" si="64"/>
        <v>20</v>
      </c>
      <c r="D1323">
        <f t="shared" si="65"/>
        <v>100</v>
      </c>
      <c r="E1323">
        <f t="shared" si="66"/>
        <v>120</v>
      </c>
      <c r="F1323" s="15">
        <v>1.7017759906535121</v>
      </c>
      <c r="G1323" s="7" t="s">
        <v>162</v>
      </c>
    </row>
    <row r="1324" spans="1:7">
      <c r="A1324" s="6" t="s">
        <v>1612</v>
      </c>
      <c r="B1324" t="s">
        <v>1814</v>
      </c>
      <c r="C1324">
        <f t="shared" si="64"/>
        <v>20</v>
      </c>
      <c r="D1324">
        <f t="shared" si="65"/>
        <v>100</v>
      </c>
      <c r="E1324">
        <f t="shared" si="66"/>
        <v>120</v>
      </c>
      <c r="F1324" s="15">
        <v>1.2633818819086795</v>
      </c>
      <c r="G1324" s="7" t="s">
        <v>162</v>
      </c>
    </row>
    <row r="1325" spans="1:7">
      <c r="A1325" s="6" t="s">
        <v>1096</v>
      </c>
      <c r="B1325" t="s">
        <v>1815</v>
      </c>
      <c r="C1325">
        <f t="shared" si="64"/>
        <v>20</v>
      </c>
      <c r="D1325">
        <f t="shared" si="65"/>
        <v>100</v>
      </c>
      <c r="E1325">
        <f t="shared" si="66"/>
        <v>120</v>
      </c>
      <c r="F1325" s="15">
        <v>1.3403644574984979</v>
      </c>
      <c r="G1325" s="7" t="s">
        <v>162</v>
      </c>
    </row>
    <row r="1326" spans="1:7">
      <c r="A1326" s="6" t="s">
        <v>1265</v>
      </c>
      <c r="B1326" t="s">
        <v>1813</v>
      </c>
      <c r="C1326">
        <f t="shared" si="64"/>
        <v>20</v>
      </c>
      <c r="D1326">
        <f t="shared" si="65"/>
        <v>100</v>
      </c>
      <c r="E1326">
        <f t="shared" si="66"/>
        <v>120</v>
      </c>
      <c r="F1326" s="15">
        <v>1.0599386631425576</v>
      </c>
      <c r="G1326" s="7" t="s">
        <v>162</v>
      </c>
    </row>
    <row r="1327" spans="1:7">
      <c r="A1327" s="6" t="s">
        <v>1283</v>
      </c>
      <c r="B1327" t="s">
        <v>1814</v>
      </c>
      <c r="C1327">
        <f t="shared" si="64"/>
        <v>20</v>
      </c>
      <c r="D1327">
        <f t="shared" si="65"/>
        <v>100</v>
      </c>
      <c r="E1327">
        <f t="shared" si="66"/>
        <v>120</v>
      </c>
      <c r="F1327" s="15">
        <v>1.8753989814957892</v>
      </c>
      <c r="G1327" s="7" t="s">
        <v>162</v>
      </c>
    </row>
    <row r="1328" spans="1:7">
      <c r="A1328" s="6" t="s">
        <v>1314</v>
      </c>
      <c r="B1328" t="s">
        <v>1815</v>
      </c>
      <c r="C1328">
        <f t="shared" si="64"/>
        <v>20</v>
      </c>
      <c r="D1328">
        <f t="shared" si="65"/>
        <v>100</v>
      </c>
      <c r="E1328">
        <f t="shared" si="66"/>
        <v>120</v>
      </c>
      <c r="F1328" s="15">
        <v>1.3338623318671399</v>
      </c>
      <c r="G1328" s="7" t="s">
        <v>162</v>
      </c>
    </row>
    <row r="1329" spans="1:7">
      <c r="A1329" s="6" t="s">
        <v>1357</v>
      </c>
      <c r="B1329" t="s">
        <v>1824</v>
      </c>
      <c r="C1329">
        <f t="shared" si="64"/>
        <v>30</v>
      </c>
      <c r="D1329">
        <f t="shared" si="65"/>
        <v>90</v>
      </c>
      <c r="E1329">
        <f t="shared" si="66"/>
        <v>120</v>
      </c>
      <c r="F1329" s="15">
        <v>1.2143165460157572</v>
      </c>
      <c r="G1329" s="7" t="s">
        <v>162</v>
      </c>
    </row>
    <row r="1330" spans="1:7">
      <c r="A1330" s="6" t="s">
        <v>1398</v>
      </c>
      <c r="B1330" t="s">
        <v>1824</v>
      </c>
      <c r="C1330">
        <f t="shared" si="64"/>
        <v>30</v>
      </c>
      <c r="D1330">
        <f t="shared" si="65"/>
        <v>90</v>
      </c>
      <c r="E1330">
        <f t="shared" si="66"/>
        <v>120</v>
      </c>
      <c r="F1330" s="15">
        <v>1.0875540980595755</v>
      </c>
      <c r="G1330" s="7" t="s">
        <v>162</v>
      </c>
    </row>
    <row r="1331" spans="1:7">
      <c r="A1331" s="6" t="s">
        <v>1470</v>
      </c>
      <c r="B1331" t="s">
        <v>1824</v>
      </c>
      <c r="C1331">
        <f t="shared" si="64"/>
        <v>30</v>
      </c>
      <c r="D1331">
        <f t="shared" si="65"/>
        <v>90</v>
      </c>
      <c r="E1331">
        <f t="shared" si="66"/>
        <v>120</v>
      </c>
      <c r="F1331" s="15">
        <v>1.1924147215412431</v>
      </c>
      <c r="G1331" s="7" t="s">
        <v>162</v>
      </c>
    </row>
    <row r="1332" spans="1:7">
      <c r="A1332" s="6" t="s">
        <v>1486</v>
      </c>
      <c r="B1332" t="s">
        <v>1835</v>
      </c>
      <c r="C1332">
        <f t="shared" si="64"/>
        <v>40</v>
      </c>
      <c r="D1332">
        <f t="shared" si="65"/>
        <v>80</v>
      </c>
      <c r="E1332">
        <f t="shared" si="66"/>
        <v>120</v>
      </c>
      <c r="F1332" s="15">
        <v>1.1728275630076963</v>
      </c>
      <c r="G1332" s="7" t="s">
        <v>162</v>
      </c>
    </row>
    <row r="1333" spans="1:7">
      <c r="A1333" s="6" t="s">
        <v>1013</v>
      </c>
      <c r="B1333" t="s">
        <v>1835</v>
      </c>
      <c r="C1333">
        <f t="shared" si="64"/>
        <v>40</v>
      </c>
      <c r="D1333">
        <f t="shared" si="65"/>
        <v>80</v>
      </c>
      <c r="E1333">
        <f t="shared" si="66"/>
        <v>120</v>
      </c>
      <c r="F1333" s="15">
        <v>1.0577821824813443</v>
      </c>
      <c r="G1333" s="7" t="s">
        <v>162</v>
      </c>
    </row>
    <row r="1334" spans="1:7">
      <c r="A1334" s="6" t="s">
        <v>1189</v>
      </c>
      <c r="B1334" t="s">
        <v>1835</v>
      </c>
      <c r="C1334">
        <f t="shared" si="64"/>
        <v>40</v>
      </c>
      <c r="D1334">
        <f t="shared" si="65"/>
        <v>80</v>
      </c>
      <c r="E1334">
        <f t="shared" si="66"/>
        <v>120</v>
      </c>
      <c r="F1334" s="15">
        <v>1.4715877020312647</v>
      </c>
      <c r="G1334" s="7" t="s">
        <v>162</v>
      </c>
    </row>
    <row r="1335" spans="1:7">
      <c r="A1335" s="6" t="s">
        <v>1290</v>
      </c>
      <c r="B1335" t="s">
        <v>1861</v>
      </c>
      <c r="C1335">
        <f t="shared" si="64"/>
        <v>20</v>
      </c>
      <c r="D1335">
        <f t="shared" si="65"/>
        <v>100</v>
      </c>
      <c r="E1335">
        <f t="shared" si="66"/>
        <v>120</v>
      </c>
      <c r="F1335" s="15">
        <v>1.4096704729973304</v>
      </c>
      <c r="G1335" s="7" t="s">
        <v>162</v>
      </c>
    </row>
    <row r="1336" spans="1:7">
      <c r="A1336" s="6" t="s">
        <v>1308</v>
      </c>
      <c r="B1336" t="s">
        <v>1862</v>
      </c>
      <c r="C1336">
        <f t="shared" si="64"/>
        <v>20</v>
      </c>
      <c r="D1336">
        <f t="shared" si="65"/>
        <v>100</v>
      </c>
      <c r="E1336">
        <f t="shared" si="66"/>
        <v>120</v>
      </c>
      <c r="F1336" s="15">
        <v>1.5602994046340726</v>
      </c>
      <c r="G1336" s="7" t="s">
        <v>162</v>
      </c>
    </row>
    <row r="1337" spans="1:7">
      <c r="A1337" s="6" t="s">
        <v>1334</v>
      </c>
      <c r="B1337" t="s">
        <v>1863</v>
      </c>
      <c r="C1337">
        <f t="shared" si="64"/>
        <v>20</v>
      </c>
      <c r="D1337">
        <f t="shared" si="65"/>
        <v>100</v>
      </c>
      <c r="E1337">
        <f t="shared" si="66"/>
        <v>120</v>
      </c>
      <c r="F1337" s="15">
        <v>1.8018351449653212</v>
      </c>
      <c r="G1337" s="7" t="s">
        <v>162</v>
      </c>
    </row>
    <row r="1338" spans="1:7">
      <c r="A1338" s="6" t="s">
        <v>1351</v>
      </c>
      <c r="B1338" t="s">
        <v>1861</v>
      </c>
      <c r="C1338">
        <f t="shared" si="64"/>
        <v>20</v>
      </c>
      <c r="D1338">
        <f t="shared" si="65"/>
        <v>100</v>
      </c>
      <c r="E1338">
        <f t="shared" si="66"/>
        <v>120</v>
      </c>
      <c r="F1338" s="15">
        <v>1.5602994046340726</v>
      </c>
      <c r="G1338" s="7" t="s">
        <v>162</v>
      </c>
    </row>
    <row r="1339" spans="1:7">
      <c r="A1339" s="6" t="s">
        <v>1360</v>
      </c>
      <c r="B1339" t="s">
        <v>1862</v>
      </c>
      <c r="C1339">
        <f t="shared" si="64"/>
        <v>20</v>
      </c>
      <c r="D1339">
        <f t="shared" si="65"/>
        <v>100</v>
      </c>
      <c r="E1339">
        <f t="shared" si="66"/>
        <v>120</v>
      </c>
      <c r="F1339" s="15">
        <v>1.7639706546645852</v>
      </c>
      <c r="G1339" s="7" t="s">
        <v>162</v>
      </c>
    </row>
    <row r="1340" spans="1:7">
      <c r="A1340" s="6" t="s">
        <v>1421</v>
      </c>
      <c r="B1340" t="s">
        <v>1863</v>
      </c>
      <c r="C1340">
        <f t="shared" si="64"/>
        <v>20</v>
      </c>
      <c r="D1340">
        <f t="shared" si="65"/>
        <v>100</v>
      </c>
      <c r="E1340">
        <f t="shared" si="66"/>
        <v>120</v>
      </c>
      <c r="F1340" s="15">
        <v>1.8018351449653212</v>
      </c>
      <c r="G1340" s="7" t="s">
        <v>162</v>
      </c>
    </row>
    <row r="1341" spans="1:7">
      <c r="A1341" s="6" t="s">
        <v>1438</v>
      </c>
      <c r="B1341" t="s">
        <v>1861</v>
      </c>
      <c r="C1341">
        <f t="shared" si="64"/>
        <v>20</v>
      </c>
      <c r="D1341">
        <f t="shared" si="65"/>
        <v>100</v>
      </c>
      <c r="E1341">
        <f t="shared" si="66"/>
        <v>120</v>
      </c>
      <c r="F1341" s="15">
        <v>1.5972720439176653</v>
      </c>
      <c r="G1341" s="7" t="s">
        <v>162</v>
      </c>
    </row>
    <row r="1342" spans="1:7">
      <c r="A1342" s="6" t="s">
        <v>1483</v>
      </c>
      <c r="B1342" t="s">
        <v>1862</v>
      </c>
      <c r="C1342">
        <f t="shared" si="64"/>
        <v>20</v>
      </c>
      <c r="D1342">
        <f t="shared" si="65"/>
        <v>100</v>
      </c>
      <c r="E1342">
        <f t="shared" si="66"/>
        <v>120</v>
      </c>
      <c r="F1342" s="15">
        <v>1.4556468633305339</v>
      </c>
      <c r="G1342" s="7" t="s">
        <v>162</v>
      </c>
    </row>
    <row r="1343" spans="1:7">
      <c r="A1343" s="6" t="s">
        <v>1614</v>
      </c>
      <c r="B1343" t="s">
        <v>1863</v>
      </c>
      <c r="C1343">
        <f t="shared" si="64"/>
        <v>20</v>
      </c>
      <c r="D1343">
        <f t="shared" si="65"/>
        <v>100</v>
      </c>
      <c r="E1343">
        <f t="shared" si="66"/>
        <v>120</v>
      </c>
      <c r="F1343" s="15">
        <v>1.87616509641152</v>
      </c>
      <c r="G1343" s="7" t="s">
        <v>162</v>
      </c>
    </row>
    <row r="1344" spans="1:7">
      <c r="A1344" s="6" t="s">
        <v>1644</v>
      </c>
      <c r="B1344" t="s">
        <v>1872</v>
      </c>
      <c r="C1344">
        <f t="shared" si="64"/>
        <v>30</v>
      </c>
      <c r="D1344">
        <f t="shared" si="65"/>
        <v>90</v>
      </c>
      <c r="E1344">
        <f t="shared" si="66"/>
        <v>120</v>
      </c>
      <c r="F1344" s="15">
        <v>1.9452417164733173</v>
      </c>
      <c r="G1344" s="7" t="s">
        <v>162</v>
      </c>
    </row>
    <row r="1345" spans="1:7">
      <c r="A1345" s="6" t="s">
        <v>1209</v>
      </c>
      <c r="B1345" t="s">
        <v>1872</v>
      </c>
      <c r="C1345">
        <f t="shared" si="64"/>
        <v>30</v>
      </c>
      <c r="D1345">
        <f t="shared" si="65"/>
        <v>90</v>
      </c>
      <c r="E1345">
        <f t="shared" si="66"/>
        <v>120</v>
      </c>
      <c r="F1345" s="15">
        <v>1.7731434917987632</v>
      </c>
      <c r="G1345" s="7" t="s">
        <v>162</v>
      </c>
    </row>
    <row r="1346" spans="1:7">
      <c r="A1346" s="6" t="s">
        <v>1257</v>
      </c>
      <c r="B1346" t="s">
        <v>1872</v>
      </c>
      <c r="C1346">
        <f t="shared" ref="C1346:C1409" si="67">VLOOKUP(MID(B1346,3,1),Andar,2,0)</f>
        <v>30</v>
      </c>
      <c r="D1346">
        <f t="shared" ref="D1346:D1409" si="68">VLOOKUP(MID(B1346,4,2),Linear,2,0)</f>
        <v>90</v>
      </c>
      <c r="E1346">
        <f t="shared" si="66"/>
        <v>120</v>
      </c>
      <c r="F1346" s="15">
        <v>1.4520940608702704</v>
      </c>
      <c r="G1346" s="7" t="s">
        <v>162</v>
      </c>
    </row>
    <row r="1347" spans="1:7">
      <c r="A1347" s="6" t="s">
        <v>1277</v>
      </c>
      <c r="B1347" t="s">
        <v>1883</v>
      </c>
      <c r="C1347">
        <f t="shared" si="67"/>
        <v>40</v>
      </c>
      <c r="D1347">
        <f t="shared" si="68"/>
        <v>80</v>
      </c>
      <c r="E1347">
        <f t="shared" si="66"/>
        <v>120</v>
      </c>
      <c r="F1347" s="15">
        <v>1.1826307995376659</v>
      </c>
      <c r="G1347" s="7" t="s">
        <v>162</v>
      </c>
    </row>
    <row r="1348" spans="1:7">
      <c r="A1348" s="6" t="s">
        <v>1288</v>
      </c>
      <c r="B1348" t="s">
        <v>1883</v>
      </c>
      <c r="C1348">
        <f t="shared" si="67"/>
        <v>40</v>
      </c>
      <c r="D1348">
        <f t="shared" si="68"/>
        <v>80</v>
      </c>
      <c r="E1348">
        <f t="shared" si="66"/>
        <v>120</v>
      </c>
      <c r="F1348" s="15">
        <v>1.8095038034638815</v>
      </c>
      <c r="G1348" s="7" t="s">
        <v>162</v>
      </c>
    </row>
    <row r="1349" spans="1:7">
      <c r="A1349" s="6" t="s">
        <v>1387</v>
      </c>
      <c r="B1349" t="s">
        <v>1883</v>
      </c>
      <c r="C1349">
        <f t="shared" si="67"/>
        <v>40</v>
      </c>
      <c r="D1349">
        <f t="shared" si="68"/>
        <v>80</v>
      </c>
      <c r="E1349">
        <f t="shared" si="66"/>
        <v>120</v>
      </c>
      <c r="F1349" s="15">
        <v>1.4169455005244576</v>
      </c>
      <c r="G1349" s="7" t="s">
        <v>162</v>
      </c>
    </row>
    <row r="1350" spans="1:7">
      <c r="A1350" s="6" t="s">
        <v>1506</v>
      </c>
      <c r="B1350" t="s">
        <v>1909</v>
      </c>
      <c r="C1350">
        <f t="shared" si="67"/>
        <v>20</v>
      </c>
      <c r="D1350">
        <f t="shared" si="68"/>
        <v>100</v>
      </c>
      <c r="E1350">
        <f t="shared" si="66"/>
        <v>120</v>
      </c>
      <c r="F1350" s="15">
        <v>1.4151879812832071</v>
      </c>
      <c r="G1350" s="7" t="s">
        <v>162</v>
      </c>
    </row>
    <row r="1351" spans="1:7">
      <c r="A1351" s="6" t="s">
        <v>1523</v>
      </c>
      <c r="B1351" t="s">
        <v>1910</v>
      </c>
      <c r="C1351">
        <f t="shared" si="67"/>
        <v>20</v>
      </c>
      <c r="D1351">
        <f t="shared" si="68"/>
        <v>100</v>
      </c>
      <c r="E1351">
        <f t="shared" si="66"/>
        <v>120</v>
      </c>
      <c r="F1351" s="15">
        <v>1.8015967206063994</v>
      </c>
      <c r="G1351" s="7" t="s">
        <v>162</v>
      </c>
    </row>
    <row r="1352" spans="1:7">
      <c r="A1352" s="6" t="s">
        <v>1533</v>
      </c>
      <c r="B1352" t="s">
        <v>1911</v>
      </c>
      <c r="C1352">
        <f t="shared" si="67"/>
        <v>20</v>
      </c>
      <c r="D1352">
        <f t="shared" si="68"/>
        <v>100</v>
      </c>
      <c r="E1352">
        <f t="shared" si="66"/>
        <v>120</v>
      </c>
      <c r="F1352" s="15">
        <v>1.8601189792116761</v>
      </c>
      <c r="G1352" s="7" t="s">
        <v>162</v>
      </c>
    </row>
    <row r="1353" spans="1:7">
      <c r="A1353" s="6" t="s">
        <v>1621</v>
      </c>
      <c r="B1353" t="s">
        <v>1909</v>
      </c>
      <c r="C1353">
        <f t="shared" si="67"/>
        <v>20</v>
      </c>
      <c r="D1353">
        <f t="shared" si="68"/>
        <v>100</v>
      </c>
      <c r="E1353">
        <f t="shared" si="66"/>
        <v>120</v>
      </c>
      <c r="F1353" s="15">
        <v>1.5078038491321437</v>
      </c>
      <c r="G1353" s="7" t="s">
        <v>162</v>
      </c>
    </row>
    <row r="1354" spans="1:7">
      <c r="A1354" s="6" t="s">
        <v>1443</v>
      </c>
      <c r="B1354" t="s">
        <v>1910</v>
      </c>
      <c r="C1354">
        <f t="shared" si="67"/>
        <v>20</v>
      </c>
      <c r="D1354">
        <f t="shared" si="68"/>
        <v>100</v>
      </c>
      <c r="E1354">
        <f t="shared" si="66"/>
        <v>120</v>
      </c>
      <c r="F1354" s="15">
        <v>1.4733791880465219</v>
      </c>
      <c r="G1354" s="7" t="s">
        <v>162</v>
      </c>
    </row>
    <row r="1355" spans="1:7">
      <c r="A1355" s="6" t="s">
        <v>1481</v>
      </c>
      <c r="B1355" t="s">
        <v>1911</v>
      </c>
      <c r="C1355">
        <f t="shared" si="67"/>
        <v>20</v>
      </c>
      <c r="D1355">
        <f t="shared" si="68"/>
        <v>100</v>
      </c>
      <c r="E1355">
        <f t="shared" si="66"/>
        <v>120</v>
      </c>
      <c r="F1355" s="15">
        <v>1.3302453270931287</v>
      </c>
      <c r="G1355" s="7" t="s">
        <v>162</v>
      </c>
    </row>
    <row r="1356" spans="1:7">
      <c r="A1356" s="6" t="s">
        <v>1491</v>
      </c>
      <c r="B1356" t="s">
        <v>1909</v>
      </c>
      <c r="C1356">
        <f t="shared" si="67"/>
        <v>20</v>
      </c>
      <c r="D1356">
        <f t="shared" si="68"/>
        <v>100</v>
      </c>
      <c r="E1356">
        <f t="shared" si="66"/>
        <v>120</v>
      </c>
      <c r="F1356" s="15">
        <v>1.9390059735011453</v>
      </c>
      <c r="G1356" s="7" t="s">
        <v>162</v>
      </c>
    </row>
    <row r="1357" spans="1:7">
      <c r="A1357" s="6" t="s">
        <v>1576</v>
      </c>
      <c r="B1357" t="s">
        <v>1910</v>
      </c>
      <c r="C1357">
        <f t="shared" si="67"/>
        <v>20</v>
      </c>
      <c r="D1357">
        <f t="shared" si="68"/>
        <v>100</v>
      </c>
      <c r="E1357">
        <f t="shared" si="66"/>
        <v>120</v>
      </c>
      <c r="F1357" s="15">
        <v>1.691954524686647</v>
      </c>
      <c r="G1357" s="7" t="s">
        <v>162</v>
      </c>
    </row>
    <row r="1358" spans="1:7">
      <c r="A1358" s="6" t="s">
        <v>1585</v>
      </c>
      <c r="B1358" t="s">
        <v>1911</v>
      </c>
      <c r="C1358">
        <f t="shared" si="67"/>
        <v>20</v>
      </c>
      <c r="D1358">
        <f t="shared" si="68"/>
        <v>100</v>
      </c>
      <c r="E1358">
        <f t="shared" si="66"/>
        <v>120</v>
      </c>
      <c r="F1358" s="15">
        <v>1.6756968682307152</v>
      </c>
      <c r="G1358" s="7" t="s">
        <v>162</v>
      </c>
    </row>
    <row r="1359" spans="1:7">
      <c r="A1359" s="6" t="s">
        <v>1587</v>
      </c>
      <c r="B1359" t="s">
        <v>1920</v>
      </c>
      <c r="C1359">
        <f t="shared" si="67"/>
        <v>30</v>
      </c>
      <c r="D1359">
        <f t="shared" si="68"/>
        <v>90</v>
      </c>
      <c r="E1359">
        <f t="shared" si="66"/>
        <v>120</v>
      </c>
      <c r="F1359" s="15">
        <v>1.4278076364671355</v>
      </c>
      <c r="G1359" s="7" t="s">
        <v>162</v>
      </c>
    </row>
    <row r="1360" spans="1:7">
      <c r="A1360" s="6" t="s">
        <v>1595</v>
      </c>
      <c r="B1360" t="s">
        <v>1920</v>
      </c>
      <c r="C1360">
        <f t="shared" si="67"/>
        <v>30</v>
      </c>
      <c r="D1360">
        <f t="shared" si="68"/>
        <v>90</v>
      </c>
      <c r="E1360">
        <f t="shared" si="66"/>
        <v>120</v>
      </c>
      <c r="F1360" s="15">
        <v>1.4884910468418546</v>
      </c>
      <c r="G1360" s="7" t="s">
        <v>162</v>
      </c>
    </row>
    <row r="1361" spans="1:7">
      <c r="A1361" s="6" t="s">
        <v>1622</v>
      </c>
      <c r="B1361" t="s">
        <v>1920</v>
      </c>
      <c r="C1361">
        <f t="shared" si="67"/>
        <v>30</v>
      </c>
      <c r="D1361">
        <f t="shared" si="68"/>
        <v>90</v>
      </c>
      <c r="E1361">
        <f t="shared" si="66"/>
        <v>120</v>
      </c>
      <c r="F1361" s="15">
        <v>1.2083841105809014</v>
      </c>
      <c r="G1361" s="7" t="s">
        <v>162</v>
      </c>
    </row>
    <row r="1362" spans="1:7">
      <c r="A1362" s="6" t="s">
        <v>1671</v>
      </c>
      <c r="B1362" t="s">
        <v>1931</v>
      </c>
      <c r="C1362">
        <f t="shared" si="67"/>
        <v>40</v>
      </c>
      <c r="D1362">
        <f t="shared" si="68"/>
        <v>80</v>
      </c>
      <c r="E1362">
        <f t="shared" si="66"/>
        <v>120</v>
      </c>
      <c r="F1362" s="15">
        <v>1.8309948297963743</v>
      </c>
      <c r="G1362" s="7" t="s">
        <v>162</v>
      </c>
    </row>
    <row r="1363" spans="1:7">
      <c r="A1363" s="6" t="s">
        <v>1674</v>
      </c>
      <c r="B1363" t="s">
        <v>1931</v>
      </c>
      <c r="C1363">
        <f t="shared" si="67"/>
        <v>40</v>
      </c>
      <c r="D1363">
        <f t="shared" si="68"/>
        <v>80</v>
      </c>
      <c r="E1363">
        <f t="shared" si="66"/>
        <v>120</v>
      </c>
      <c r="F1363" s="15">
        <v>1.3403644574984979</v>
      </c>
      <c r="G1363" s="7" t="s">
        <v>162</v>
      </c>
    </row>
    <row r="1364" spans="1:7">
      <c r="A1364" s="6" t="s">
        <v>1703</v>
      </c>
      <c r="B1364" t="s">
        <v>1931</v>
      </c>
      <c r="C1364">
        <f t="shared" si="67"/>
        <v>40</v>
      </c>
      <c r="D1364">
        <f t="shared" si="68"/>
        <v>80</v>
      </c>
      <c r="E1364">
        <f t="shared" si="66"/>
        <v>120</v>
      </c>
      <c r="F1364" s="15">
        <v>1.3338623318671399</v>
      </c>
      <c r="G1364" s="7" t="s">
        <v>162</v>
      </c>
    </row>
    <row r="1365" spans="1:7">
      <c r="A1365" s="6" t="s">
        <v>1738</v>
      </c>
      <c r="B1365" t="s">
        <v>1957</v>
      </c>
      <c r="C1365">
        <f t="shared" si="67"/>
        <v>20</v>
      </c>
      <c r="D1365">
        <f t="shared" si="68"/>
        <v>100</v>
      </c>
      <c r="E1365">
        <f t="shared" si="66"/>
        <v>120</v>
      </c>
      <c r="F1365" s="15">
        <v>1.3437899739800203</v>
      </c>
      <c r="G1365" s="7" t="s">
        <v>162</v>
      </c>
    </row>
    <row r="1366" spans="1:7">
      <c r="A1366" s="6" t="s">
        <v>1207</v>
      </c>
      <c r="B1366" t="s">
        <v>1958</v>
      </c>
      <c r="C1366">
        <f t="shared" si="67"/>
        <v>20</v>
      </c>
      <c r="D1366">
        <f t="shared" si="68"/>
        <v>100</v>
      </c>
      <c r="E1366">
        <f t="shared" si="66"/>
        <v>120</v>
      </c>
      <c r="F1366" s="15">
        <v>1.7065324588620783</v>
      </c>
      <c r="G1366" s="7" t="s">
        <v>162</v>
      </c>
    </row>
    <row r="1367" spans="1:7">
      <c r="A1367" s="6" t="s">
        <v>1285</v>
      </c>
      <c r="B1367" t="s">
        <v>1959</v>
      </c>
      <c r="C1367">
        <f t="shared" si="67"/>
        <v>20</v>
      </c>
      <c r="D1367">
        <f t="shared" si="68"/>
        <v>100</v>
      </c>
      <c r="E1367">
        <f t="shared" si="66"/>
        <v>120</v>
      </c>
      <c r="F1367" s="15">
        <v>1.88687323944486</v>
      </c>
      <c r="G1367" s="7" t="s">
        <v>162</v>
      </c>
    </row>
    <row r="1368" spans="1:7">
      <c r="A1368" s="6" t="s">
        <v>1299</v>
      </c>
      <c r="B1368" t="s">
        <v>1957</v>
      </c>
      <c r="C1368">
        <f t="shared" si="67"/>
        <v>20</v>
      </c>
      <c r="D1368">
        <f t="shared" si="68"/>
        <v>100</v>
      </c>
      <c r="E1368">
        <f t="shared" si="66"/>
        <v>120</v>
      </c>
      <c r="F1368" s="15">
        <v>1.9092617854816609</v>
      </c>
      <c r="G1368" s="7" t="s">
        <v>162</v>
      </c>
    </row>
    <row r="1369" spans="1:7">
      <c r="A1369" s="6" t="s">
        <v>1492</v>
      </c>
      <c r="B1369" t="s">
        <v>1958</v>
      </c>
      <c r="C1369">
        <f t="shared" si="67"/>
        <v>20</v>
      </c>
      <c r="D1369">
        <f t="shared" si="68"/>
        <v>100</v>
      </c>
      <c r="E1369">
        <f t="shared" si="66"/>
        <v>120</v>
      </c>
      <c r="F1369" s="15">
        <v>1.5126819375864065</v>
      </c>
      <c r="G1369" s="7" t="s">
        <v>162</v>
      </c>
    </row>
    <row r="1370" spans="1:7">
      <c r="A1370" s="6" t="s">
        <v>1510</v>
      </c>
      <c r="B1370" t="s">
        <v>1959</v>
      </c>
      <c r="C1370">
        <f t="shared" si="67"/>
        <v>20</v>
      </c>
      <c r="D1370">
        <f t="shared" si="68"/>
        <v>100</v>
      </c>
      <c r="E1370">
        <f t="shared" si="66"/>
        <v>120</v>
      </c>
      <c r="F1370" s="15">
        <v>1.566804364035054</v>
      </c>
      <c r="G1370" s="7" t="s">
        <v>162</v>
      </c>
    </row>
    <row r="1371" spans="1:7">
      <c r="A1371" s="6" t="s">
        <v>1519</v>
      </c>
      <c r="B1371" t="s">
        <v>1957</v>
      </c>
      <c r="C1371">
        <f t="shared" si="67"/>
        <v>20</v>
      </c>
      <c r="D1371">
        <f t="shared" si="68"/>
        <v>100</v>
      </c>
      <c r="E1371">
        <f t="shared" si="66"/>
        <v>120</v>
      </c>
      <c r="F1371" s="15">
        <v>1.0577821824813443</v>
      </c>
      <c r="G1371" s="7" t="s">
        <v>162</v>
      </c>
    </row>
    <row r="1372" spans="1:7">
      <c r="A1372" s="6" t="s">
        <v>1521</v>
      </c>
      <c r="B1372" t="s">
        <v>1958</v>
      </c>
      <c r="C1372">
        <f t="shared" si="67"/>
        <v>20</v>
      </c>
      <c r="D1372">
        <f t="shared" si="68"/>
        <v>100</v>
      </c>
      <c r="E1372">
        <f t="shared" ref="E1372:E1435" si="69">C1372+D1372</f>
        <v>120</v>
      </c>
      <c r="F1372" s="15">
        <v>1.5371770754336676</v>
      </c>
      <c r="G1372" s="7" t="s">
        <v>162</v>
      </c>
    </row>
    <row r="1373" spans="1:7">
      <c r="A1373" s="6" t="s">
        <v>1530</v>
      </c>
      <c r="B1373" t="s">
        <v>1959</v>
      </c>
      <c r="C1373">
        <f t="shared" si="67"/>
        <v>20</v>
      </c>
      <c r="D1373">
        <f t="shared" si="68"/>
        <v>100</v>
      </c>
      <c r="E1373">
        <f t="shared" si="69"/>
        <v>120</v>
      </c>
      <c r="F1373" s="15">
        <v>1.2675917234699376</v>
      </c>
      <c r="G1373" s="7" t="s">
        <v>162</v>
      </c>
    </row>
    <row r="1374" spans="1:7">
      <c r="A1374" s="6" t="s">
        <v>1538</v>
      </c>
      <c r="B1374" t="s">
        <v>1968</v>
      </c>
      <c r="C1374">
        <f t="shared" si="67"/>
        <v>30</v>
      </c>
      <c r="D1374">
        <f t="shared" si="68"/>
        <v>90</v>
      </c>
      <c r="E1374">
        <f t="shared" si="69"/>
        <v>120</v>
      </c>
      <c r="F1374" s="15">
        <v>1.931230086863474</v>
      </c>
      <c r="G1374" s="7" t="s">
        <v>162</v>
      </c>
    </row>
    <row r="1375" spans="1:7">
      <c r="A1375" s="6" t="s">
        <v>1539</v>
      </c>
      <c r="B1375" t="s">
        <v>1968</v>
      </c>
      <c r="C1375">
        <f t="shared" si="67"/>
        <v>30</v>
      </c>
      <c r="D1375">
        <f t="shared" si="68"/>
        <v>90</v>
      </c>
      <c r="E1375">
        <f t="shared" si="69"/>
        <v>120</v>
      </c>
      <c r="F1375" s="15">
        <v>1.034041807500782</v>
      </c>
      <c r="G1375" s="7" t="s">
        <v>162</v>
      </c>
    </row>
    <row r="1376" spans="1:7">
      <c r="A1376" s="6" t="s">
        <v>1543</v>
      </c>
      <c r="B1376" t="s">
        <v>1968</v>
      </c>
      <c r="C1376">
        <f t="shared" si="67"/>
        <v>30</v>
      </c>
      <c r="D1376">
        <f t="shared" si="68"/>
        <v>90</v>
      </c>
      <c r="E1376">
        <f t="shared" si="69"/>
        <v>120</v>
      </c>
      <c r="F1376" s="15">
        <v>1.8436011317426351</v>
      </c>
      <c r="G1376" s="7" t="s">
        <v>162</v>
      </c>
    </row>
    <row r="1377" spans="1:7">
      <c r="A1377" s="6" t="s">
        <v>1275</v>
      </c>
      <c r="B1377" t="s">
        <v>1979</v>
      </c>
      <c r="C1377">
        <f t="shared" si="67"/>
        <v>40</v>
      </c>
      <c r="D1377">
        <f t="shared" si="68"/>
        <v>80</v>
      </c>
      <c r="E1377">
        <f t="shared" si="69"/>
        <v>120</v>
      </c>
      <c r="F1377" s="15">
        <v>1.8018351449653212</v>
      </c>
      <c r="G1377" s="7" t="s">
        <v>162</v>
      </c>
    </row>
    <row r="1378" spans="1:7">
      <c r="A1378" s="6" t="s">
        <v>1323</v>
      </c>
      <c r="B1378" t="s">
        <v>1979</v>
      </c>
      <c r="C1378">
        <f t="shared" si="67"/>
        <v>40</v>
      </c>
      <c r="D1378">
        <f t="shared" si="68"/>
        <v>80</v>
      </c>
      <c r="E1378">
        <f t="shared" si="69"/>
        <v>120</v>
      </c>
      <c r="F1378" s="15">
        <v>1.0118219124895096</v>
      </c>
      <c r="G1378" s="7" t="s">
        <v>162</v>
      </c>
    </row>
    <row r="1379" spans="1:7">
      <c r="A1379" s="6" t="s">
        <v>1397</v>
      </c>
      <c r="B1379" t="s">
        <v>1979</v>
      </c>
      <c r="C1379">
        <f t="shared" si="67"/>
        <v>40</v>
      </c>
      <c r="D1379">
        <f t="shared" si="68"/>
        <v>80</v>
      </c>
      <c r="E1379">
        <f t="shared" si="69"/>
        <v>120</v>
      </c>
      <c r="F1379" s="15">
        <v>1.0773619762106987</v>
      </c>
      <c r="G1379" s="7" t="s">
        <v>162</v>
      </c>
    </row>
    <row r="1380" spans="1:7">
      <c r="A1380" s="6" t="s">
        <v>1450</v>
      </c>
      <c r="B1380" t="s">
        <v>2005</v>
      </c>
      <c r="C1380">
        <f t="shared" si="67"/>
        <v>20</v>
      </c>
      <c r="D1380">
        <f t="shared" si="68"/>
        <v>100</v>
      </c>
      <c r="E1380">
        <f t="shared" si="69"/>
        <v>120</v>
      </c>
      <c r="F1380" s="15">
        <v>1.5335234848407922</v>
      </c>
      <c r="G1380" s="7" t="s">
        <v>162</v>
      </c>
    </row>
    <row r="1381" spans="1:7">
      <c r="A1381" s="6" t="s">
        <v>1466</v>
      </c>
      <c r="B1381" t="s">
        <v>2006</v>
      </c>
      <c r="C1381">
        <f t="shared" si="67"/>
        <v>20</v>
      </c>
      <c r="D1381">
        <f t="shared" si="68"/>
        <v>100</v>
      </c>
      <c r="E1381">
        <f t="shared" si="69"/>
        <v>120</v>
      </c>
      <c r="F1381" s="15">
        <v>1.1347455662418744</v>
      </c>
      <c r="G1381" s="7" t="s">
        <v>162</v>
      </c>
    </row>
    <row r="1382" spans="1:7">
      <c r="A1382" s="6" t="s">
        <v>1536</v>
      </c>
      <c r="B1382" t="s">
        <v>2007</v>
      </c>
      <c r="C1382">
        <f t="shared" si="67"/>
        <v>20</v>
      </c>
      <c r="D1382">
        <f t="shared" si="68"/>
        <v>100</v>
      </c>
      <c r="E1382">
        <f t="shared" si="69"/>
        <v>120</v>
      </c>
      <c r="F1382" s="15">
        <v>1.4292330463069369</v>
      </c>
      <c r="G1382" s="7" t="s">
        <v>162</v>
      </c>
    </row>
    <row r="1383" spans="1:7">
      <c r="A1383" s="6" t="s">
        <v>1578</v>
      </c>
      <c r="B1383" t="s">
        <v>2005</v>
      </c>
      <c r="C1383">
        <f t="shared" si="67"/>
        <v>20</v>
      </c>
      <c r="D1383">
        <f t="shared" si="68"/>
        <v>100</v>
      </c>
      <c r="E1383">
        <f t="shared" si="69"/>
        <v>120</v>
      </c>
      <c r="F1383" s="15">
        <v>1.5861962566160837</v>
      </c>
      <c r="G1383" s="7" t="s">
        <v>162</v>
      </c>
    </row>
    <row r="1384" spans="1:7">
      <c r="A1384" s="6" t="s">
        <v>1591</v>
      </c>
      <c r="B1384" t="s">
        <v>2006</v>
      </c>
      <c r="C1384">
        <f t="shared" si="67"/>
        <v>20</v>
      </c>
      <c r="D1384">
        <f t="shared" si="68"/>
        <v>100</v>
      </c>
      <c r="E1384">
        <f t="shared" si="69"/>
        <v>120</v>
      </c>
      <c r="F1384" s="15">
        <v>1.2841069483682803</v>
      </c>
      <c r="G1384" s="7" t="s">
        <v>162</v>
      </c>
    </row>
    <row r="1385" spans="1:7">
      <c r="A1385" s="6" t="s">
        <v>1730</v>
      </c>
      <c r="B1385" t="s">
        <v>2007</v>
      </c>
      <c r="C1385">
        <f t="shared" si="67"/>
        <v>20</v>
      </c>
      <c r="D1385">
        <f t="shared" si="68"/>
        <v>100</v>
      </c>
      <c r="E1385">
        <f t="shared" si="69"/>
        <v>120</v>
      </c>
      <c r="F1385" s="15">
        <v>1.3141585114856507</v>
      </c>
      <c r="G1385" s="7" t="s">
        <v>162</v>
      </c>
    </row>
    <row r="1386" spans="1:7">
      <c r="A1386" s="6" t="s">
        <v>1223</v>
      </c>
      <c r="B1386" t="s">
        <v>2005</v>
      </c>
      <c r="C1386">
        <f t="shared" si="67"/>
        <v>20</v>
      </c>
      <c r="D1386">
        <f t="shared" si="68"/>
        <v>100</v>
      </c>
      <c r="E1386">
        <f t="shared" si="69"/>
        <v>120</v>
      </c>
      <c r="F1386" s="15">
        <v>1.2932515391497694</v>
      </c>
      <c r="G1386" s="7" t="s">
        <v>162</v>
      </c>
    </row>
    <row r="1387" spans="1:7">
      <c r="A1387" s="6" t="s">
        <v>1261</v>
      </c>
      <c r="B1387" t="s">
        <v>2006</v>
      </c>
      <c r="C1387">
        <f t="shared" si="67"/>
        <v>20</v>
      </c>
      <c r="D1387">
        <f t="shared" si="68"/>
        <v>100</v>
      </c>
      <c r="E1387">
        <f t="shared" si="69"/>
        <v>120</v>
      </c>
      <c r="F1387" s="15">
        <v>1.4527187210010157</v>
      </c>
      <c r="G1387" s="7" t="s">
        <v>162</v>
      </c>
    </row>
    <row r="1388" spans="1:7">
      <c r="A1388" s="6" t="s">
        <v>1296</v>
      </c>
      <c r="B1388" t="s">
        <v>2007</v>
      </c>
      <c r="C1388">
        <f t="shared" si="67"/>
        <v>20</v>
      </c>
      <c r="D1388">
        <f t="shared" si="68"/>
        <v>100</v>
      </c>
      <c r="E1388">
        <f t="shared" si="69"/>
        <v>120</v>
      </c>
      <c r="F1388" s="15">
        <v>1.1085470021202011</v>
      </c>
      <c r="G1388" s="7" t="s">
        <v>162</v>
      </c>
    </row>
    <row r="1389" spans="1:7">
      <c r="A1389" s="6" t="s">
        <v>1384</v>
      </c>
      <c r="B1389" t="s">
        <v>2016</v>
      </c>
      <c r="C1389">
        <f t="shared" si="67"/>
        <v>30</v>
      </c>
      <c r="D1389">
        <f t="shared" si="68"/>
        <v>90</v>
      </c>
      <c r="E1389">
        <f t="shared" si="69"/>
        <v>120</v>
      </c>
      <c r="F1389" s="15">
        <v>1.1380936484562469</v>
      </c>
      <c r="G1389" s="7" t="s">
        <v>162</v>
      </c>
    </row>
    <row r="1390" spans="1:7">
      <c r="A1390" s="6" t="s">
        <v>1423</v>
      </c>
      <c r="B1390" t="s">
        <v>2016</v>
      </c>
      <c r="C1390">
        <f t="shared" si="67"/>
        <v>30</v>
      </c>
      <c r="D1390">
        <f t="shared" si="68"/>
        <v>90</v>
      </c>
      <c r="E1390">
        <f t="shared" si="69"/>
        <v>120</v>
      </c>
      <c r="F1390" s="15">
        <v>1.7630925533323962</v>
      </c>
      <c r="G1390" s="7" t="s">
        <v>162</v>
      </c>
    </row>
    <row r="1391" spans="1:7">
      <c r="A1391" s="6" t="s">
        <v>1507</v>
      </c>
      <c r="B1391" t="s">
        <v>2016</v>
      </c>
      <c r="C1391">
        <f t="shared" si="67"/>
        <v>30</v>
      </c>
      <c r="D1391">
        <f t="shared" si="68"/>
        <v>90</v>
      </c>
      <c r="E1391">
        <f t="shared" si="69"/>
        <v>120</v>
      </c>
      <c r="F1391" s="15">
        <v>1.3234938982005904</v>
      </c>
      <c r="G1391" s="7" t="s">
        <v>162</v>
      </c>
    </row>
    <row r="1392" spans="1:7">
      <c r="A1392" s="6" t="s">
        <v>1569</v>
      </c>
      <c r="B1392" t="s">
        <v>2027</v>
      </c>
      <c r="C1392">
        <f t="shared" si="67"/>
        <v>40</v>
      </c>
      <c r="D1392">
        <f t="shared" si="68"/>
        <v>80</v>
      </c>
      <c r="E1392">
        <f t="shared" si="69"/>
        <v>120</v>
      </c>
      <c r="F1392" s="15">
        <v>1.042676584645263</v>
      </c>
      <c r="G1392" s="7" t="s">
        <v>162</v>
      </c>
    </row>
    <row r="1393" spans="1:7">
      <c r="A1393" s="6" t="s">
        <v>1608</v>
      </c>
      <c r="B1393" t="s">
        <v>2027</v>
      </c>
      <c r="C1393">
        <f t="shared" si="67"/>
        <v>40</v>
      </c>
      <c r="D1393">
        <f t="shared" si="68"/>
        <v>80</v>
      </c>
      <c r="E1393">
        <f t="shared" si="69"/>
        <v>120</v>
      </c>
      <c r="F1393" s="15">
        <v>1.7872078627850652</v>
      </c>
      <c r="G1393" s="7" t="s">
        <v>162</v>
      </c>
    </row>
    <row r="1394" spans="1:7">
      <c r="A1394" s="6" t="s">
        <v>1609</v>
      </c>
      <c r="B1394" t="s">
        <v>2027</v>
      </c>
      <c r="C1394">
        <f t="shared" si="67"/>
        <v>40</v>
      </c>
      <c r="D1394">
        <f t="shared" si="68"/>
        <v>80</v>
      </c>
      <c r="E1394">
        <f t="shared" si="69"/>
        <v>120</v>
      </c>
      <c r="F1394" s="15">
        <v>1.098957205662999</v>
      </c>
      <c r="G1394" s="7" t="s">
        <v>162</v>
      </c>
    </row>
    <row r="1395" spans="1:7">
      <c r="A1395" s="6" t="s">
        <v>1229</v>
      </c>
      <c r="B1395" t="s">
        <v>2053</v>
      </c>
      <c r="C1395">
        <f t="shared" si="67"/>
        <v>20</v>
      </c>
      <c r="D1395">
        <f t="shared" si="68"/>
        <v>100</v>
      </c>
      <c r="E1395">
        <f t="shared" si="69"/>
        <v>120</v>
      </c>
      <c r="F1395" s="15">
        <v>1.9756102577469119</v>
      </c>
      <c r="G1395" s="7" t="s">
        <v>162</v>
      </c>
    </row>
    <row r="1396" spans="1:7">
      <c r="A1396" s="6" t="s">
        <v>1256</v>
      </c>
      <c r="B1396" t="s">
        <v>2054</v>
      </c>
      <c r="C1396">
        <f t="shared" si="67"/>
        <v>20</v>
      </c>
      <c r="D1396">
        <f t="shared" si="68"/>
        <v>100</v>
      </c>
      <c r="E1396">
        <f t="shared" si="69"/>
        <v>120</v>
      </c>
      <c r="F1396" s="15">
        <v>1.5922085300591644</v>
      </c>
      <c r="G1396" s="7" t="s">
        <v>162</v>
      </c>
    </row>
    <row r="1397" spans="1:7">
      <c r="A1397" s="6" t="s">
        <v>1276</v>
      </c>
      <c r="B1397" t="s">
        <v>2055</v>
      </c>
      <c r="C1397">
        <f t="shared" si="67"/>
        <v>20</v>
      </c>
      <c r="D1397">
        <f t="shared" si="68"/>
        <v>100</v>
      </c>
      <c r="E1397">
        <f t="shared" si="69"/>
        <v>120</v>
      </c>
      <c r="F1397" s="15">
        <v>1.4380821328437676</v>
      </c>
      <c r="G1397" s="7" t="s">
        <v>162</v>
      </c>
    </row>
    <row r="1398" spans="1:7">
      <c r="A1398" s="6" t="s">
        <v>1301</v>
      </c>
      <c r="B1398" t="s">
        <v>2053</v>
      </c>
      <c r="C1398">
        <f t="shared" si="67"/>
        <v>20</v>
      </c>
      <c r="D1398">
        <f t="shared" si="68"/>
        <v>100</v>
      </c>
      <c r="E1398">
        <f t="shared" si="69"/>
        <v>120</v>
      </c>
      <c r="F1398" s="15">
        <v>1.192055611297776</v>
      </c>
      <c r="G1398" s="7" t="s">
        <v>162</v>
      </c>
    </row>
    <row r="1399" spans="1:7">
      <c r="A1399" s="6" t="s">
        <v>1331</v>
      </c>
      <c r="B1399" t="s">
        <v>2054</v>
      </c>
      <c r="C1399">
        <f t="shared" si="67"/>
        <v>20</v>
      </c>
      <c r="D1399">
        <f t="shared" si="68"/>
        <v>100</v>
      </c>
      <c r="E1399">
        <f t="shared" si="69"/>
        <v>120</v>
      </c>
      <c r="F1399" s="15">
        <v>1.1816302107931715</v>
      </c>
      <c r="G1399" s="7" t="s">
        <v>162</v>
      </c>
    </row>
    <row r="1400" spans="1:7">
      <c r="A1400" s="6" t="s">
        <v>1420</v>
      </c>
      <c r="B1400" t="s">
        <v>2055</v>
      </c>
      <c r="C1400">
        <f t="shared" si="67"/>
        <v>20</v>
      </c>
      <c r="D1400">
        <f t="shared" si="68"/>
        <v>100</v>
      </c>
      <c r="E1400">
        <f t="shared" si="69"/>
        <v>120</v>
      </c>
      <c r="F1400" s="15">
        <v>1.3662476103314001</v>
      </c>
      <c r="G1400" s="7" t="s">
        <v>162</v>
      </c>
    </row>
    <row r="1401" spans="1:7">
      <c r="A1401" s="6" t="s">
        <v>1447</v>
      </c>
      <c r="B1401" t="s">
        <v>2053</v>
      </c>
      <c r="C1401">
        <f t="shared" si="67"/>
        <v>20</v>
      </c>
      <c r="D1401">
        <f t="shared" si="68"/>
        <v>100</v>
      </c>
      <c r="E1401">
        <f t="shared" si="69"/>
        <v>120</v>
      </c>
      <c r="F1401" s="15">
        <v>1.408122943068868</v>
      </c>
      <c r="G1401" s="7" t="s">
        <v>162</v>
      </c>
    </row>
    <row r="1402" spans="1:7">
      <c r="A1402" s="6" t="s">
        <v>1452</v>
      </c>
      <c r="B1402" t="s">
        <v>2054</v>
      </c>
      <c r="C1402">
        <f t="shared" si="67"/>
        <v>20</v>
      </c>
      <c r="D1402">
        <f t="shared" si="68"/>
        <v>100</v>
      </c>
      <c r="E1402">
        <f t="shared" si="69"/>
        <v>120</v>
      </c>
      <c r="F1402" s="15">
        <v>1.4716003666171944</v>
      </c>
      <c r="G1402" s="7" t="s">
        <v>162</v>
      </c>
    </row>
    <row r="1403" spans="1:7">
      <c r="A1403" s="6" t="s">
        <v>1482</v>
      </c>
      <c r="B1403" t="s">
        <v>2055</v>
      </c>
      <c r="C1403">
        <f t="shared" si="67"/>
        <v>20</v>
      </c>
      <c r="D1403">
        <f t="shared" si="68"/>
        <v>100</v>
      </c>
      <c r="E1403">
        <f t="shared" si="69"/>
        <v>120</v>
      </c>
      <c r="F1403" s="15">
        <v>1.4917131076345638</v>
      </c>
      <c r="G1403" s="7" t="s">
        <v>162</v>
      </c>
    </row>
    <row r="1404" spans="1:7">
      <c r="A1404" s="6" t="s">
        <v>1484</v>
      </c>
      <c r="B1404" t="s">
        <v>88</v>
      </c>
      <c r="C1404">
        <f t="shared" si="67"/>
        <v>30</v>
      </c>
      <c r="D1404">
        <f t="shared" si="68"/>
        <v>90</v>
      </c>
      <c r="E1404">
        <f t="shared" si="69"/>
        <v>120</v>
      </c>
      <c r="F1404" s="15">
        <v>1.9452417164733173</v>
      </c>
      <c r="G1404" s="7" t="s">
        <v>162</v>
      </c>
    </row>
    <row r="1405" spans="1:7">
      <c r="A1405" s="6" t="s">
        <v>1529</v>
      </c>
      <c r="B1405" t="s">
        <v>88</v>
      </c>
      <c r="C1405">
        <f t="shared" si="67"/>
        <v>30</v>
      </c>
      <c r="D1405">
        <f t="shared" si="68"/>
        <v>90</v>
      </c>
      <c r="E1405">
        <f t="shared" si="69"/>
        <v>120</v>
      </c>
      <c r="F1405" s="15">
        <v>1.7731434917987632</v>
      </c>
      <c r="G1405" s="7" t="s">
        <v>162</v>
      </c>
    </row>
    <row r="1406" spans="1:7">
      <c r="A1406" s="6" t="s">
        <v>1561</v>
      </c>
      <c r="B1406" t="s">
        <v>88</v>
      </c>
      <c r="C1406">
        <f t="shared" si="67"/>
        <v>30</v>
      </c>
      <c r="D1406">
        <f t="shared" si="68"/>
        <v>90</v>
      </c>
      <c r="E1406">
        <f t="shared" si="69"/>
        <v>120</v>
      </c>
      <c r="F1406" s="15">
        <v>1.4520940608702704</v>
      </c>
      <c r="G1406" s="7" t="s">
        <v>162</v>
      </c>
    </row>
    <row r="1407" spans="1:7">
      <c r="A1407" s="6" t="s">
        <v>1570</v>
      </c>
      <c r="B1407" t="s">
        <v>96</v>
      </c>
      <c r="C1407">
        <f t="shared" si="67"/>
        <v>40</v>
      </c>
      <c r="D1407">
        <f t="shared" si="68"/>
        <v>80</v>
      </c>
      <c r="E1407">
        <f t="shared" si="69"/>
        <v>120</v>
      </c>
      <c r="F1407" s="15">
        <v>1.1826307995376659</v>
      </c>
      <c r="G1407" s="7" t="s">
        <v>162</v>
      </c>
    </row>
    <row r="1408" spans="1:7">
      <c r="A1408" s="6" t="s">
        <v>1613</v>
      </c>
      <c r="B1408" t="s">
        <v>96</v>
      </c>
      <c r="C1408">
        <f t="shared" si="67"/>
        <v>40</v>
      </c>
      <c r="D1408">
        <f t="shared" si="68"/>
        <v>80</v>
      </c>
      <c r="E1408">
        <f t="shared" si="69"/>
        <v>120</v>
      </c>
      <c r="F1408" s="15">
        <v>1.101692105399299</v>
      </c>
      <c r="G1408" s="7" t="s">
        <v>162</v>
      </c>
    </row>
    <row r="1409" spans="1:7">
      <c r="A1409" s="6" t="s">
        <v>1635</v>
      </c>
      <c r="B1409" t="s">
        <v>96</v>
      </c>
      <c r="C1409">
        <f t="shared" si="67"/>
        <v>40</v>
      </c>
      <c r="D1409">
        <f t="shared" si="68"/>
        <v>80</v>
      </c>
      <c r="E1409">
        <f t="shared" si="69"/>
        <v>120</v>
      </c>
      <c r="F1409" s="15">
        <v>1.1651445103930134</v>
      </c>
      <c r="G1409" s="7" t="s">
        <v>162</v>
      </c>
    </row>
    <row r="1410" spans="1:7">
      <c r="A1410" s="6" t="s">
        <v>1663</v>
      </c>
      <c r="B1410" t="s">
        <v>1780</v>
      </c>
      <c r="C1410">
        <f t="shared" ref="C1410:C1473" si="70">VLOOKUP(MID(B1410,3,1),Andar,2,0)</f>
        <v>20</v>
      </c>
      <c r="D1410">
        <f t="shared" ref="D1410:D1473" si="71">VLOOKUP(MID(B1410,4,2),Linear,2,0)</f>
        <v>100</v>
      </c>
      <c r="E1410">
        <f t="shared" si="69"/>
        <v>120</v>
      </c>
      <c r="F1410" s="15">
        <v>1.4151879812832071</v>
      </c>
      <c r="G1410" s="7" t="s">
        <v>162</v>
      </c>
    </row>
    <row r="1411" spans="1:7">
      <c r="A1411" s="6" t="s">
        <v>1710</v>
      </c>
      <c r="B1411" t="s">
        <v>1781</v>
      </c>
      <c r="C1411">
        <f t="shared" si="70"/>
        <v>20</v>
      </c>
      <c r="D1411">
        <f t="shared" si="71"/>
        <v>100</v>
      </c>
      <c r="E1411">
        <f t="shared" si="69"/>
        <v>120</v>
      </c>
      <c r="F1411" s="15">
        <v>1.8015967206063994</v>
      </c>
      <c r="G1411" s="7" t="s">
        <v>162</v>
      </c>
    </row>
    <row r="1412" spans="1:7">
      <c r="A1412" s="6" t="s">
        <v>1287</v>
      </c>
      <c r="B1412" t="s">
        <v>116</v>
      </c>
      <c r="C1412">
        <f t="shared" si="70"/>
        <v>20</v>
      </c>
      <c r="D1412">
        <f t="shared" si="71"/>
        <v>100</v>
      </c>
      <c r="E1412">
        <f t="shared" si="69"/>
        <v>120</v>
      </c>
      <c r="F1412" s="15">
        <v>1.8601189792116761</v>
      </c>
      <c r="G1412" s="7" t="s">
        <v>162</v>
      </c>
    </row>
    <row r="1413" spans="1:7">
      <c r="A1413" s="6" t="s">
        <v>1374</v>
      </c>
      <c r="B1413" t="s">
        <v>1780</v>
      </c>
      <c r="C1413">
        <f t="shared" si="70"/>
        <v>20</v>
      </c>
      <c r="D1413">
        <f t="shared" si="71"/>
        <v>100</v>
      </c>
      <c r="E1413">
        <f t="shared" si="69"/>
        <v>120</v>
      </c>
      <c r="F1413" s="15">
        <v>1.3302453270931287</v>
      </c>
      <c r="G1413" s="7" t="s">
        <v>162</v>
      </c>
    </row>
    <row r="1414" spans="1:7">
      <c r="A1414" s="6" t="s">
        <v>1376</v>
      </c>
      <c r="B1414" t="s">
        <v>1781</v>
      </c>
      <c r="C1414">
        <f t="shared" si="70"/>
        <v>20</v>
      </c>
      <c r="D1414">
        <f t="shared" si="71"/>
        <v>100</v>
      </c>
      <c r="E1414">
        <f t="shared" si="69"/>
        <v>120</v>
      </c>
      <c r="F1414" s="15">
        <v>1.5078038491321437</v>
      </c>
      <c r="G1414" s="7" t="s">
        <v>162</v>
      </c>
    </row>
    <row r="1415" spans="1:7">
      <c r="A1415" s="6" t="s">
        <v>1394</v>
      </c>
      <c r="B1415" t="s">
        <v>116</v>
      </c>
      <c r="C1415">
        <f t="shared" si="70"/>
        <v>20</v>
      </c>
      <c r="D1415">
        <f t="shared" si="71"/>
        <v>100</v>
      </c>
      <c r="E1415">
        <f t="shared" si="69"/>
        <v>120</v>
      </c>
      <c r="F1415" s="15">
        <v>1.4733791880465219</v>
      </c>
      <c r="G1415" s="7" t="s">
        <v>162</v>
      </c>
    </row>
    <row r="1416" spans="1:7">
      <c r="A1416" s="6" t="s">
        <v>1424</v>
      </c>
      <c r="B1416" t="s">
        <v>1780</v>
      </c>
      <c r="C1416">
        <f t="shared" si="70"/>
        <v>20</v>
      </c>
      <c r="D1416">
        <f t="shared" si="71"/>
        <v>100</v>
      </c>
      <c r="E1416">
        <f t="shared" si="69"/>
        <v>120</v>
      </c>
      <c r="F1416" s="15">
        <v>1.9390059735011453</v>
      </c>
      <c r="G1416" s="7" t="s">
        <v>162</v>
      </c>
    </row>
    <row r="1417" spans="1:7">
      <c r="A1417" s="6" t="s">
        <v>1436</v>
      </c>
      <c r="B1417" t="s">
        <v>1781</v>
      </c>
      <c r="C1417">
        <f t="shared" si="70"/>
        <v>20</v>
      </c>
      <c r="D1417">
        <f t="shared" si="71"/>
        <v>100</v>
      </c>
      <c r="E1417">
        <f t="shared" si="69"/>
        <v>120</v>
      </c>
      <c r="F1417" s="15">
        <v>1.691954524686647</v>
      </c>
      <c r="G1417" s="7" t="s">
        <v>162</v>
      </c>
    </row>
    <row r="1418" spans="1:7">
      <c r="A1418" s="6" t="s">
        <v>1495</v>
      </c>
      <c r="B1418" t="s">
        <v>116</v>
      </c>
      <c r="C1418">
        <f t="shared" si="70"/>
        <v>20</v>
      </c>
      <c r="D1418">
        <f t="shared" si="71"/>
        <v>100</v>
      </c>
      <c r="E1418">
        <f t="shared" si="69"/>
        <v>120</v>
      </c>
      <c r="F1418" s="15">
        <v>1.6756968682307152</v>
      </c>
      <c r="G1418" s="7" t="s">
        <v>162</v>
      </c>
    </row>
    <row r="1419" spans="1:7">
      <c r="A1419" s="6" t="s">
        <v>1553</v>
      </c>
      <c r="B1419" t="s">
        <v>125</v>
      </c>
      <c r="C1419">
        <f t="shared" si="70"/>
        <v>30</v>
      </c>
      <c r="D1419">
        <f t="shared" si="71"/>
        <v>90</v>
      </c>
      <c r="E1419">
        <f t="shared" si="69"/>
        <v>120</v>
      </c>
      <c r="F1419" s="15">
        <v>1.62902644124101</v>
      </c>
      <c r="G1419" s="7" t="s">
        <v>162</v>
      </c>
    </row>
    <row r="1420" spans="1:7">
      <c r="A1420" s="6" t="s">
        <v>1574</v>
      </c>
      <c r="B1420" t="s">
        <v>125</v>
      </c>
      <c r="C1420">
        <f t="shared" si="70"/>
        <v>30</v>
      </c>
      <c r="D1420">
        <f t="shared" si="71"/>
        <v>90</v>
      </c>
      <c r="E1420">
        <f t="shared" si="69"/>
        <v>120</v>
      </c>
      <c r="F1420" s="15">
        <v>1.2069025919026517</v>
      </c>
      <c r="G1420" s="7" t="s">
        <v>162</v>
      </c>
    </row>
    <row r="1421" spans="1:7">
      <c r="A1421" s="6" t="s">
        <v>1647</v>
      </c>
      <c r="B1421" t="s">
        <v>125</v>
      </c>
      <c r="C1421">
        <f t="shared" si="70"/>
        <v>30</v>
      </c>
      <c r="D1421">
        <f t="shared" si="71"/>
        <v>90</v>
      </c>
      <c r="E1421">
        <f t="shared" si="69"/>
        <v>120</v>
      </c>
      <c r="F1421" s="15">
        <v>1.5972720439176653</v>
      </c>
      <c r="G1421" s="7" t="s">
        <v>162</v>
      </c>
    </row>
    <row r="1422" spans="1:7">
      <c r="A1422" s="6" t="s">
        <v>1672</v>
      </c>
      <c r="B1422" t="s">
        <v>136</v>
      </c>
      <c r="C1422">
        <f t="shared" si="70"/>
        <v>40</v>
      </c>
      <c r="D1422">
        <f t="shared" si="71"/>
        <v>80</v>
      </c>
      <c r="E1422">
        <f t="shared" si="69"/>
        <v>120</v>
      </c>
      <c r="F1422" s="15">
        <v>1.5469576705165169</v>
      </c>
      <c r="G1422" s="7" t="s">
        <v>162</v>
      </c>
    </row>
    <row r="1423" spans="1:7">
      <c r="A1423" s="6" t="s">
        <v>1689</v>
      </c>
      <c r="B1423" t="s">
        <v>1825</v>
      </c>
      <c r="C1423">
        <f t="shared" si="70"/>
        <v>30</v>
      </c>
      <c r="D1423">
        <f t="shared" si="71"/>
        <v>100</v>
      </c>
      <c r="E1423">
        <f t="shared" si="69"/>
        <v>130</v>
      </c>
      <c r="F1423" s="15">
        <v>1.9469423945162814</v>
      </c>
      <c r="G1423" s="7" t="s">
        <v>162</v>
      </c>
    </row>
    <row r="1424" spans="1:7">
      <c r="A1424" s="6" t="s">
        <v>1718</v>
      </c>
      <c r="B1424" t="s">
        <v>1826</v>
      </c>
      <c r="C1424">
        <f t="shared" si="70"/>
        <v>30</v>
      </c>
      <c r="D1424">
        <f t="shared" si="71"/>
        <v>100</v>
      </c>
      <c r="E1424">
        <f t="shared" si="69"/>
        <v>130</v>
      </c>
      <c r="F1424" s="15">
        <v>1.9435283339738616</v>
      </c>
      <c r="G1424" s="7" t="s">
        <v>162</v>
      </c>
    </row>
    <row r="1425" spans="1:7">
      <c r="A1425" s="6" t="s">
        <v>1741</v>
      </c>
      <c r="B1425" t="s">
        <v>1827</v>
      </c>
      <c r="C1425">
        <f t="shared" si="70"/>
        <v>30</v>
      </c>
      <c r="D1425">
        <f t="shared" si="71"/>
        <v>100</v>
      </c>
      <c r="E1425">
        <f t="shared" si="69"/>
        <v>130</v>
      </c>
      <c r="F1425" s="15">
        <v>1.3244726587976956</v>
      </c>
      <c r="G1425" s="7" t="s">
        <v>162</v>
      </c>
    </row>
    <row r="1426" spans="1:7">
      <c r="A1426" s="6" t="s">
        <v>1316</v>
      </c>
      <c r="B1426" t="s">
        <v>1825</v>
      </c>
      <c r="C1426">
        <f t="shared" si="70"/>
        <v>30</v>
      </c>
      <c r="D1426">
        <f t="shared" si="71"/>
        <v>100</v>
      </c>
      <c r="E1426">
        <f t="shared" si="69"/>
        <v>130</v>
      </c>
      <c r="F1426" s="15">
        <v>1.229726585547132</v>
      </c>
      <c r="G1426" s="7" t="s">
        <v>162</v>
      </c>
    </row>
    <row r="1427" spans="1:7">
      <c r="A1427" s="6" t="s">
        <v>1329</v>
      </c>
      <c r="B1427" t="s">
        <v>1826</v>
      </c>
      <c r="C1427">
        <f t="shared" si="70"/>
        <v>30</v>
      </c>
      <c r="D1427">
        <f t="shared" si="71"/>
        <v>100</v>
      </c>
      <c r="E1427">
        <f t="shared" si="69"/>
        <v>130</v>
      </c>
      <c r="F1427" s="15">
        <v>1.9370841897121749</v>
      </c>
      <c r="G1427" s="7" t="s">
        <v>162</v>
      </c>
    </row>
    <row r="1428" spans="1:7">
      <c r="A1428" s="6" t="s">
        <v>1335</v>
      </c>
      <c r="B1428" t="s">
        <v>1827</v>
      </c>
      <c r="C1428">
        <f t="shared" si="70"/>
        <v>30</v>
      </c>
      <c r="D1428">
        <f t="shared" si="71"/>
        <v>100</v>
      </c>
      <c r="E1428">
        <f t="shared" si="69"/>
        <v>130</v>
      </c>
      <c r="F1428" s="15">
        <v>1.2143165460157572</v>
      </c>
      <c r="G1428" s="7" t="s">
        <v>162</v>
      </c>
    </row>
    <row r="1429" spans="1:7">
      <c r="A1429" s="6" t="s">
        <v>1353</v>
      </c>
      <c r="B1429" t="s">
        <v>1825</v>
      </c>
      <c r="C1429">
        <f t="shared" si="70"/>
        <v>30</v>
      </c>
      <c r="D1429">
        <f t="shared" si="71"/>
        <v>100</v>
      </c>
      <c r="E1429">
        <f t="shared" si="69"/>
        <v>130</v>
      </c>
      <c r="F1429" s="15">
        <v>1.0252093217874023</v>
      </c>
      <c r="G1429" s="7" t="s">
        <v>162</v>
      </c>
    </row>
    <row r="1430" spans="1:7">
      <c r="A1430" s="6" t="s">
        <v>1391</v>
      </c>
      <c r="B1430" t="s">
        <v>1826</v>
      </c>
      <c r="C1430">
        <f t="shared" si="70"/>
        <v>30</v>
      </c>
      <c r="D1430">
        <f t="shared" si="71"/>
        <v>100</v>
      </c>
      <c r="E1430">
        <f t="shared" si="69"/>
        <v>130</v>
      </c>
      <c r="F1430" s="15">
        <v>1.2704331186084987</v>
      </c>
      <c r="G1430" s="7" t="s">
        <v>162</v>
      </c>
    </row>
    <row r="1431" spans="1:7">
      <c r="A1431" s="6" t="s">
        <v>1396</v>
      </c>
      <c r="B1431" t="s">
        <v>1827</v>
      </c>
      <c r="C1431">
        <f t="shared" si="70"/>
        <v>30</v>
      </c>
      <c r="D1431">
        <f t="shared" si="71"/>
        <v>100</v>
      </c>
      <c r="E1431">
        <f t="shared" si="69"/>
        <v>130</v>
      </c>
      <c r="F1431" s="15">
        <v>1.8822588090561747</v>
      </c>
      <c r="G1431" s="7" t="s">
        <v>162</v>
      </c>
    </row>
    <row r="1432" spans="1:7">
      <c r="A1432" s="6" t="s">
        <v>1417</v>
      </c>
      <c r="B1432" t="s">
        <v>1836</v>
      </c>
      <c r="C1432">
        <f t="shared" si="70"/>
        <v>40</v>
      </c>
      <c r="D1432">
        <f t="shared" si="71"/>
        <v>90</v>
      </c>
      <c r="E1432">
        <f t="shared" si="69"/>
        <v>130</v>
      </c>
      <c r="F1432" s="15">
        <v>1.325328445035534</v>
      </c>
      <c r="G1432" s="7" t="s">
        <v>162</v>
      </c>
    </row>
    <row r="1433" spans="1:7">
      <c r="A1433" s="6" t="s">
        <v>1525</v>
      </c>
      <c r="B1433" t="s">
        <v>1836</v>
      </c>
      <c r="C1433">
        <f t="shared" si="70"/>
        <v>40</v>
      </c>
      <c r="D1433">
        <f t="shared" si="71"/>
        <v>90</v>
      </c>
      <c r="E1433">
        <f t="shared" si="69"/>
        <v>130</v>
      </c>
      <c r="F1433" s="15">
        <v>1.2675917234699376</v>
      </c>
      <c r="G1433" s="7" t="s">
        <v>162</v>
      </c>
    </row>
    <row r="1434" spans="1:7">
      <c r="A1434" s="6" t="s">
        <v>1541</v>
      </c>
      <c r="B1434" t="s">
        <v>1836</v>
      </c>
      <c r="C1434">
        <f t="shared" si="70"/>
        <v>40</v>
      </c>
      <c r="D1434">
        <f t="shared" si="71"/>
        <v>90</v>
      </c>
      <c r="E1434">
        <f t="shared" si="69"/>
        <v>130</v>
      </c>
      <c r="F1434" s="15">
        <v>1.315717578415927</v>
      </c>
      <c r="G1434" s="7" t="s">
        <v>162</v>
      </c>
    </row>
    <row r="1435" spans="1:7">
      <c r="A1435" s="6" t="s">
        <v>1564</v>
      </c>
      <c r="B1435" t="s">
        <v>1873</v>
      </c>
      <c r="C1435">
        <f t="shared" si="70"/>
        <v>30</v>
      </c>
      <c r="D1435">
        <f t="shared" si="71"/>
        <v>100</v>
      </c>
      <c r="E1435">
        <f t="shared" si="69"/>
        <v>130</v>
      </c>
      <c r="F1435" s="15">
        <v>1.5440502894032608</v>
      </c>
      <c r="G1435" s="7" t="s">
        <v>162</v>
      </c>
    </row>
    <row r="1436" spans="1:7">
      <c r="A1436" s="6" t="s">
        <v>1626</v>
      </c>
      <c r="B1436" t="s">
        <v>1874</v>
      </c>
      <c r="C1436">
        <f t="shared" si="70"/>
        <v>30</v>
      </c>
      <c r="D1436">
        <f t="shared" si="71"/>
        <v>100</v>
      </c>
      <c r="E1436">
        <f t="shared" ref="E1436:E1499" si="72">C1436+D1436</f>
        <v>130</v>
      </c>
      <c r="F1436" s="15">
        <v>1.3681091413115487</v>
      </c>
      <c r="G1436" s="7" t="s">
        <v>162</v>
      </c>
    </row>
    <row r="1437" spans="1:7">
      <c r="A1437" s="6" t="s">
        <v>1695</v>
      </c>
      <c r="B1437" t="s">
        <v>1875</v>
      </c>
      <c r="C1437">
        <f t="shared" si="70"/>
        <v>30</v>
      </c>
      <c r="D1437">
        <f t="shared" si="71"/>
        <v>100</v>
      </c>
      <c r="E1437">
        <f t="shared" si="72"/>
        <v>130</v>
      </c>
      <c r="F1437" s="15">
        <v>1.5696517880250469</v>
      </c>
      <c r="G1437" s="7" t="s">
        <v>162</v>
      </c>
    </row>
    <row r="1438" spans="1:7">
      <c r="A1438" s="6" t="s">
        <v>1701</v>
      </c>
      <c r="B1438" t="s">
        <v>1873</v>
      </c>
      <c r="C1438">
        <f t="shared" si="70"/>
        <v>30</v>
      </c>
      <c r="D1438">
        <f t="shared" si="71"/>
        <v>100</v>
      </c>
      <c r="E1438">
        <f t="shared" si="72"/>
        <v>130</v>
      </c>
      <c r="F1438" s="15">
        <v>1.59201059917579</v>
      </c>
      <c r="G1438" s="7" t="s">
        <v>162</v>
      </c>
    </row>
    <row r="1439" spans="1:7">
      <c r="A1439" s="6" t="s">
        <v>1719</v>
      </c>
      <c r="B1439" t="s">
        <v>1874</v>
      </c>
      <c r="C1439">
        <f t="shared" si="70"/>
        <v>30</v>
      </c>
      <c r="D1439">
        <f t="shared" si="71"/>
        <v>100</v>
      </c>
      <c r="E1439">
        <f t="shared" si="72"/>
        <v>130</v>
      </c>
      <c r="F1439" s="15">
        <v>1.9452417164733173</v>
      </c>
      <c r="G1439" s="7" t="s">
        <v>162</v>
      </c>
    </row>
    <row r="1440" spans="1:7">
      <c r="A1440" s="6" t="s">
        <v>1725</v>
      </c>
      <c r="B1440" t="s">
        <v>1875</v>
      </c>
      <c r="C1440">
        <f t="shared" si="70"/>
        <v>30</v>
      </c>
      <c r="D1440">
        <f t="shared" si="71"/>
        <v>100</v>
      </c>
      <c r="E1440">
        <f t="shared" si="72"/>
        <v>130</v>
      </c>
      <c r="F1440" s="15">
        <v>1.3459887794206096</v>
      </c>
      <c r="G1440" s="7" t="s">
        <v>162</v>
      </c>
    </row>
    <row r="1441" spans="1:7">
      <c r="A1441" s="6" t="s">
        <v>1726</v>
      </c>
      <c r="B1441" t="s">
        <v>1873</v>
      </c>
      <c r="C1441">
        <f t="shared" si="70"/>
        <v>30</v>
      </c>
      <c r="D1441">
        <f t="shared" si="71"/>
        <v>100</v>
      </c>
      <c r="E1441">
        <f t="shared" si="72"/>
        <v>130</v>
      </c>
      <c r="F1441" s="15">
        <v>1.8769137024598486</v>
      </c>
      <c r="G1441" s="7" t="s">
        <v>162</v>
      </c>
    </row>
    <row r="1442" spans="1:7">
      <c r="A1442" s="6" t="s">
        <v>1734</v>
      </c>
      <c r="B1442" t="s">
        <v>1874</v>
      </c>
      <c r="C1442">
        <f t="shared" si="70"/>
        <v>30</v>
      </c>
      <c r="D1442">
        <f t="shared" si="71"/>
        <v>100</v>
      </c>
      <c r="E1442">
        <f t="shared" si="72"/>
        <v>130</v>
      </c>
      <c r="F1442" s="15">
        <v>1.9369131146666021</v>
      </c>
      <c r="G1442" s="7" t="s">
        <v>162</v>
      </c>
    </row>
    <row r="1443" spans="1:7">
      <c r="A1443" s="6" t="s">
        <v>1380</v>
      </c>
      <c r="B1443" t="s">
        <v>1875</v>
      </c>
      <c r="C1443">
        <f t="shared" si="70"/>
        <v>30</v>
      </c>
      <c r="D1443">
        <f t="shared" si="71"/>
        <v>100</v>
      </c>
      <c r="E1443">
        <f t="shared" si="72"/>
        <v>130</v>
      </c>
      <c r="F1443" s="15">
        <v>1.4213052279849601</v>
      </c>
      <c r="G1443" s="7" t="s">
        <v>162</v>
      </c>
    </row>
    <row r="1444" spans="1:7">
      <c r="A1444" s="6" t="s">
        <v>1390</v>
      </c>
      <c r="B1444" t="s">
        <v>1884</v>
      </c>
      <c r="C1444">
        <f t="shared" si="70"/>
        <v>40</v>
      </c>
      <c r="D1444">
        <f t="shared" si="71"/>
        <v>90</v>
      </c>
      <c r="E1444">
        <f t="shared" si="72"/>
        <v>130</v>
      </c>
      <c r="F1444" s="15">
        <v>1.3633673384769205</v>
      </c>
      <c r="G1444" s="7" t="s">
        <v>162</v>
      </c>
    </row>
    <row r="1445" spans="1:7">
      <c r="A1445" s="6" t="s">
        <v>1403</v>
      </c>
      <c r="B1445" t="s">
        <v>1884</v>
      </c>
      <c r="C1445">
        <f t="shared" si="70"/>
        <v>40</v>
      </c>
      <c r="D1445">
        <f t="shared" si="71"/>
        <v>90</v>
      </c>
      <c r="E1445">
        <f t="shared" si="72"/>
        <v>130</v>
      </c>
      <c r="F1445" s="15">
        <v>1.6951482286196318</v>
      </c>
      <c r="G1445" s="7" t="s">
        <v>162</v>
      </c>
    </row>
    <row r="1446" spans="1:7">
      <c r="A1446" s="6" t="s">
        <v>1405</v>
      </c>
      <c r="B1446" t="s">
        <v>1884</v>
      </c>
      <c r="C1446">
        <f t="shared" si="70"/>
        <v>40</v>
      </c>
      <c r="D1446">
        <f t="shared" si="71"/>
        <v>90</v>
      </c>
      <c r="E1446">
        <f t="shared" si="72"/>
        <v>130</v>
      </c>
      <c r="F1446" s="15">
        <v>1.7411458384618328</v>
      </c>
      <c r="G1446" s="7" t="s">
        <v>162</v>
      </c>
    </row>
    <row r="1447" spans="1:7">
      <c r="A1447" s="6" t="s">
        <v>1407</v>
      </c>
      <c r="B1447" t="s">
        <v>1921</v>
      </c>
      <c r="C1447">
        <f t="shared" si="70"/>
        <v>30</v>
      </c>
      <c r="D1447">
        <f t="shared" si="71"/>
        <v>100</v>
      </c>
      <c r="E1447">
        <f t="shared" si="72"/>
        <v>130</v>
      </c>
      <c r="F1447" s="15">
        <v>1.8828380340387798</v>
      </c>
      <c r="G1447" s="7" t="s">
        <v>162</v>
      </c>
    </row>
    <row r="1448" spans="1:7">
      <c r="A1448" s="6" t="s">
        <v>1440</v>
      </c>
      <c r="B1448" t="s">
        <v>1922</v>
      </c>
      <c r="C1448">
        <f t="shared" si="70"/>
        <v>30</v>
      </c>
      <c r="D1448">
        <f t="shared" si="71"/>
        <v>100</v>
      </c>
      <c r="E1448">
        <f t="shared" si="72"/>
        <v>130</v>
      </c>
      <c r="F1448" s="15">
        <v>1.7105609110857907</v>
      </c>
      <c r="G1448" s="7" t="s">
        <v>162</v>
      </c>
    </row>
    <row r="1449" spans="1:7">
      <c r="A1449" s="6" t="s">
        <v>1446</v>
      </c>
      <c r="B1449" t="s">
        <v>1923</v>
      </c>
      <c r="C1449">
        <f t="shared" si="70"/>
        <v>30</v>
      </c>
      <c r="D1449">
        <f t="shared" si="71"/>
        <v>100</v>
      </c>
      <c r="E1449">
        <f t="shared" si="72"/>
        <v>130</v>
      </c>
      <c r="F1449" s="15">
        <v>1.0311452627193956</v>
      </c>
      <c r="G1449" s="7" t="s">
        <v>162</v>
      </c>
    </row>
    <row r="1450" spans="1:7">
      <c r="A1450" s="6" t="s">
        <v>1449</v>
      </c>
      <c r="B1450" t="s">
        <v>1921</v>
      </c>
      <c r="C1450">
        <f t="shared" si="70"/>
        <v>30</v>
      </c>
      <c r="D1450">
        <f t="shared" si="71"/>
        <v>100</v>
      </c>
      <c r="E1450">
        <f t="shared" si="72"/>
        <v>130</v>
      </c>
      <c r="F1450" s="15">
        <v>1.3252056650326214</v>
      </c>
      <c r="G1450" s="7" t="s">
        <v>162</v>
      </c>
    </row>
    <row r="1451" spans="1:7">
      <c r="A1451" s="6" t="s">
        <v>1451</v>
      </c>
      <c r="B1451" t="s">
        <v>1922</v>
      </c>
      <c r="C1451">
        <f t="shared" si="70"/>
        <v>30</v>
      </c>
      <c r="D1451">
        <f t="shared" si="71"/>
        <v>100</v>
      </c>
      <c r="E1451">
        <f t="shared" si="72"/>
        <v>130</v>
      </c>
      <c r="F1451" s="15">
        <v>1.4278076364671355</v>
      </c>
      <c r="G1451" s="7" t="s">
        <v>162</v>
      </c>
    </row>
    <row r="1452" spans="1:7">
      <c r="A1452" s="6" t="s">
        <v>1459</v>
      </c>
      <c r="B1452" t="s">
        <v>1923</v>
      </c>
      <c r="C1452">
        <f t="shared" si="70"/>
        <v>30</v>
      </c>
      <c r="D1452">
        <f t="shared" si="71"/>
        <v>100</v>
      </c>
      <c r="E1452">
        <f t="shared" si="72"/>
        <v>130</v>
      </c>
      <c r="F1452" s="15">
        <v>1.3464352472480252</v>
      </c>
      <c r="G1452" s="7" t="s">
        <v>162</v>
      </c>
    </row>
    <row r="1453" spans="1:7">
      <c r="A1453" s="6" t="s">
        <v>1461</v>
      </c>
      <c r="B1453" t="s">
        <v>1921</v>
      </c>
      <c r="C1453">
        <f t="shared" si="70"/>
        <v>30</v>
      </c>
      <c r="D1453">
        <f t="shared" si="71"/>
        <v>100</v>
      </c>
      <c r="E1453">
        <f t="shared" si="72"/>
        <v>130</v>
      </c>
      <c r="F1453" s="15">
        <v>1.7195759989899093</v>
      </c>
      <c r="G1453" s="7" t="s">
        <v>162</v>
      </c>
    </row>
    <row r="1454" spans="1:7">
      <c r="A1454" s="6" t="s">
        <v>1479</v>
      </c>
      <c r="B1454" t="s">
        <v>1922</v>
      </c>
      <c r="C1454">
        <f t="shared" si="70"/>
        <v>30</v>
      </c>
      <c r="D1454">
        <f t="shared" si="71"/>
        <v>100</v>
      </c>
      <c r="E1454">
        <f t="shared" si="72"/>
        <v>130</v>
      </c>
      <c r="F1454" s="15">
        <v>1.3109846918965884</v>
      </c>
      <c r="G1454" s="7" t="s">
        <v>162</v>
      </c>
    </row>
    <row r="1455" spans="1:7">
      <c r="A1455" s="6" t="s">
        <v>1496</v>
      </c>
      <c r="B1455" t="s">
        <v>1923</v>
      </c>
      <c r="C1455">
        <f t="shared" si="70"/>
        <v>30</v>
      </c>
      <c r="D1455">
        <f t="shared" si="71"/>
        <v>100</v>
      </c>
      <c r="E1455">
        <f t="shared" si="72"/>
        <v>130</v>
      </c>
      <c r="F1455" s="15">
        <v>1.9069760987271902</v>
      </c>
      <c r="G1455" s="7" t="s">
        <v>162</v>
      </c>
    </row>
    <row r="1456" spans="1:7">
      <c r="A1456" s="6" t="s">
        <v>1499</v>
      </c>
      <c r="B1456" t="s">
        <v>1932</v>
      </c>
      <c r="C1456">
        <f t="shared" si="70"/>
        <v>40</v>
      </c>
      <c r="D1456">
        <f t="shared" si="71"/>
        <v>90</v>
      </c>
      <c r="E1456">
        <f t="shared" si="72"/>
        <v>130</v>
      </c>
      <c r="F1456" s="15">
        <v>1.2069025919026517</v>
      </c>
      <c r="G1456" s="7" t="s">
        <v>162</v>
      </c>
    </row>
    <row r="1457" spans="1:7">
      <c r="A1457" s="6" t="s">
        <v>1509</v>
      </c>
      <c r="B1457" t="s">
        <v>1932</v>
      </c>
      <c r="C1457">
        <f t="shared" si="70"/>
        <v>40</v>
      </c>
      <c r="D1457">
        <f t="shared" si="71"/>
        <v>90</v>
      </c>
      <c r="E1457">
        <f t="shared" si="72"/>
        <v>130</v>
      </c>
      <c r="F1457" s="15">
        <v>1.8263071170748688</v>
      </c>
      <c r="G1457" s="7" t="s">
        <v>162</v>
      </c>
    </row>
    <row r="1458" spans="1:7">
      <c r="A1458" s="6" t="s">
        <v>1549</v>
      </c>
      <c r="B1458" t="s">
        <v>1932</v>
      </c>
      <c r="C1458">
        <f t="shared" si="70"/>
        <v>40</v>
      </c>
      <c r="D1458">
        <f t="shared" si="71"/>
        <v>90</v>
      </c>
      <c r="E1458">
        <f t="shared" si="72"/>
        <v>130</v>
      </c>
      <c r="F1458" s="15">
        <v>1.5774913428744171</v>
      </c>
      <c r="G1458" s="7" t="s">
        <v>162</v>
      </c>
    </row>
    <row r="1459" spans="1:7">
      <c r="A1459" s="6" t="s">
        <v>1563</v>
      </c>
      <c r="B1459" t="s">
        <v>1969</v>
      </c>
      <c r="C1459">
        <f t="shared" si="70"/>
        <v>30</v>
      </c>
      <c r="D1459">
        <f t="shared" si="71"/>
        <v>100</v>
      </c>
      <c r="E1459">
        <f t="shared" si="72"/>
        <v>130</v>
      </c>
      <c r="F1459" s="15">
        <v>1.3522346464432464</v>
      </c>
      <c r="G1459" s="7" t="s">
        <v>162</v>
      </c>
    </row>
    <row r="1460" spans="1:7">
      <c r="A1460" s="6" t="s">
        <v>1600</v>
      </c>
      <c r="B1460" t="s">
        <v>1970</v>
      </c>
      <c r="C1460">
        <f t="shared" si="70"/>
        <v>30</v>
      </c>
      <c r="D1460">
        <f t="shared" si="71"/>
        <v>100</v>
      </c>
      <c r="E1460">
        <f t="shared" si="72"/>
        <v>130</v>
      </c>
      <c r="F1460" s="15">
        <v>1.6132585187952699</v>
      </c>
      <c r="G1460" s="7" t="s">
        <v>162</v>
      </c>
    </row>
    <row r="1461" spans="1:7">
      <c r="A1461" s="6" t="s">
        <v>1611</v>
      </c>
      <c r="B1461" t="s">
        <v>1971</v>
      </c>
      <c r="C1461">
        <f t="shared" si="70"/>
        <v>30</v>
      </c>
      <c r="D1461">
        <f t="shared" si="71"/>
        <v>100</v>
      </c>
      <c r="E1461">
        <f t="shared" si="72"/>
        <v>130</v>
      </c>
      <c r="F1461" s="15">
        <v>1.5637315736995605</v>
      </c>
      <c r="G1461" s="7" t="s">
        <v>162</v>
      </c>
    </row>
    <row r="1462" spans="1:7">
      <c r="A1462" s="6" t="s">
        <v>1618</v>
      </c>
      <c r="B1462" t="s">
        <v>1969</v>
      </c>
      <c r="C1462">
        <f t="shared" si="70"/>
        <v>30</v>
      </c>
      <c r="D1462">
        <f t="shared" si="71"/>
        <v>100</v>
      </c>
      <c r="E1462">
        <f t="shared" si="72"/>
        <v>130</v>
      </c>
      <c r="F1462" s="15">
        <v>1.27238334004696</v>
      </c>
      <c r="G1462" s="7" t="s">
        <v>162</v>
      </c>
    </row>
    <row r="1463" spans="1:7">
      <c r="A1463" s="6" t="s">
        <v>1630</v>
      </c>
      <c r="B1463" t="s">
        <v>1970</v>
      </c>
      <c r="C1463">
        <f t="shared" si="70"/>
        <v>30</v>
      </c>
      <c r="D1463">
        <f t="shared" si="71"/>
        <v>100</v>
      </c>
      <c r="E1463">
        <f t="shared" si="72"/>
        <v>130</v>
      </c>
      <c r="F1463" s="15">
        <v>1.6357203244954004</v>
      </c>
      <c r="G1463" s="7" t="s">
        <v>162</v>
      </c>
    </row>
    <row r="1464" spans="1:7">
      <c r="A1464" s="6" t="s">
        <v>1636</v>
      </c>
      <c r="B1464" t="s">
        <v>1971</v>
      </c>
      <c r="C1464">
        <f t="shared" si="70"/>
        <v>30</v>
      </c>
      <c r="D1464">
        <f t="shared" si="71"/>
        <v>100</v>
      </c>
      <c r="E1464">
        <f t="shared" si="72"/>
        <v>130</v>
      </c>
      <c r="F1464" s="15">
        <v>1.931230086863474</v>
      </c>
      <c r="G1464" s="7" t="s">
        <v>162</v>
      </c>
    </row>
    <row r="1465" spans="1:7">
      <c r="A1465" s="6" t="s">
        <v>1638</v>
      </c>
      <c r="B1465" t="s">
        <v>1969</v>
      </c>
      <c r="C1465">
        <f t="shared" si="70"/>
        <v>30</v>
      </c>
      <c r="D1465">
        <f t="shared" si="71"/>
        <v>100</v>
      </c>
      <c r="E1465">
        <f t="shared" si="72"/>
        <v>130</v>
      </c>
      <c r="F1465" s="15">
        <v>1.7620068994557974</v>
      </c>
      <c r="G1465" s="7" t="s">
        <v>162</v>
      </c>
    </row>
    <row r="1466" spans="1:7">
      <c r="A1466" s="6" t="s">
        <v>1649</v>
      </c>
      <c r="B1466" t="s">
        <v>1970</v>
      </c>
      <c r="C1466">
        <f t="shared" si="70"/>
        <v>30</v>
      </c>
      <c r="D1466">
        <f t="shared" si="71"/>
        <v>100</v>
      </c>
      <c r="E1466">
        <f t="shared" si="72"/>
        <v>130</v>
      </c>
      <c r="F1466" s="15">
        <v>1.6705984916194039</v>
      </c>
      <c r="G1466" s="7" t="s">
        <v>162</v>
      </c>
    </row>
    <row r="1467" spans="1:7">
      <c r="A1467" s="6" t="s">
        <v>1650</v>
      </c>
      <c r="B1467" t="s">
        <v>1971</v>
      </c>
      <c r="C1467">
        <f t="shared" si="70"/>
        <v>30</v>
      </c>
      <c r="D1467">
        <f t="shared" si="71"/>
        <v>100</v>
      </c>
      <c r="E1467">
        <f t="shared" si="72"/>
        <v>130</v>
      </c>
      <c r="F1467" s="15">
        <v>1.3218944419932441</v>
      </c>
      <c r="G1467" s="7" t="s">
        <v>162</v>
      </c>
    </row>
    <row r="1468" spans="1:7">
      <c r="A1468" s="6" t="s">
        <v>1690</v>
      </c>
      <c r="B1468" t="s">
        <v>1980</v>
      </c>
      <c r="C1468">
        <f t="shared" si="70"/>
        <v>40</v>
      </c>
      <c r="D1468">
        <f t="shared" si="71"/>
        <v>90</v>
      </c>
      <c r="E1468">
        <f t="shared" si="72"/>
        <v>130</v>
      </c>
      <c r="F1468" s="15">
        <v>1.5602994046340726</v>
      </c>
      <c r="G1468" s="7" t="s">
        <v>162</v>
      </c>
    </row>
    <row r="1469" spans="1:7">
      <c r="A1469" s="6" t="s">
        <v>1697</v>
      </c>
      <c r="B1469" t="s">
        <v>1980</v>
      </c>
      <c r="C1469">
        <f t="shared" si="70"/>
        <v>40</v>
      </c>
      <c r="D1469">
        <f t="shared" si="71"/>
        <v>90</v>
      </c>
      <c r="E1469">
        <f t="shared" si="72"/>
        <v>130</v>
      </c>
      <c r="F1469" s="15">
        <v>1.4096704729973304</v>
      </c>
      <c r="G1469" s="7" t="s">
        <v>162</v>
      </c>
    </row>
    <row r="1470" spans="1:7">
      <c r="A1470" s="6" t="s">
        <v>1698</v>
      </c>
      <c r="B1470" t="s">
        <v>1980</v>
      </c>
      <c r="C1470">
        <f t="shared" si="70"/>
        <v>40</v>
      </c>
      <c r="D1470">
        <f t="shared" si="71"/>
        <v>90</v>
      </c>
      <c r="E1470">
        <f t="shared" si="72"/>
        <v>130</v>
      </c>
      <c r="F1470" s="15">
        <v>1.6484058800120982</v>
      </c>
      <c r="G1470" s="7" t="s">
        <v>162</v>
      </c>
    </row>
    <row r="1471" spans="1:7">
      <c r="A1471" s="6" t="s">
        <v>1728</v>
      </c>
      <c r="B1471" t="s">
        <v>2017</v>
      </c>
      <c r="C1471">
        <f t="shared" si="70"/>
        <v>30</v>
      </c>
      <c r="D1471">
        <f t="shared" si="71"/>
        <v>100</v>
      </c>
      <c r="E1471">
        <f t="shared" si="72"/>
        <v>130</v>
      </c>
      <c r="F1471" s="15">
        <v>1.5561513396326534</v>
      </c>
      <c r="G1471" s="7" t="s">
        <v>162</v>
      </c>
    </row>
    <row r="1472" spans="1:7">
      <c r="A1472" s="6" t="s">
        <v>1731</v>
      </c>
      <c r="B1472" t="s">
        <v>2018</v>
      </c>
      <c r="C1472">
        <f t="shared" si="70"/>
        <v>30</v>
      </c>
      <c r="D1472">
        <f t="shared" si="71"/>
        <v>100</v>
      </c>
      <c r="E1472">
        <f t="shared" si="72"/>
        <v>130</v>
      </c>
      <c r="F1472" s="15">
        <v>1.838138737803976</v>
      </c>
      <c r="G1472" s="7" t="s">
        <v>162</v>
      </c>
    </row>
    <row r="1473" spans="1:7">
      <c r="A1473" s="6" t="s">
        <v>1739</v>
      </c>
      <c r="B1473" t="s">
        <v>2019</v>
      </c>
      <c r="C1473">
        <f t="shared" si="70"/>
        <v>30</v>
      </c>
      <c r="D1473">
        <f t="shared" si="71"/>
        <v>100</v>
      </c>
      <c r="E1473">
        <f t="shared" si="72"/>
        <v>130</v>
      </c>
      <c r="F1473" s="15">
        <v>1.1269337492230438</v>
      </c>
      <c r="G1473" s="7" t="s">
        <v>162</v>
      </c>
    </row>
    <row r="1474" spans="1:7">
      <c r="A1474" s="6" t="s">
        <v>1460</v>
      </c>
      <c r="B1474" t="s">
        <v>2017</v>
      </c>
      <c r="C1474">
        <f t="shared" ref="C1474:C1537" si="73">VLOOKUP(MID(B1474,3,1),Andar,2,0)</f>
        <v>30</v>
      </c>
      <c r="D1474">
        <f t="shared" ref="D1474:D1537" si="74">VLOOKUP(MID(B1474,4,2),Linear,2,0)</f>
        <v>100</v>
      </c>
      <c r="E1474">
        <f t="shared" si="72"/>
        <v>130</v>
      </c>
      <c r="F1474" s="15">
        <v>1.7965355167951009</v>
      </c>
      <c r="G1474" s="7" t="s">
        <v>162</v>
      </c>
    </row>
    <row r="1475" spans="1:7">
      <c r="A1475" s="6" t="s">
        <v>1463</v>
      </c>
      <c r="B1475" t="s">
        <v>2018</v>
      </c>
      <c r="C1475">
        <f t="shared" si="73"/>
        <v>30</v>
      </c>
      <c r="D1475">
        <f t="shared" si="74"/>
        <v>100</v>
      </c>
      <c r="E1475">
        <f t="shared" si="72"/>
        <v>130</v>
      </c>
      <c r="F1475" s="15">
        <v>1.1380936484562469</v>
      </c>
      <c r="G1475" s="7" t="s">
        <v>162</v>
      </c>
    </row>
    <row r="1476" spans="1:7">
      <c r="A1476" s="6" t="s">
        <v>1471</v>
      </c>
      <c r="B1476" t="s">
        <v>2019</v>
      </c>
      <c r="C1476">
        <f t="shared" si="73"/>
        <v>30</v>
      </c>
      <c r="D1476">
        <f t="shared" si="74"/>
        <v>100</v>
      </c>
      <c r="E1476">
        <f t="shared" si="72"/>
        <v>130</v>
      </c>
      <c r="F1476" s="15">
        <v>1.3457388670945765</v>
      </c>
      <c r="G1476" s="7" t="s">
        <v>162</v>
      </c>
    </row>
    <row r="1477" spans="1:7">
      <c r="A1477" s="6" t="s">
        <v>1476</v>
      </c>
      <c r="B1477" t="s">
        <v>2017</v>
      </c>
      <c r="C1477">
        <f t="shared" si="73"/>
        <v>30</v>
      </c>
      <c r="D1477">
        <f t="shared" si="74"/>
        <v>100</v>
      </c>
      <c r="E1477">
        <f t="shared" si="72"/>
        <v>130</v>
      </c>
      <c r="F1477" s="15">
        <v>1.4092954405425289</v>
      </c>
      <c r="G1477" s="7" t="s">
        <v>162</v>
      </c>
    </row>
    <row r="1478" spans="1:7">
      <c r="A1478" s="6" t="s">
        <v>1477</v>
      </c>
      <c r="B1478" t="s">
        <v>2018</v>
      </c>
      <c r="C1478">
        <f t="shared" si="73"/>
        <v>30</v>
      </c>
      <c r="D1478">
        <f t="shared" si="74"/>
        <v>100</v>
      </c>
      <c r="E1478">
        <f t="shared" si="72"/>
        <v>130</v>
      </c>
      <c r="F1478" s="15">
        <v>1.2661150563826959</v>
      </c>
      <c r="G1478" s="7" t="s">
        <v>162</v>
      </c>
    </row>
    <row r="1479" spans="1:7">
      <c r="A1479" s="6" t="s">
        <v>1487</v>
      </c>
      <c r="B1479" t="s">
        <v>2019</v>
      </c>
      <c r="C1479">
        <f t="shared" si="73"/>
        <v>30</v>
      </c>
      <c r="D1479">
        <f t="shared" si="74"/>
        <v>100</v>
      </c>
      <c r="E1479">
        <f t="shared" si="72"/>
        <v>130</v>
      </c>
      <c r="F1479" s="15">
        <v>1.7589109975962192</v>
      </c>
      <c r="G1479" s="7" t="s">
        <v>162</v>
      </c>
    </row>
    <row r="1480" spans="1:7">
      <c r="A1480" s="6" t="s">
        <v>1494</v>
      </c>
      <c r="B1480" t="s">
        <v>2028</v>
      </c>
      <c r="C1480">
        <f t="shared" si="73"/>
        <v>40</v>
      </c>
      <c r="D1480">
        <f t="shared" si="74"/>
        <v>90</v>
      </c>
      <c r="E1480">
        <f t="shared" si="72"/>
        <v>130</v>
      </c>
      <c r="F1480" s="15">
        <v>1.4791780237069592</v>
      </c>
      <c r="G1480" s="7" t="s">
        <v>162</v>
      </c>
    </row>
    <row r="1481" spans="1:7">
      <c r="A1481" s="6" t="s">
        <v>1505</v>
      </c>
      <c r="B1481" t="s">
        <v>2028</v>
      </c>
      <c r="C1481">
        <f t="shared" si="73"/>
        <v>40</v>
      </c>
      <c r="D1481">
        <f t="shared" si="74"/>
        <v>90</v>
      </c>
      <c r="E1481">
        <f t="shared" si="72"/>
        <v>130</v>
      </c>
      <c r="F1481" s="15">
        <v>1.0023990589625145</v>
      </c>
      <c r="G1481" s="7" t="s">
        <v>162</v>
      </c>
    </row>
    <row r="1482" spans="1:7">
      <c r="A1482" s="6" t="s">
        <v>1517</v>
      </c>
      <c r="B1482" t="s">
        <v>2028</v>
      </c>
      <c r="C1482">
        <f t="shared" si="73"/>
        <v>40</v>
      </c>
      <c r="D1482">
        <f t="shared" si="74"/>
        <v>90</v>
      </c>
      <c r="E1482">
        <f t="shared" si="72"/>
        <v>130</v>
      </c>
      <c r="F1482" s="15">
        <v>1.3748374214824879</v>
      </c>
      <c r="G1482" s="7" t="s">
        <v>162</v>
      </c>
    </row>
    <row r="1483" spans="1:7">
      <c r="A1483" s="6" t="s">
        <v>1527</v>
      </c>
      <c r="B1483" t="s">
        <v>1771</v>
      </c>
      <c r="C1483">
        <f t="shared" si="73"/>
        <v>30</v>
      </c>
      <c r="D1483">
        <f t="shared" si="74"/>
        <v>100</v>
      </c>
      <c r="E1483">
        <f t="shared" si="72"/>
        <v>130</v>
      </c>
      <c r="F1483" s="15">
        <v>1.3681091413115487</v>
      </c>
      <c r="G1483" s="7" t="s">
        <v>162</v>
      </c>
    </row>
    <row r="1484" spans="1:7">
      <c r="A1484" s="6" t="s">
        <v>1546</v>
      </c>
      <c r="B1484" t="s">
        <v>1772</v>
      </c>
      <c r="C1484">
        <f t="shared" si="73"/>
        <v>30</v>
      </c>
      <c r="D1484">
        <f t="shared" si="74"/>
        <v>100</v>
      </c>
      <c r="E1484">
        <f t="shared" si="72"/>
        <v>130</v>
      </c>
      <c r="F1484" s="15">
        <v>1.5696517880250469</v>
      </c>
      <c r="G1484" s="7" t="s">
        <v>162</v>
      </c>
    </row>
    <row r="1485" spans="1:7">
      <c r="A1485" s="6" t="s">
        <v>1548</v>
      </c>
      <c r="B1485" t="s">
        <v>1773</v>
      </c>
      <c r="C1485">
        <f t="shared" si="73"/>
        <v>30</v>
      </c>
      <c r="D1485">
        <f t="shared" si="74"/>
        <v>100</v>
      </c>
      <c r="E1485">
        <f t="shared" si="72"/>
        <v>130</v>
      </c>
      <c r="F1485" s="15">
        <v>1.5440502894032608</v>
      </c>
      <c r="G1485" s="7" t="s">
        <v>162</v>
      </c>
    </row>
    <row r="1486" spans="1:7">
      <c r="A1486" s="6" t="s">
        <v>1550</v>
      </c>
      <c r="B1486" t="s">
        <v>1771</v>
      </c>
      <c r="C1486">
        <f t="shared" si="73"/>
        <v>30</v>
      </c>
      <c r="D1486">
        <f t="shared" si="74"/>
        <v>100</v>
      </c>
      <c r="E1486">
        <f t="shared" si="72"/>
        <v>130</v>
      </c>
      <c r="F1486" s="15">
        <v>1.59201059917579</v>
      </c>
      <c r="G1486" s="7" t="s">
        <v>162</v>
      </c>
    </row>
    <row r="1487" spans="1:7">
      <c r="A1487" s="6" t="s">
        <v>1559</v>
      </c>
      <c r="B1487" t="s">
        <v>1772</v>
      </c>
      <c r="C1487">
        <f t="shared" si="73"/>
        <v>30</v>
      </c>
      <c r="D1487">
        <f t="shared" si="74"/>
        <v>100</v>
      </c>
      <c r="E1487">
        <f t="shared" si="72"/>
        <v>130</v>
      </c>
      <c r="F1487" s="15">
        <v>1.9452417164733173</v>
      </c>
      <c r="G1487" s="7" t="s">
        <v>162</v>
      </c>
    </row>
    <row r="1488" spans="1:7">
      <c r="A1488" s="6" t="s">
        <v>1562</v>
      </c>
      <c r="B1488" t="s">
        <v>1773</v>
      </c>
      <c r="C1488">
        <f t="shared" si="73"/>
        <v>30</v>
      </c>
      <c r="D1488">
        <f t="shared" si="74"/>
        <v>100</v>
      </c>
      <c r="E1488">
        <f t="shared" si="72"/>
        <v>130</v>
      </c>
      <c r="F1488" s="15">
        <v>1.3459887794206096</v>
      </c>
      <c r="G1488" s="7" t="s">
        <v>162</v>
      </c>
    </row>
    <row r="1489" spans="1:7">
      <c r="A1489" s="6" t="s">
        <v>1581</v>
      </c>
      <c r="B1489" t="s">
        <v>1771</v>
      </c>
      <c r="C1489">
        <f t="shared" si="73"/>
        <v>30</v>
      </c>
      <c r="D1489">
        <f t="shared" si="74"/>
        <v>100</v>
      </c>
      <c r="E1489">
        <f t="shared" si="72"/>
        <v>130</v>
      </c>
      <c r="F1489" s="15">
        <v>1.9369131146666021</v>
      </c>
      <c r="G1489" s="7" t="s">
        <v>162</v>
      </c>
    </row>
    <row r="1490" spans="1:7">
      <c r="A1490" s="6" t="s">
        <v>1590</v>
      </c>
      <c r="B1490" t="s">
        <v>1772</v>
      </c>
      <c r="C1490">
        <f t="shared" si="73"/>
        <v>30</v>
      </c>
      <c r="D1490">
        <f t="shared" si="74"/>
        <v>100</v>
      </c>
      <c r="E1490">
        <f t="shared" si="72"/>
        <v>130</v>
      </c>
      <c r="F1490" s="15">
        <v>1.8769137024598486</v>
      </c>
      <c r="G1490" s="7" t="s">
        <v>162</v>
      </c>
    </row>
    <row r="1491" spans="1:7">
      <c r="A1491" s="6" t="s">
        <v>1594</v>
      </c>
      <c r="B1491" t="s">
        <v>1773</v>
      </c>
      <c r="C1491">
        <f t="shared" si="73"/>
        <v>30</v>
      </c>
      <c r="D1491">
        <f t="shared" si="74"/>
        <v>100</v>
      </c>
      <c r="E1491">
        <f t="shared" si="72"/>
        <v>130</v>
      </c>
      <c r="F1491" s="15">
        <v>1.4213052279849601</v>
      </c>
      <c r="G1491" s="7" t="s">
        <v>162</v>
      </c>
    </row>
    <row r="1492" spans="1:7">
      <c r="A1492" s="6" t="s">
        <v>1623</v>
      </c>
      <c r="B1492" t="s">
        <v>97</v>
      </c>
      <c r="C1492">
        <f t="shared" si="73"/>
        <v>40</v>
      </c>
      <c r="D1492">
        <f t="shared" si="74"/>
        <v>90</v>
      </c>
      <c r="E1492">
        <f t="shared" si="72"/>
        <v>130</v>
      </c>
      <c r="F1492" s="15">
        <v>1.3633673384769205</v>
      </c>
      <c r="G1492" s="7" t="s">
        <v>162</v>
      </c>
    </row>
    <row r="1493" spans="1:7">
      <c r="A1493" s="6" t="s">
        <v>1628</v>
      </c>
      <c r="B1493" t="s">
        <v>97</v>
      </c>
      <c r="C1493">
        <f t="shared" si="73"/>
        <v>40</v>
      </c>
      <c r="D1493">
        <f t="shared" si="74"/>
        <v>90</v>
      </c>
      <c r="E1493">
        <f t="shared" si="72"/>
        <v>130</v>
      </c>
      <c r="F1493" s="15">
        <v>1.8095038034638815</v>
      </c>
      <c r="G1493" s="7" t="s">
        <v>162</v>
      </c>
    </row>
    <row r="1494" spans="1:7">
      <c r="A1494" s="6" t="s">
        <v>1645</v>
      </c>
      <c r="B1494" t="s">
        <v>97</v>
      </c>
      <c r="C1494">
        <f t="shared" si="73"/>
        <v>40</v>
      </c>
      <c r="D1494">
        <f t="shared" si="74"/>
        <v>90</v>
      </c>
      <c r="E1494">
        <f t="shared" si="72"/>
        <v>130</v>
      </c>
      <c r="F1494" s="15">
        <v>1.4169455005244576</v>
      </c>
      <c r="G1494" s="7" t="s">
        <v>162</v>
      </c>
    </row>
    <row r="1495" spans="1:7">
      <c r="A1495" s="6" t="s">
        <v>1654</v>
      </c>
      <c r="B1495" t="s">
        <v>126</v>
      </c>
      <c r="C1495">
        <f t="shared" si="73"/>
        <v>30</v>
      </c>
      <c r="D1495">
        <f t="shared" si="74"/>
        <v>100</v>
      </c>
      <c r="E1495">
        <f t="shared" si="72"/>
        <v>130</v>
      </c>
      <c r="F1495" s="15">
        <v>1.7534149538199797</v>
      </c>
      <c r="G1495" s="7" t="s">
        <v>162</v>
      </c>
    </row>
    <row r="1496" spans="1:7">
      <c r="A1496" s="6" t="s">
        <v>1655</v>
      </c>
      <c r="B1496" t="s">
        <v>127</v>
      </c>
      <c r="C1496">
        <f t="shared" si="73"/>
        <v>30</v>
      </c>
      <c r="D1496">
        <f t="shared" si="74"/>
        <v>100</v>
      </c>
      <c r="E1496">
        <f t="shared" si="72"/>
        <v>130</v>
      </c>
      <c r="F1496" s="15">
        <v>1.0186637345647016</v>
      </c>
      <c r="G1496" s="7" t="s">
        <v>162</v>
      </c>
    </row>
    <row r="1497" spans="1:7">
      <c r="A1497" s="6" t="s">
        <v>1658</v>
      </c>
      <c r="B1497" t="s">
        <v>128</v>
      </c>
      <c r="C1497">
        <f t="shared" si="73"/>
        <v>30</v>
      </c>
      <c r="D1497">
        <f t="shared" si="74"/>
        <v>100</v>
      </c>
      <c r="E1497">
        <f t="shared" si="72"/>
        <v>130</v>
      </c>
      <c r="F1497" s="15">
        <v>1.1826307995376659</v>
      </c>
      <c r="G1497" s="7" t="s">
        <v>162</v>
      </c>
    </row>
    <row r="1498" spans="1:7">
      <c r="A1498" s="6" t="s">
        <v>1667</v>
      </c>
      <c r="B1498" t="s">
        <v>126</v>
      </c>
      <c r="C1498">
        <f t="shared" si="73"/>
        <v>30</v>
      </c>
      <c r="D1498">
        <f t="shared" si="74"/>
        <v>100</v>
      </c>
      <c r="E1498">
        <f t="shared" si="72"/>
        <v>130</v>
      </c>
      <c r="F1498" s="15">
        <v>1.8309948297963743</v>
      </c>
      <c r="G1498" s="7" t="s">
        <v>162</v>
      </c>
    </row>
    <row r="1499" spans="1:7">
      <c r="A1499" s="6" t="s">
        <v>1673</v>
      </c>
      <c r="B1499" t="s">
        <v>127</v>
      </c>
      <c r="C1499">
        <f t="shared" si="73"/>
        <v>30</v>
      </c>
      <c r="D1499">
        <f t="shared" si="74"/>
        <v>100</v>
      </c>
      <c r="E1499">
        <f t="shared" si="72"/>
        <v>130</v>
      </c>
      <c r="F1499" s="15">
        <v>1.5439068838966508</v>
      </c>
      <c r="G1499" s="7" t="s">
        <v>162</v>
      </c>
    </row>
    <row r="1500" spans="1:7">
      <c r="A1500" s="6" t="s">
        <v>1676</v>
      </c>
      <c r="B1500" t="s">
        <v>128</v>
      </c>
      <c r="C1500">
        <f t="shared" si="73"/>
        <v>30</v>
      </c>
      <c r="D1500">
        <f t="shared" si="74"/>
        <v>100</v>
      </c>
      <c r="E1500">
        <f t="shared" ref="E1500:E1560" si="75">C1500+D1500</f>
        <v>130</v>
      </c>
      <c r="F1500" s="15">
        <v>1.2771221791990164</v>
      </c>
      <c r="G1500" s="7" t="s">
        <v>162</v>
      </c>
    </row>
    <row r="1501" spans="1:7">
      <c r="A1501" s="6" t="s">
        <v>1684</v>
      </c>
      <c r="B1501" t="s">
        <v>126</v>
      </c>
      <c r="C1501">
        <f t="shared" si="73"/>
        <v>30</v>
      </c>
      <c r="D1501">
        <f t="shared" si="74"/>
        <v>100</v>
      </c>
      <c r="E1501">
        <f t="shared" si="75"/>
        <v>130</v>
      </c>
      <c r="F1501" s="15">
        <v>1.4556468633305339</v>
      </c>
      <c r="G1501" s="7" t="s">
        <v>162</v>
      </c>
    </row>
    <row r="1502" spans="1:7">
      <c r="A1502" s="6" t="s">
        <v>1685</v>
      </c>
      <c r="B1502" t="s">
        <v>127</v>
      </c>
      <c r="C1502">
        <f t="shared" si="73"/>
        <v>30</v>
      </c>
      <c r="D1502">
        <f t="shared" si="74"/>
        <v>100</v>
      </c>
      <c r="E1502">
        <f t="shared" si="75"/>
        <v>130</v>
      </c>
      <c r="F1502" s="15">
        <v>1.8191940124226065</v>
      </c>
      <c r="G1502" s="7" t="s">
        <v>162</v>
      </c>
    </row>
    <row r="1503" spans="1:7">
      <c r="A1503" s="6" t="s">
        <v>1692</v>
      </c>
      <c r="B1503" t="s">
        <v>128</v>
      </c>
      <c r="C1503">
        <f t="shared" si="73"/>
        <v>30</v>
      </c>
      <c r="D1503">
        <f t="shared" si="74"/>
        <v>100</v>
      </c>
      <c r="E1503">
        <f t="shared" si="75"/>
        <v>130</v>
      </c>
      <c r="F1503" s="15">
        <v>1.1479935883113805</v>
      </c>
      <c r="G1503" s="7" t="s">
        <v>162</v>
      </c>
    </row>
    <row r="1504" spans="1:7">
      <c r="A1504" s="6" t="s">
        <v>1706</v>
      </c>
      <c r="B1504" t="s">
        <v>137</v>
      </c>
      <c r="C1504">
        <f t="shared" si="73"/>
        <v>40</v>
      </c>
      <c r="D1504">
        <f t="shared" si="74"/>
        <v>90</v>
      </c>
      <c r="E1504">
        <f t="shared" si="75"/>
        <v>130</v>
      </c>
      <c r="F1504" s="15">
        <v>1.3821365959133942</v>
      </c>
      <c r="G1504" s="7" t="s">
        <v>162</v>
      </c>
    </row>
    <row r="1505" spans="1:7">
      <c r="A1505" s="6" t="s">
        <v>1713</v>
      </c>
      <c r="B1505" t="s">
        <v>1837</v>
      </c>
      <c r="C1505">
        <f t="shared" si="73"/>
        <v>40</v>
      </c>
      <c r="D1505">
        <f t="shared" si="74"/>
        <v>100</v>
      </c>
      <c r="E1505">
        <f t="shared" si="75"/>
        <v>140</v>
      </c>
      <c r="F1505" s="15">
        <v>1.6909526639413928</v>
      </c>
      <c r="G1505" s="7" t="s">
        <v>162</v>
      </c>
    </row>
    <row r="1506" spans="1:7">
      <c r="A1506" s="6" t="s">
        <v>1717</v>
      </c>
      <c r="B1506" t="s">
        <v>1838</v>
      </c>
      <c r="C1506">
        <f t="shared" si="73"/>
        <v>40</v>
      </c>
      <c r="D1506">
        <f t="shared" si="74"/>
        <v>100</v>
      </c>
      <c r="E1506">
        <f t="shared" si="75"/>
        <v>140</v>
      </c>
      <c r="F1506" s="15">
        <v>1.5126819375864065</v>
      </c>
      <c r="G1506" s="7" t="s">
        <v>162</v>
      </c>
    </row>
    <row r="1507" spans="1:7">
      <c r="A1507" s="6" t="s">
        <v>1729</v>
      </c>
      <c r="B1507" t="s">
        <v>1839</v>
      </c>
      <c r="C1507">
        <f t="shared" si="73"/>
        <v>40</v>
      </c>
      <c r="D1507">
        <f t="shared" si="74"/>
        <v>100</v>
      </c>
      <c r="E1507">
        <f t="shared" si="75"/>
        <v>140</v>
      </c>
      <c r="F1507" s="15">
        <v>1.566804364035054</v>
      </c>
      <c r="G1507" s="7" t="s">
        <v>162</v>
      </c>
    </row>
    <row r="1508" spans="1:7">
      <c r="A1508" s="6" t="s">
        <v>1732</v>
      </c>
      <c r="B1508" t="s">
        <v>1837</v>
      </c>
      <c r="C1508">
        <f t="shared" si="73"/>
        <v>40</v>
      </c>
      <c r="D1508">
        <f t="shared" si="74"/>
        <v>100</v>
      </c>
      <c r="E1508">
        <f t="shared" si="75"/>
        <v>140</v>
      </c>
      <c r="F1508" s="15">
        <v>1.5371770754336676</v>
      </c>
      <c r="G1508" s="7" t="s">
        <v>162</v>
      </c>
    </row>
    <row r="1509" spans="1:7">
      <c r="A1509" s="6" t="s">
        <v>1735</v>
      </c>
      <c r="B1509" t="s">
        <v>1838</v>
      </c>
      <c r="C1509">
        <f t="shared" si="73"/>
        <v>40</v>
      </c>
      <c r="D1509">
        <f t="shared" si="74"/>
        <v>100</v>
      </c>
      <c r="E1509">
        <f t="shared" si="75"/>
        <v>140</v>
      </c>
      <c r="F1509" s="15">
        <v>1.1728275630076963</v>
      </c>
      <c r="G1509" s="7" t="s">
        <v>162</v>
      </c>
    </row>
    <row r="1510" spans="1:7">
      <c r="A1510" s="6" t="s">
        <v>1736</v>
      </c>
      <c r="B1510" t="s">
        <v>1839</v>
      </c>
      <c r="C1510">
        <f t="shared" si="73"/>
        <v>40</v>
      </c>
      <c r="D1510">
        <f t="shared" si="74"/>
        <v>100</v>
      </c>
      <c r="E1510">
        <f t="shared" si="75"/>
        <v>140</v>
      </c>
      <c r="F1510" s="15">
        <v>1.6909526639413928</v>
      </c>
      <c r="G1510" s="7" t="s">
        <v>162</v>
      </c>
    </row>
    <row r="1511" spans="1:7">
      <c r="A1511" s="6" t="s">
        <v>1737</v>
      </c>
      <c r="B1511" t="s">
        <v>1837</v>
      </c>
      <c r="C1511">
        <f t="shared" si="73"/>
        <v>40</v>
      </c>
      <c r="D1511">
        <f t="shared" si="74"/>
        <v>100</v>
      </c>
      <c r="E1511">
        <f t="shared" si="75"/>
        <v>140</v>
      </c>
      <c r="F1511" s="15">
        <v>1.5469576705165169</v>
      </c>
      <c r="G1511" s="7" t="s">
        <v>162</v>
      </c>
    </row>
    <row r="1512" spans="1:7">
      <c r="A1512" s="6" t="s">
        <v>1575</v>
      </c>
      <c r="B1512" t="s">
        <v>1838</v>
      </c>
      <c r="C1512">
        <f t="shared" si="73"/>
        <v>40</v>
      </c>
      <c r="D1512">
        <f t="shared" si="74"/>
        <v>100</v>
      </c>
      <c r="E1512">
        <f t="shared" si="75"/>
        <v>140</v>
      </c>
      <c r="F1512" s="15">
        <v>1.3821365959133942</v>
      </c>
      <c r="G1512" s="7" t="s">
        <v>162</v>
      </c>
    </row>
    <row r="1513" spans="1:7">
      <c r="A1513" s="6" t="s">
        <v>1580</v>
      </c>
      <c r="B1513" t="s">
        <v>1839</v>
      </c>
      <c r="C1513">
        <f t="shared" si="73"/>
        <v>40</v>
      </c>
      <c r="D1513">
        <f t="shared" si="74"/>
        <v>100</v>
      </c>
      <c r="E1513">
        <f t="shared" si="75"/>
        <v>140</v>
      </c>
      <c r="F1513" s="15">
        <v>1.970793773335938</v>
      </c>
      <c r="G1513" s="7" t="s">
        <v>162</v>
      </c>
    </row>
    <row r="1514" spans="1:7">
      <c r="A1514" s="6" t="s">
        <v>1584</v>
      </c>
      <c r="B1514" t="s">
        <v>1885</v>
      </c>
      <c r="C1514">
        <f t="shared" si="73"/>
        <v>40</v>
      </c>
      <c r="D1514">
        <f t="shared" si="74"/>
        <v>100</v>
      </c>
      <c r="E1514">
        <f t="shared" si="75"/>
        <v>140</v>
      </c>
      <c r="F1514" s="15">
        <v>1.8544559995326688</v>
      </c>
      <c r="G1514" s="7" t="s">
        <v>162</v>
      </c>
    </row>
    <row r="1515" spans="1:7">
      <c r="A1515" s="6" t="s">
        <v>1586</v>
      </c>
      <c r="B1515" t="s">
        <v>1886</v>
      </c>
      <c r="C1515">
        <f t="shared" si="73"/>
        <v>40</v>
      </c>
      <c r="D1515">
        <f t="shared" si="74"/>
        <v>100</v>
      </c>
      <c r="E1515">
        <f t="shared" si="75"/>
        <v>140</v>
      </c>
      <c r="F1515" s="15">
        <v>1.62902644124101</v>
      </c>
      <c r="G1515" s="7" t="s">
        <v>162</v>
      </c>
    </row>
    <row r="1516" spans="1:7">
      <c r="A1516" s="6" t="s">
        <v>1592</v>
      </c>
      <c r="B1516" t="s">
        <v>1887</v>
      </c>
      <c r="C1516">
        <f t="shared" si="73"/>
        <v>40</v>
      </c>
      <c r="D1516">
        <f t="shared" si="74"/>
        <v>100</v>
      </c>
      <c r="E1516">
        <f t="shared" si="75"/>
        <v>140</v>
      </c>
      <c r="F1516" s="15">
        <v>1.7534149538199797</v>
      </c>
      <c r="G1516" s="7" t="s">
        <v>162</v>
      </c>
    </row>
    <row r="1517" spans="1:7">
      <c r="A1517" s="6" t="s">
        <v>1598</v>
      </c>
      <c r="B1517" t="s">
        <v>1885</v>
      </c>
      <c r="C1517">
        <f t="shared" si="73"/>
        <v>40</v>
      </c>
      <c r="D1517">
        <f t="shared" si="74"/>
        <v>100</v>
      </c>
      <c r="E1517">
        <f t="shared" si="75"/>
        <v>140</v>
      </c>
      <c r="F1517" s="15">
        <v>1.0186637345647016</v>
      </c>
      <c r="G1517" s="7" t="s">
        <v>162</v>
      </c>
    </row>
    <row r="1518" spans="1:7">
      <c r="A1518" s="6" t="s">
        <v>1603</v>
      </c>
      <c r="B1518" t="s">
        <v>1886</v>
      </c>
      <c r="C1518">
        <f t="shared" si="73"/>
        <v>40</v>
      </c>
      <c r="D1518">
        <f t="shared" si="74"/>
        <v>100</v>
      </c>
      <c r="E1518">
        <f t="shared" si="75"/>
        <v>140</v>
      </c>
      <c r="F1518" s="15">
        <v>1.1826307995376659</v>
      </c>
      <c r="G1518" s="7" t="s">
        <v>162</v>
      </c>
    </row>
    <row r="1519" spans="1:7">
      <c r="A1519" s="6" t="s">
        <v>1607</v>
      </c>
      <c r="B1519" t="s">
        <v>1887</v>
      </c>
      <c r="C1519">
        <f t="shared" si="73"/>
        <v>40</v>
      </c>
      <c r="D1519">
        <f t="shared" si="74"/>
        <v>100</v>
      </c>
      <c r="E1519">
        <f t="shared" si="75"/>
        <v>140</v>
      </c>
      <c r="F1519" s="15">
        <v>1.3633673384769205</v>
      </c>
      <c r="G1519" s="7" t="s">
        <v>162</v>
      </c>
    </row>
    <row r="1520" spans="1:7">
      <c r="A1520" s="6" t="s">
        <v>1615</v>
      </c>
      <c r="B1520" t="s">
        <v>1885</v>
      </c>
      <c r="C1520">
        <f t="shared" si="73"/>
        <v>40</v>
      </c>
      <c r="D1520">
        <f t="shared" si="74"/>
        <v>100</v>
      </c>
      <c r="E1520">
        <f t="shared" si="75"/>
        <v>140</v>
      </c>
      <c r="F1520" s="15">
        <v>1.4842843073430787</v>
      </c>
      <c r="G1520" s="7" t="s">
        <v>162</v>
      </c>
    </row>
    <row r="1521" spans="1:7">
      <c r="A1521" s="6" t="s">
        <v>1616</v>
      </c>
      <c r="B1521" t="s">
        <v>1886</v>
      </c>
      <c r="C1521">
        <f t="shared" si="73"/>
        <v>40</v>
      </c>
      <c r="D1521">
        <f t="shared" si="74"/>
        <v>100</v>
      </c>
      <c r="E1521">
        <f t="shared" si="75"/>
        <v>140</v>
      </c>
      <c r="F1521" s="15">
        <v>1.1549262573976047</v>
      </c>
      <c r="G1521" s="7" t="s">
        <v>162</v>
      </c>
    </row>
    <row r="1522" spans="1:7">
      <c r="A1522" s="6" t="s">
        <v>1619</v>
      </c>
      <c r="B1522" t="s">
        <v>1887</v>
      </c>
      <c r="C1522">
        <f t="shared" si="73"/>
        <v>40</v>
      </c>
      <c r="D1522">
        <f t="shared" si="74"/>
        <v>100</v>
      </c>
      <c r="E1522">
        <f t="shared" si="75"/>
        <v>140</v>
      </c>
      <c r="F1522" s="15">
        <v>1.2685006790175883</v>
      </c>
      <c r="G1522" s="7" t="s">
        <v>162</v>
      </c>
    </row>
    <row r="1523" spans="1:7">
      <c r="A1523" s="6" t="s">
        <v>1632</v>
      </c>
      <c r="B1523" t="s">
        <v>1933</v>
      </c>
      <c r="C1523">
        <f t="shared" si="73"/>
        <v>40</v>
      </c>
      <c r="D1523">
        <f t="shared" si="74"/>
        <v>100</v>
      </c>
      <c r="E1523">
        <f t="shared" si="75"/>
        <v>140</v>
      </c>
      <c r="F1523" s="15">
        <v>1.255091245579254</v>
      </c>
      <c r="G1523" s="7" t="s">
        <v>162</v>
      </c>
    </row>
    <row r="1524" spans="1:7">
      <c r="A1524" s="6" t="s">
        <v>1633</v>
      </c>
      <c r="B1524" t="s">
        <v>1934</v>
      </c>
      <c r="C1524">
        <f t="shared" si="73"/>
        <v>40</v>
      </c>
      <c r="D1524">
        <f t="shared" si="74"/>
        <v>100</v>
      </c>
      <c r="E1524">
        <f t="shared" si="75"/>
        <v>140</v>
      </c>
      <c r="F1524" s="15">
        <v>1.5410703190956556</v>
      </c>
      <c r="G1524" s="7" t="s">
        <v>162</v>
      </c>
    </row>
    <row r="1525" spans="1:7">
      <c r="A1525" s="6" t="s">
        <v>1634</v>
      </c>
      <c r="B1525" t="s">
        <v>1935</v>
      </c>
      <c r="C1525">
        <f t="shared" si="73"/>
        <v>40</v>
      </c>
      <c r="D1525">
        <f t="shared" si="74"/>
        <v>100</v>
      </c>
      <c r="E1525">
        <f t="shared" si="75"/>
        <v>140</v>
      </c>
      <c r="F1525" s="15">
        <v>1.5480277393743935</v>
      </c>
      <c r="G1525" s="7" t="s">
        <v>162</v>
      </c>
    </row>
    <row r="1526" spans="1:7">
      <c r="A1526" s="6" t="s">
        <v>1637</v>
      </c>
      <c r="B1526" t="s">
        <v>1933</v>
      </c>
      <c r="C1526">
        <f t="shared" si="73"/>
        <v>40</v>
      </c>
      <c r="D1526">
        <f t="shared" si="74"/>
        <v>100</v>
      </c>
      <c r="E1526">
        <f t="shared" si="75"/>
        <v>140</v>
      </c>
      <c r="F1526" s="15">
        <v>1.1481019232554512</v>
      </c>
      <c r="G1526" s="7" t="s">
        <v>162</v>
      </c>
    </row>
    <row r="1527" spans="1:7">
      <c r="A1527" s="6" t="s">
        <v>1639</v>
      </c>
      <c r="B1527" t="s">
        <v>1934</v>
      </c>
      <c r="C1527">
        <f t="shared" si="73"/>
        <v>40</v>
      </c>
      <c r="D1527">
        <f t="shared" si="74"/>
        <v>100</v>
      </c>
      <c r="E1527">
        <f t="shared" si="75"/>
        <v>140</v>
      </c>
      <c r="F1527" s="15">
        <v>1.2069025919026517</v>
      </c>
      <c r="G1527" s="7" t="s">
        <v>162</v>
      </c>
    </row>
    <row r="1528" spans="1:7">
      <c r="A1528" s="6" t="s">
        <v>1640</v>
      </c>
      <c r="B1528" t="s">
        <v>1935</v>
      </c>
      <c r="C1528">
        <f t="shared" si="73"/>
        <v>40</v>
      </c>
      <c r="D1528">
        <f t="shared" si="74"/>
        <v>100</v>
      </c>
      <c r="E1528">
        <f t="shared" si="75"/>
        <v>140</v>
      </c>
      <c r="F1528" s="15">
        <v>1.8309948297963743</v>
      </c>
      <c r="G1528" s="7" t="s">
        <v>162</v>
      </c>
    </row>
    <row r="1529" spans="1:7">
      <c r="A1529" s="6" t="s">
        <v>1643</v>
      </c>
      <c r="B1529" t="s">
        <v>1933</v>
      </c>
      <c r="C1529">
        <f t="shared" si="73"/>
        <v>40</v>
      </c>
      <c r="D1529">
        <f t="shared" si="74"/>
        <v>100</v>
      </c>
      <c r="E1529">
        <f t="shared" si="75"/>
        <v>140</v>
      </c>
      <c r="F1529" s="15">
        <v>1.5439068838966508</v>
      </c>
      <c r="G1529" s="7" t="s">
        <v>162</v>
      </c>
    </row>
    <row r="1530" spans="1:7">
      <c r="A1530" s="6" t="s">
        <v>1648</v>
      </c>
      <c r="B1530" t="s">
        <v>1934</v>
      </c>
      <c r="C1530">
        <f t="shared" si="73"/>
        <v>40</v>
      </c>
      <c r="D1530">
        <f t="shared" si="74"/>
        <v>100</v>
      </c>
      <c r="E1530">
        <f t="shared" si="75"/>
        <v>140</v>
      </c>
      <c r="F1530" s="15">
        <v>1.2771221791990164</v>
      </c>
      <c r="G1530" s="7" t="s">
        <v>162</v>
      </c>
    </row>
    <row r="1531" spans="1:7">
      <c r="A1531" s="6" t="s">
        <v>1656</v>
      </c>
      <c r="B1531" t="s">
        <v>1935</v>
      </c>
      <c r="C1531">
        <f t="shared" si="73"/>
        <v>40</v>
      </c>
      <c r="D1531">
        <f t="shared" si="74"/>
        <v>100</v>
      </c>
      <c r="E1531">
        <f t="shared" si="75"/>
        <v>140</v>
      </c>
      <c r="F1531" s="15">
        <v>1.7017759906535121</v>
      </c>
      <c r="G1531" s="7" t="s">
        <v>162</v>
      </c>
    </row>
    <row r="1532" spans="1:7">
      <c r="A1532" s="6" t="s">
        <v>1659</v>
      </c>
      <c r="B1532" t="s">
        <v>1981</v>
      </c>
      <c r="C1532">
        <f t="shared" si="73"/>
        <v>40</v>
      </c>
      <c r="D1532">
        <f t="shared" si="74"/>
        <v>100</v>
      </c>
      <c r="E1532">
        <f t="shared" si="75"/>
        <v>140</v>
      </c>
      <c r="F1532" s="15">
        <v>1.821701357360987</v>
      </c>
      <c r="G1532" s="7" t="s">
        <v>162</v>
      </c>
    </row>
    <row r="1533" spans="1:7">
      <c r="A1533" s="6" t="s">
        <v>1665</v>
      </c>
      <c r="B1533" t="s">
        <v>1982</v>
      </c>
      <c r="C1533">
        <f t="shared" si="73"/>
        <v>40</v>
      </c>
      <c r="D1533">
        <f t="shared" si="74"/>
        <v>100</v>
      </c>
      <c r="E1533">
        <f t="shared" si="75"/>
        <v>140</v>
      </c>
      <c r="F1533" s="15">
        <v>1.0055541506675567</v>
      </c>
      <c r="G1533" s="7" t="s">
        <v>162</v>
      </c>
    </row>
    <row r="1534" spans="1:7">
      <c r="A1534" s="6" t="s">
        <v>1677</v>
      </c>
      <c r="B1534" t="s">
        <v>1983</v>
      </c>
      <c r="C1534">
        <f t="shared" si="73"/>
        <v>40</v>
      </c>
      <c r="D1534">
        <f t="shared" si="74"/>
        <v>100</v>
      </c>
      <c r="E1534">
        <f t="shared" si="75"/>
        <v>140</v>
      </c>
      <c r="F1534" s="15">
        <v>1.7058994671948948</v>
      </c>
      <c r="G1534" s="7" t="s">
        <v>162</v>
      </c>
    </row>
    <row r="1535" spans="1:7">
      <c r="A1535" s="6" t="s">
        <v>1681</v>
      </c>
      <c r="B1535" t="s">
        <v>1981</v>
      </c>
      <c r="C1535">
        <f t="shared" si="73"/>
        <v>40</v>
      </c>
      <c r="D1535">
        <f t="shared" si="74"/>
        <v>100</v>
      </c>
      <c r="E1535">
        <f t="shared" si="75"/>
        <v>140</v>
      </c>
      <c r="F1535" s="15">
        <v>1.5602994046340726</v>
      </c>
      <c r="G1535" s="7" t="s">
        <v>162</v>
      </c>
    </row>
    <row r="1536" spans="1:7">
      <c r="A1536" s="6" t="s">
        <v>1691</v>
      </c>
      <c r="B1536" t="s">
        <v>1982</v>
      </c>
      <c r="C1536">
        <f t="shared" si="73"/>
        <v>40</v>
      </c>
      <c r="D1536">
        <f t="shared" si="74"/>
        <v>100</v>
      </c>
      <c r="E1536">
        <f t="shared" si="75"/>
        <v>140</v>
      </c>
      <c r="F1536" s="15">
        <v>1.8018351449653212</v>
      </c>
      <c r="G1536" s="7" t="s">
        <v>162</v>
      </c>
    </row>
    <row r="1537" spans="1:7">
      <c r="A1537" s="6" t="s">
        <v>1700</v>
      </c>
      <c r="B1537" t="s">
        <v>1983</v>
      </c>
      <c r="C1537">
        <f t="shared" si="73"/>
        <v>40</v>
      </c>
      <c r="D1537">
        <f t="shared" si="74"/>
        <v>100</v>
      </c>
      <c r="E1537">
        <f t="shared" si="75"/>
        <v>140</v>
      </c>
      <c r="F1537" s="15">
        <v>1.7639706546645852</v>
      </c>
      <c r="G1537" s="7" t="s">
        <v>162</v>
      </c>
    </row>
    <row r="1538" spans="1:7">
      <c r="A1538" s="6" t="s">
        <v>1704</v>
      </c>
      <c r="B1538" t="s">
        <v>1981</v>
      </c>
      <c r="C1538">
        <f t="shared" ref="C1538:C1560" si="76">VLOOKUP(MID(B1538,3,1),Andar,2,0)</f>
        <v>40</v>
      </c>
      <c r="D1538">
        <f t="shared" ref="D1538:D1560" si="77">VLOOKUP(MID(B1538,4,2),Linear,2,0)</f>
        <v>100</v>
      </c>
      <c r="E1538">
        <f t="shared" si="75"/>
        <v>140</v>
      </c>
      <c r="F1538" s="15">
        <v>1.87616509641152</v>
      </c>
      <c r="G1538" s="7" t="s">
        <v>162</v>
      </c>
    </row>
    <row r="1539" spans="1:7">
      <c r="A1539" s="6" t="s">
        <v>1705</v>
      </c>
      <c r="B1539" t="s">
        <v>1982</v>
      </c>
      <c r="C1539">
        <f t="shared" si="76"/>
        <v>40</v>
      </c>
      <c r="D1539">
        <f t="shared" si="77"/>
        <v>100</v>
      </c>
      <c r="E1539">
        <f t="shared" si="75"/>
        <v>140</v>
      </c>
      <c r="F1539" s="15">
        <v>1.5972720439176653</v>
      </c>
      <c r="G1539" s="7" t="s">
        <v>162</v>
      </c>
    </row>
    <row r="1540" spans="1:7">
      <c r="A1540" s="6" t="s">
        <v>1707</v>
      </c>
      <c r="B1540" t="s">
        <v>1983</v>
      </c>
      <c r="C1540">
        <f t="shared" si="76"/>
        <v>40</v>
      </c>
      <c r="D1540">
        <f t="shared" si="77"/>
        <v>100</v>
      </c>
      <c r="E1540">
        <f t="shared" si="75"/>
        <v>140</v>
      </c>
      <c r="F1540" s="15">
        <v>1.4556468633305339</v>
      </c>
      <c r="G1540" s="7" t="s">
        <v>162</v>
      </c>
    </row>
    <row r="1541" spans="1:7">
      <c r="A1541" s="6" t="s">
        <v>1708</v>
      </c>
      <c r="B1541" t="s">
        <v>2029</v>
      </c>
      <c r="C1541">
        <f t="shared" si="76"/>
        <v>40</v>
      </c>
      <c r="D1541">
        <f t="shared" si="77"/>
        <v>100</v>
      </c>
      <c r="E1541">
        <f t="shared" si="75"/>
        <v>140</v>
      </c>
      <c r="F1541" s="15">
        <v>1.8191940124226065</v>
      </c>
      <c r="G1541" s="7" t="s">
        <v>162</v>
      </c>
    </row>
    <row r="1542" spans="1:7">
      <c r="A1542" s="6" t="s">
        <v>1716</v>
      </c>
      <c r="B1542" t="s">
        <v>2030</v>
      </c>
      <c r="C1542">
        <f t="shared" si="76"/>
        <v>40</v>
      </c>
      <c r="D1542">
        <f t="shared" si="77"/>
        <v>100</v>
      </c>
      <c r="E1542">
        <f t="shared" si="75"/>
        <v>140</v>
      </c>
      <c r="F1542" s="15">
        <v>1.1479935883113805</v>
      </c>
      <c r="G1542" s="7" t="s">
        <v>162</v>
      </c>
    </row>
    <row r="1543" spans="1:7">
      <c r="A1543" s="6" t="s">
        <v>1724</v>
      </c>
      <c r="B1543" t="s">
        <v>2031</v>
      </c>
      <c r="C1543">
        <f t="shared" si="76"/>
        <v>40</v>
      </c>
      <c r="D1543">
        <f t="shared" si="77"/>
        <v>100</v>
      </c>
      <c r="E1543">
        <f t="shared" si="75"/>
        <v>140</v>
      </c>
      <c r="F1543" s="15">
        <v>1.4013403839261422</v>
      </c>
      <c r="G1543" s="7" t="s">
        <v>162</v>
      </c>
    </row>
    <row r="1544" spans="1:7">
      <c r="A1544" s="6" t="s">
        <v>1733</v>
      </c>
      <c r="B1544" t="s">
        <v>2029</v>
      </c>
      <c r="C1544">
        <f t="shared" si="76"/>
        <v>40</v>
      </c>
      <c r="D1544">
        <f t="shared" si="77"/>
        <v>100</v>
      </c>
      <c r="E1544">
        <f t="shared" si="75"/>
        <v>140</v>
      </c>
      <c r="F1544" s="15">
        <v>1.042676584645263</v>
      </c>
      <c r="G1544" s="7" t="s">
        <v>162</v>
      </c>
    </row>
    <row r="1545" spans="1:7">
      <c r="A1545" s="6" t="s">
        <v>1740</v>
      </c>
      <c r="B1545" t="s">
        <v>2030</v>
      </c>
      <c r="C1545">
        <f t="shared" si="76"/>
        <v>40</v>
      </c>
      <c r="D1545">
        <f t="shared" si="77"/>
        <v>100</v>
      </c>
      <c r="E1545">
        <f t="shared" si="75"/>
        <v>140</v>
      </c>
      <c r="F1545" s="15">
        <v>1.4791780237069592</v>
      </c>
      <c r="G1545" s="7" t="s">
        <v>162</v>
      </c>
    </row>
    <row r="1546" spans="1:7">
      <c r="A1546" s="6" t="s">
        <v>1742</v>
      </c>
      <c r="B1546" t="s">
        <v>2031</v>
      </c>
      <c r="C1546">
        <f t="shared" si="76"/>
        <v>40</v>
      </c>
      <c r="D1546">
        <f t="shared" si="77"/>
        <v>100</v>
      </c>
      <c r="E1546">
        <f t="shared" si="75"/>
        <v>140</v>
      </c>
      <c r="F1546" s="15">
        <v>1.900194106057165</v>
      </c>
      <c r="G1546" s="7" t="s">
        <v>162</v>
      </c>
    </row>
    <row r="1547" spans="1:7">
      <c r="A1547" s="6" t="s">
        <v>1745</v>
      </c>
      <c r="B1547" t="s">
        <v>2029</v>
      </c>
      <c r="C1547">
        <f t="shared" si="76"/>
        <v>40</v>
      </c>
      <c r="D1547">
        <f t="shared" si="77"/>
        <v>100</v>
      </c>
      <c r="E1547">
        <f t="shared" si="75"/>
        <v>140</v>
      </c>
      <c r="F1547" s="15">
        <v>1.2491596959064557</v>
      </c>
      <c r="G1547" s="7" t="s">
        <v>162</v>
      </c>
    </row>
    <row r="1548" spans="1:7">
      <c r="A1548" s="6" t="s">
        <v>1746</v>
      </c>
      <c r="B1548" t="s">
        <v>2030</v>
      </c>
      <c r="C1548">
        <f t="shared" si="76"/>
        <v>40</v>
      </c>
      <c r="D1548">
        <f t="shared" si="77"/>
        <v>100</v>
      </c>
      <c r="E1548">
        <f t="shared" si="75"/>
        <v>140</v>
      </c>
      <c r="F1548" s="15">
        <v>1.3026705738177764</v>
      </c>
      <c r="G1548" s="7" t="s">
        <v>162</v>
      </c>
    </row>
    <row r="1549" spans="1:7">
      <c r="A1549" s="6" t="s">
        <v>1747</v>
      </c>
      <c r="B1549" t="s">
        <v>2031</v>
      </c>
      <c r="C1549">
        <f t="shared" si="76"/>
        <v>40</v>
      </c>
      <c r="D1549">
        <f t="shared" si="77"/>
        <v>100</v>
      </c>
      <c r="E1549">
        <f t="shared" si="75"/>
        <v>140</v>
      </c>
      <c r="F1549" s="15">
        <v>1.9139074584111349</v>
      </c>
      <c r="G1549" s="7" t="s">
        <v>162</v>
      </c>
    </row>
    <row r="1550" spans="1:7">
      <c r="A1550" s="6" t="s">
        <v>1749</v>
      </c>
      <c r="B1550" t="s">
        <v>1774</v>
      </c>
      <c r="C1550">
        <f t="shared" si="76"/>
        <v>40</v>
      </c>
      <c r="D1550">
        <f t="shared" si="77"/>
        <v>100</v>
      </c>
      <c r="E1550">
        <f t="shared" si="75"/>
        <v>140</v>
      </c>
      <c r="F1550" s="15">
        <v>1.7534149538199797</v>
      </c>
      <c r="G1550" s="7" t="s">
        <v>162</v>
      </c>
    </row>
    <row r="1551" spans="1:7">
      <c r="A1551" s="6" t="s">
        <v>1750</v>
      </c>
      <c r="B1551" t="s">
        <v>1775</v>
      </c>
      <c r="C1551">
        <f t="shared" si="76"/>
        <v>40</v>
      </c>
      <c r="D1551">
        <f t="shared" si="77"/>
        <v>100</v>
      </c>
      <c r="E1551">
        <f t="shared" si="75"/>
        <v>140</v>
      </c>
      <c r="F1551" s="15">
        <v>1.8544559995326688</v>
      </c>
      <c r="G1551" s="7" t="s">
        <v>162</v>
      </c>
    </row>
    <row r="1552" spans="1:7">
      <c r="A1552" s="6" t="s">
        <v>1751</v>
      </c>
      <c r="B1552" t="s">
        <v>1776</v>
      </c>
      <c r="C1552">
        <f t="shared" si="76"/>
        <v>40</v>
      </c>
      <c r="D1552">
        <f t="shared" si="77"/>
        <v>100</v>
      </c>
      <c r="E1552">
        <f t="shared" si="75"/>
        <v>140</v>
      </c>
      <c r="F1552" s="15">
        <v>1.62902644124101</v>
      </c>
      <c r="G1552" s="7" t="s">
        <v>162</v>
      </c>
    </row>
    <row r="1553" spans="1:7">
      <c r="A1553" s="6" t="s">
        <v>1752</v>
      </c>
      <c r="B1553" t="s">
        <v>1774</v>
      </c>
      <c r="C1553">
        <f t="shared" si="76"/>
        <v>40</v>
      </c>
      <c r="D1553">
        <f t="shared" si="77"/>
        <v>100</v>
      </c>
      <c r="E1553">
        <f t="shared" si="75"/>
        <v>140</v>
      </c>
      <c r="F1553" s="15">
        <v>1.3633673384769205</v>
      </c>
      <c r="G1553" s="7" t="s">
        <v>162</v>
      </c>
    </row>
    <row r="1554" spans="1:7">
      <c r="A1554" s="6" t="s">
        <v>1755</v>
      </c>
      <c r="B1554" t="s">
        <v>1775</v>
      </c>
      <c r="C1554">
        <f t="shared" si="76"/>
        <v>40</v>
      </c>
      <c r="D1554">
        <f t="shared" si="77"/>
        <v>100</v>
      </c>
      <c r="E1554">
        <f t="shared" si="75"/>
        <v>140</v>
      </c>
      <c r="F1554" s="15">
        <v>1.0186637345647016</v>
      </c>
      <c r="G1554" s="7" t="s">
        <v>162</v>
      </c>
    </row>
    <row r="1555" spans="1:7">
      <c r="A1555" s="6" t="s">
        <v>1756</v>
      </c>
      <c r="B1555" t="s">
        <v>1776</v>
      </c>
      <c r="C1555">
        <f t="shared" si="76"/>
        <v>40</v>
      </c>
      <c r="D1555">
        <f t="shared" si="77"/>
        <v>100</v>
      </c>
      <c r="E1555">
        <f t="shared" si="75"/>
        <v>140</v>
      </c>
      <c r="F1555" s="15">
        <v>1.1826307995376659</v>
      </c>
      <c r="G1555" s="7" t="s">
        <v>162</v>
      </c>
    </row>
    <row r="1556" spans="1:7">
      <c r="A1556" s="6" t="s">
        <v>1757</v>
      </c>
      <c r="B1556" t="s">
        <v>1774</v>
      </c>
      <c r="C1556">
        <f t="shared" si="76"/>
        <v>40</v>
      </c>
      <c r="D1556">
        <f t="shared" si="77"/>
        <v>100</v>
      </c>
      <c r="E1556">
        <f t="shared" si="75"/>
        <v>140</v>
      </c>
      <c r="F1556" s="15">
        <v>1.4842843073430787</v>
      </c>
      <c r="G1556" s="7" t="s">
        <v>162</v>
      </c>
    </row>
    <row r="1557" spans="1:7">
      <c r="A1557" s="6" t="s">
        <v>1758</v>
      </c>
      <c r="B1557" t="s">
        <v>1775</v>
      </c>
      <c r="C1557">
        <f t="shared" si="76"/>
        <v>40</v>
      </c>
      <c r="D1557">
        <f t="shared" si="77"/>
        <v>100</v>
      </c>
      <c r="E1557">
        <f t="shared" si="75"/>
        <v>140</v>
      </c>
      <c r="F1557" s="15">
        <v>1.1549262573976047</v>
      </c>
      <c r="G1557" s="7" t="s">
        <v>162</v>
      </c>
    </row>
    <row r="1558" spans="1:7">
      <c r="A1558" s="6" t="s">
        <v>1759</v>
      </c>
      <c r="B1558" t="s">
        <v>1776</v>
      </c>
      <c r="C1558">
        <f t="shared" si="76"/>
        <v>40</v>
      </c>
      <c r="D1558">
        <f t="shared" si="77"/>
        <v>100</v>
      </c>
      <c r="E1558">
        <f t="shared" si="75"/>
        <v>140</v>
      </c>
      <c r="F1558" s="15">
        <v>1.2685006790175883</v>
      </c>
      <c r="G1558" s="7" t="s">
        <v>162</v>
      </c>
    </row>
    <row r="1559" spans="1:7">
      <c r="A1559" s="6" t="s">
        <v>1760</v>
      </c>
      <c r="B1559" t="s">
        <v>138</v>
      </c>
      <c r="C1559">
        <f t="shared" si="76"/>
        <v>40</v>
      </c>
      <c r="D1559">
        <f t="shared" si="77"/>
        <v>100</v>
      </c>
      <c r="E1559">
        <f t="shared" si="75"/>
        <v>140</v>
      </c>
      <c r="F1559" s="15">
        <v>1.970793773335938</v>
      </c>
      <c r="G1559" s="7" t="s">
        <v>162</v>
      </c>
    </row>
    <row r="1560" spans="1:7">
      <c r="A1560" s="6" t="s">
        <v>1762</v>
      </c>
      <c r="B1560" t="s">
        <v>139</v>
      </c>
      <c r="C1560">
        <f t="shared" si="76"/>
        <v>40</v>
      </c>
      <c r="D1560">
        <f t="shared" si="77"/>
        <v>100</v>
      </c>
      <c r="E1560">
        <f t="shared" si="75"/>
        <v>140</v>
      </c>
      <c r="F1560" s="15">
        <v>1.8544559995326688</v>
      </c>
      <c r="G1560" s="7" t="s">
        <v>162</v>
      </c>
    </row>
    <row r="1561" spans="1:7">
      <c r="F1561" s="15"/>
    </row>
    <row r="1562" spans="1:7">
      <c r="F1562" s="15"/>
    </row>
    <row r="1563" spans="1:7">
      <c r="F1563" s="15"/>
    </row>
    <row r="1564" spans="1:7">
      <c r="F1564" s="15"/>
    </row>
    <row r="1565" spans="1:7">
      <c r="F1565" s="15"/>
    </row>
    <row r="1566" spans="1:7">
      <c r="F1566" s="15"/>
    </row>
    <row r="1567" spans="1:7">
      <c r="F1567" s="15"/>
    </row>
    <row r="1568" spans="1:7">
      <c r="F1568" s="15"/>
    </row>
    <row r="1569" spans="6:6">
      <c r="F1569" s="15"/>
    </row>
    <row r="1570" spans="6:6">
      <c r="F1570" s="15"/>
    </row>
    <row r="1571" spans="6:6">
      <c r="F1571" s="15"/>
    </row>
    <row r="1572" spans="6:6">
      <c r="F1572" s="15"/>
    </row>
    <row r="1573" spans="6:6">
      <c r="F1573" s="15"/>
    </row>
    <row r="1574" spans="6:6">
      <c r="F1574" s="15"/>
    </row>
    <row r="1575" spans="6:6">
      <c r="F1575" s="15"/>
    </row>
    <row r="1576" spans="6:6">
      <c r="F1576" s="15"/>
    </row>
    <row r="1577" spans="6:6">
      <c r="F1577" s="15"/>
    </row>
    <row r="1578" spans="6:6">
      <c r="F1578" s="15"/>
    </row>
    <row r="1579" spans="6:6">
      <c r="F1579" s="15"/>
    </row>
    <row r="1580" spans="6:6">
      <c r="F1580" s="15"/>
    </row>
    <row r="1581" spans="6:6">
      <c r="F1581" s="15"/>
    </row>
    <row r="1582" spans="6:6">
      <c r="F1582" s="15"/>
    </row>
    <row r="1583" spans="6:6">
      <c r="F1583" s="15"/>
    </row>
    <row r="1584" spans="6:6">
      <c r="F1584" s="15"/>
    </row>
    <row r="1585" spans="6:6">
      <c r="F1585" s="15"/>
    </row>
    <row r="1586" spans="6:6">
      <c r="F1586" s="15"/>
    </row>
    <row r="1587" spans="6:6">
      <c r="F1587" s="15"/>
    </row>
    <row r="1588" spans="6:6">
      <c r="F1588" s="15"/>
    </row>
    <row r="1589" spans="6:6">
      <c r="F1589" s="15"/>
    </row>
    <row r="1590" spans="6:6">
      <c r="F1590" s="15"/>
    </row>
    <row r="1591" spans="6:6">
      <c r="F1591" s="15"/>
    </row>
  </sheetData>
  <phoneticPr fontId="18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Folha4"/>
  <dimension ref="A2:F15"/>
  <sheetViews>
    <sheetView workbookViewId="0">
      <selection activeCell="E16" sqref="E16"/>
    </sheetView>
  </sheetViews>
  <sheetFormatPr defaultRowHeight="15"/>
  <sheetData>
    <row r="2" spans="1:6">
      <c r="A2" t="s">
        <v>186</v>
      </c>
      <c r="E2" t="s">
        <v>185</v>
      </c>
    </row>
    <row r="3" spans="1:6">
      <c r="A3" t="s">
        <v>187</v>
      </c>
      <c r="B3" t="s">
        <v>179</v>
      </c>
      <c r="E3" t="s">
        <v>188</v>
      </c>
      <c r="F3" t="s">
        <v>179</v>
      </c>
    </row>
    <row r="4" spans="1:6">
      <c r="A4" s="11" t="s">
        <v>180</v>
      </c>
      <c r="B4">
        <v>10</v>
      </c>
      <c r="E4" s="20" t="s">
        <v>1783</v>
      </c>
      <c r="F4">
        <v>10</v>
      </c>
    </row>
    <row r="5" spans="1:6">
      <c r="A5" s="11" t="s">
        <v>181</v>
      </c>
      <c r="B5">
        <v>20</v>
      </c>
      <c r="E5" s="20" t="s">
        <v>1784</v>
      </c>
      <c r="F5">
        <v>20</v>
      </c>
    </row>
    <row r="6" spans="1:6">
      <c r="A6" s="11" t="s">
        <v>182</v>
      </c>
      <c r="B6">
        <v>30</v>
      </c>
      <c r="E6" s="20" t="s">
        <v>1785</v>
      </c>
      <c r="F6">
        <v>30</v>
      </c>
    </row>
    <row r="7" spans="1:6">
      <c r="A7" s="11" t="s">
        <v>183</v>
      </c>
      <c r="B7">
        <v>40</v>
      </c>
      <c r="E7" s="20" t="s">
        <v>1786</v>
      </c>
      <c r="F7">
        <v>40</v>
      </c>
    </row>
    <row r="8" spans="1:6">
      <c r="A8" s="11" t="s">
        <v>184</v>
      </c>
      <c r="B8">
        <v>50</v>
      </c>
      <c r="E8" s="20" t="s">
        <v>1787</v>
      </c>
      <c r="F8">
        <v>50</v>
      </c>
    </row>
    <row r="9" spans="1:6">
      <c r="E9" s="20" t="s">
        <v>1788</v>
      </c>
      <c r="F9">
        <v>60</v>
      </c>
    </row>
    <row r="10" spans="1:6">
      <c r="E10" s="20" t="s">
        <v>1789</v>
      </c>
      <c r="F10">
        <v>70</v>
      </c>
    </row>
    <row r="11" spans="1:6">
      <c r="E11" s="20" t="s">
        <v>1790</v>
      </c>
      <c r="F11">
        <v>80</v>
      </c>
    </row>
    <row r="12" spans="1:6">
      <c r="E12" s="20" t="s">
        <v>1791</v>
      </c>
      <c r="F12">
        <v>90</v>
      </c>
    </row>
    <row r="13" spans="1:6">
      <c r="E13" s="20" t="s">
        <v>190</v>
      </c>
      <c r="F13">
        <v>100</v>
      </c>
    </row>
    <row r="14" spans="1:6">
      <c r="E14" s="20" t="s">
        <v>1764</v>
      </c>
      <c r="F14">
        <v>100</v>
      </c>
    </row>
    <row r="15" spans="1:6">
      <c r="E15" s="20" t="s">
        <v>1782</v>
      </c>
      <c r="F15">
        <v>100</v>
      </c>
    </row>
  </sheetData>
  <phoneticPr fontId="18" type="noConversion"/>
  <pageMargins left="0.75" right="0.75" top="1" bottom="1" header="0" footer="0"/>
  <headerFooter alignWithMargins="0"/>
  <ignoredErrors>
    <ignoredError sqref="F4:F1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 codeName="Folha5"/>
  <dimension ref="A1:Z295"/>
  <sheetViews>
    <sheetView workbookViewId="0">
      <selection activeCell="F19" sqref="F19"/>
    </sheetView>
  </sheetViews>
  <sheetFormatPr defaultRowHeight="15"/>
  <cols>
    <col min="1" max="1" width="23.85546875" bestFit="1" customWidth="1"/>
  </cols>
  <sheetData>
    <row r="1" spans="1:26">
      <c r="A1" t="str">
        <f>'Pedidos día'!A1</f>
        <v>Cliente</v>
      </c>
      <c r="B1" t="str">
        <f>'Pedidos día'!B1</f>
        <v>Tempos</v>
      </c>
      <c r="C1" t="str">
        <f>'Pedidos día'!C1</f>
        <v>Factor</v>
      </c>
      <c r="D1" s="18">
        <f>'Pedidos día'!D1</f>
        <v>40360</v>
      </c>
      <c r="E1" s="18">
        <f>'Pedidos día'!E1</f>
        <v>40361</v>
      </c>
      <c r="F1" s="18">
        <f>'Pedidos día'!F1</f>
        <v>40364</v>
      </c>
      <c r="G1" s="18">
        <f>'Pedidos día'!G1</f>
        <v>40365</v>
      </c>
      <c r="H1" s="18">
        <f>'Pedidos día'!H1</f>
        <v>40366</v>
      </c>
      <c r="I1" s="18">
        <f>'Pedidos día'!I1</f>
        <v>40367</v>
      </c>
      <c r="J1" s="18">
        <f>'Pedidos día'!J1</f>
        <v>40368</v>
      </c>
      <c r="K1" s="18">
        <f>'Pedidos día'!K1</f>
        <v>40371</v>
      </c>
      <c r="L1" s="18">
        <f>'Pedidos día'!L1</f>
        <v>40372</v>
      </c>
      <c r="M1" s="18">
        <f>'Pedidos día'!M1</f>
        <v>40373</v>
      </c>
      <c r="N1" s="18">
        <f>'Pedidos día'!N1</f>
        <v>40374</v>
      </c>
      <c r="O1" s="18">
        <f>'Pedidos día'!O1</f>
        <v>40375</v>
      </c>
      <c r="P1" s="18">
        <f>'Pedidos día'!P1</f>
        <v>40378</v>
      </c>
      <c r="Q1" s="18">
        <f>'Pedidos día'!Q1</f>
        <v>40379</v>
      </c>
      <c r="R1" s="18">
        <f>'Pedidos día'!R1</f>
        <v>40380</v>
      </c>
      <c r="S1" s="18">
        <f>'Pedidos día'!S1</f>
        <v>40381</v>
      </c>
      <c r="T1" s="18">
        <f>'Pedidos día'!T1</f>
        <v>40382</v>
      </c>
      <c r="U1" s="18">
        <f>'Pedidos día'!U1</f>
        <v>40385</v>
      </c>
      <c r="V1" s="18">
        <f>'Pedidos día'!V1</f>
        <v>40386</v>
      </c>
      <c r="W1" s="18">
        <f>'Pedidos día'!W1</f>
        <v>40387</v>
      </c>
      <c r="X1" s="18">
        <f>'Pedidos día'!X1</f>
        <v>40388</v>
      </c>
      <c r="Y1" s="18">
        <f>'Pedidos día'!Y1</f>
        <v>40389</v>
      </c>
      <c r="Z1" t="str">
        <f>'Pedidos día'!Z1</f>
        <v>Total Geral</v>
      </c>
    </row>
    <row r="2" spans="1:26">
      <c r="A2" t="str">
        <f>'Pedidos día'!A2</f>
        <v>00000-0003</v>
      </c>
      <c r="B2">
        <f>'Pedidos día'!B2</f>
        <v>30</v>
      </c>
      <c r="C2" s="15">
        <f>'Pedidos día'!C2</f>
        <v>1.1839323620935609</v>
      </c>
      <c r="D2">
        <f>IF(IF('Pedidos día'!D2&gt;0,('Pedidos día'!D2*$C2)+$B2,"")&gt;20,IF('Pedidos día'!D2&gt;0,('Pedidos día'!D2*$C2)+$B2,""),20)</f>
        <v>117.6109947949235</v>
      </c>
      <c r="E2">
        <f>IF(IF('Pedidos día'!E2&gt;0,('Pedidos día'!E2*$C2)+$B2,"")&gt;20,IF('Pedidos día'!E2&gt;0,('Pedidos día'!E2*$C2)+$B2,""),20)</f>
        <v>71.437632673274635</v>
      </c>
      <c r="F2">
        <f>IF(IF('Pedidos día'!F2&gt;0,('Pedidos día'!F2*$C2)+$B2,"")&gt;20,IF('Pedidos día'!F2&gt;0,('Pedidos día'!F2*$C2)+$B2,""),20)</f>
        <v>96.30021227723941</v>
      </c>
      <c r="G2">
        <f>IF(IF('Pedidos día'!G2&gt;0,('Pedidos día'!G2*$C2)+$B2,"")&gt;20,IF('Pedidos día'!G2&gt;0,('Pedidos día'!G2*$C2)+$B2,""),20)</f>
        <v>112.87526534654927</v>
      </c>
      <c r="H2">
        <f>IF(IF('Pedidos día'!H2&gt;0,('Pedidos día'!H2*$C2)+$B2,"")&gt;20,IF('Pedidos día'!H2&gt;0,('Pedidos día'!H2*$C2)+$B2,""),20)</f>
        <v>116.42706243282994</v>
      </c>
      <c r="I2">
        <f>IF(IF('Pedidos día'!I2&gt;0,('Pedidos día'!I2*$C2)+$B2,"")&gt;20,IF('Pedidos día'!I2&gt;0,('Pedidos día'!I2*$C2)+$B2,""),20)</f>
        <v>125.89852132957843</v>
      </c>
      <c r="J2">
        <f>IF(IF('Pedidos día'!J2&gt;0,('Pedidos día'!J2*$C2)+$B2,"")&gt;20,IF('Pedidos día'!J2&gt;0,('Pedidos día'!J2*$C2)+$B2,""),20)</f>
        <v>38.28752653465493</v>
      </c>
      <c r="K2">
        <f>IF(IF('Pedidos día'!K2&gt;0,('Pedidos día'!K2*$C2)+$B2,"")&gt;20,IF('Pedidos día'!K2&gt;0,('Pedidos día'!K2*$C2)+$B2,""),20)</f>
        <v>70.253700311181063</v>
      </c>
      <c r="L2">
        <f>IF(IF('Pedidos día'!L2&gt;0,('Pedidos día'!L2*$C2)+$B2,"")&gt;20,IF('Pedidos día'!L2&gt;0,('Pedidos día'!L2*$C2)+$B2,""),20)</f>
        <v>154.31289801982388</v>
      </c>
      <c r="M2">
        <f>IF(IF('Pedidos día'!M2&gt;0,('Pedidos día'!M2*$C2)+$B2,"")&gt;20,IF('Pedidos día'!M2&gt;0,('Pedidos día'!M2*$C2)+$B2,""),20)</f>
        <v>64.334038500713262</v>
      </c>
      <c r="N2">
        <f>IF(IF('Pedidos día'!N2&gt;0,('Pedidos día'!N2*$C2)+$B2,"")&gt;20,IF('Pedidos día'!N2&gt;0,('Pedidos día'!N2*$C2)+$B2,""),20)</f>
        <v>93.932347553052296</v>
      </c>
      <c r="O2">
        <f>IF(IF('Pedidos día'!O2&gt;0,('Pedidos día'!O2*$C2)+$B2,"")&gt;20,IF('Pedidos día'!O2&gt;0,('Pedidos día'!O2*$C2)+$B2,""),20)</f>
        <v>40.655391258842045</v>
      </c>
      <c r="P2">
        <f>IF(IF('Pedidos día'!P2&gt;0,('Pedidos día'!P2*$C2)+$B2,"")&gt;20,IF('Pedidos día'!P2&gt;0,('Pedidos día'!P2*$C2)+$B2,""),20)</f>
        <v>92.748415190958724</v>
      </c>
      <c r="Q2">
        <f>IF(IF('Pedidos día'!Q2&gt;0,('Pedidos día'!Q2*$C2)+$B2,"")&gt;20,IF('Pedidos día'!Q2&gt;0,('Pedidos día'!Q2*$C2)+$B2,""),20)</f>
        <v>102.21987408770721</v>
      </c>
      <c r="R2">
        <f>IF(IF('Pedidos día'!R2&gt;0,('Pedidos día'!R2*$C2)+$B2,"")&gt;20,IF('Pedidos día'!R2&gt;0,('Pedidos día'!R2*$C2)+$B2,""),20)</f>
        <v>73.80549739746175</v>
      </c>
      <c r="S2">
        <f>IF(IF('Pedidos día'!S2&gt;0,('Pedidos día'!S2*$C2)+$B2,"")&gt;20,IF('Pedidos día'!S2&gt;0,('Pedidos día'!S2*$C2)+$B2,""),20)</f>
        <v>129.4503184158591</v>
      </c>
      <c r="T2">
        <f>IF(IF('Pedidos día'!T2&gt;0,('Pedidos día'!T2*$C2)+$B2,"")&gt;20,IF('Pedidos día'!T2&gt;0,('Pedidos día'!T2*$C2)+$B2,""),20)</f>
        <v>45.391120707216288</v>
      </c>
      <c r="U2">
        <f>IF(IF('Pedidos día'!U2&gt;0,('Pedidos día'!U2*$C2)+$B2,"")&gt;20,IF('Pedidos día'!U2&gt;0,('Pedidos día'!U2*$C2)+$B2,""),20)</f>
        <v>110.50740062236214</v>
      </c>
      <c r="V2">
        <f>IF(IF('Pedidos día'!V2&gt;0,('Pedidos día'!V2*$C2)+$B2,"")&gt;20,IF('Pedidos día'!V2&gt;0,('Pedidos día'!V2*$C2)+$B2,""),20)</f>
        <v>135.3699802263269</v>
      </c>
      <c r="W2">
        <f>IF(IF('Pedidos día'!W2&gt;0,('Pedidos día'!W2*$C2)+$B2,"")&gt;20,IF('Pedidos día'!W2&gt;0,('Pedidos día'!W2*$C2)+$B2,""),20)</f>
        <v>83.276956294210237</v>
      </c>
      <c r="X2">
        <f>IF(IF('Pedidos día'!X2&gt;0,('Pedidos día'!X2*$C2)+$B2,"")&gt;20,IF('Pedidos día'!X2&gt;0,('Pedidos día'!X2*$C2)+$B2,""),20)</f>
        <v>99.852009363520096</v>
      </c>
      <c r="Y2">
        <f>IF(IF('Pedidos día'!Y2&gt;0,('Pedidos día'!Y2*$C2)+$B2,"")&gt;20,IF('Pedidos día'!Y2&gt;0,('Pedidos día'!Y2*$C2)+$B2,""),20)</f>
        <v>69.069767949087506</v>
      </c>
      <c r="Z2">
        <f>IF('Pedidos día'!Z2&gt;0,('Pedidos día'!Z2*$C2)+$B2,"")</f>
        <v>1414.0169312873727</v>
      </c>
    </row>
    <row r="3" spans="1:26">
      <c r="A3" t="str">
        <f>'Pedidos día'!A3</f>
        <v>00000-0052</v>
      </c>
      <c r="B3">
        <f>'Pedidos día'!B3</f>
        <v>30</v>
      </c>
      <c r="C3" s="15">
        <f>'Pedidos día'!C3</f>
        <v>1.3836689814897669</v>
      </c>
      <c r="D3">
        <f>IF(IF('Pedidos día'!D3&gt;0,('Pedidos día'!D3*$C3)+$B3,"")&gt;20,IF('Pedidos día'!D3&gt;0,('Pedidos día'!D3*$C3)+$B3,""),20)</f>
        <v>47.987696759366969</v>
      </c>
      <c r="E3" t="str">
        <f>IF(IF('Pedidos día'!E3&gt;0,('Pedidos día'!E3*$C3)+$B3,"")&gt;20,IF('Pedidos día'!E3&gt;0,('Pedidos día'!E3*$C3)+$B3,""),20)</f>
        <v/>
      </c>
      <c r="F3">
        <f>IF(IF('Pedidos día'!F3&gt;0,('Pedidos día'!F3*$C3)+$B3,"")&gt;20,IF('Pedidos día'!F3&gt;0,('Pedidos día'!F3*$C3)+$B3,""),20)</f>
        <v>34.151006944469302</v>
      </c>
      <c r="G3">
        <f>IF(IF('Pedidos día'!G3&gt;0,('Pedidos día'!G3*$C3)+$B3,"")&gt;20,IF('Pedidos día'!G3&gt;0,('Pedidos día'!G3*$C3)+$B3,""),20)</f>
        <v>43.836689814897667</v>
      </c>
      <c r="H3">
        <f>IF(IF('Pedidos día'!H3&gt;0,('Pedidos día'!H3*$C3)+$B3,"")&gt;20,IF('Pedidos día'!H3&gt;0,('Pedidos día'!H3*$C3)+$B3,""),20)</f>
        <v>39.685682870428366</v>
      </c>
      <c r="I3">
        <f>IF(IF('Pedidos día'!I3&gt;0,('Pedidos día'!I3*$C3)+$B3,"")&gt;20,IF('Pedidos día'!I3&gt;0,('Pedidos día'!I3*$C3)+$B3,""),20)</f>
        <v>35.534675925959064</v>
      </c>
      <c r="J3">
        <f>IF(IF('Pedidos día'!J3&gt;0,('Pedidos día'!J3*$C3)+$B3,"")&gt;20,IF('Pedidos día'!J3&gt;0,('Pedidos día'!J3*$C3)+$B3,""),20)</f>
        <v>35.534675925959064</v>
      </c>
      <c r="K3">
        <f>IF(IF('Pedidos día'!K3&gt;0,('Pedidos día'!K3*$C3)+$B3,"")&gt;20,IF('Pedidos día'!K3&gt;0,('Pedidos día'!K3*$C3)+$B3,""),20)</f>
        <v>42.453020833407905</v>
      </c>
      <c r="L3">
        <f>IF(IF('Pedidos día'!L3&gt;0,('Pedidos día'!L3*$C3)+$B3,"")&gt;20,IF('Pedidos día'!L3&gt;0,('Pedidos día'!L3*$C3)+$B3,""),20)</f>
        <v>34.151006944469302</v>
      </c>
      <c r="M3">
        <f>IF(IF('Pedidos día'!M3&gt;0,('Pedidos día'!M3*$C3)+$B3,"")&gt;20,IF('Pedidos día'!M3&gt;0,('Pedidos día'!M3*$C3)+$B3,""),20)</f>
        <v>41.069351851918135</v>
      </c>
      <c r="N3">
        <f>IF(IF('Pedidos día'!N3&gt;0,('Pedidos día'!N3*$C3)+$B3,"")&gt;20,IF('Pedidos día'!N3&gt;0,('Pedidos día'!N3*$C3)+$B3,""),20)</f>
        <v>38.302013888938603</v>
      </c>
      <c r="O3">
        <f>IF(IF('Pedidos día'!O3&gt;0,('Pedidos día'!O3*$C3)+$B3,"")&gt;20,IF('Pedidos día'!O3&gt;0,('Pedidos día'!O3*$C3)+$B3,""),20)</f>
        <v>32.767337962979532</v>
      </c>
      <c r="P3">
        <f>IF(IF('Pedidos día'!P3&gt;0,('Pedidos día'!P3*$C3)+$B3,"")&gt;20,IF('Pedidos día'!P3&gt;0,('Pedidos día'!P3*$C3)+$B3,""),20)</f>
        <v>43.836689814897667</v>
      </c>
      <c r="Q3" t="str">
        <f>IF(IF('Pedidos día'!Q3&gt;0,('Pedidos día'!Q3*$C3)+$B3,"")&gt;20,IF('Pedidos día'!Q3&gt;0,('Pedidos día'!Q3*$C3)+$B3,""),20)</f>
        <v/>
      </c>
      <c r="R3" t="str">
        <f>IF(IF('Pedidos día'!R3&gt;0,('Pedidos día'!R3*$C3)+$B3,"")&gt;20,IF('Pedidos día'!R3&gt;0,('Pedidos día'!R3*$C3)+$B3,""),20)</f>
        <v/>
      </c>
      <c r="S3">
        <f>IF(IF('Pedidos día'!S3&gt;0,('Pedidos día'!S3*$C3)+$B3,"")&gt;20,IF('Pedidos día'!S3&gt;0,('Pedidos día'!S3*$C3)+$B3,""),20)</f>
        <v>38.302013888938603</v>
      </c>
      <c r="T3">
        <f>IF(IF('Pedidos día'!T3&gt;0,('Pedidos día'!T3*$C3)+$B3,"")&gt;20,IF('Pedidos día'!T3&gt;0,('Pedidos día'!T3*$C3)+$B3,""),20)</f>
        <v>32.767337962979532</v>
      </c>
      <c r="U3">
        <f>IF(IF('Pedidos día'!U3&gt;0,('Pedidos día'!U3*$C3)+$B3,"")&gt;20,IF('Pedidos día'!U3&gt;0,('Pedidos día'!U3*$C3)+$B3,""),20)</f>
        <v>32.767337962979532</v>
      </c>
      <c r="V3">
        <f>IF(IF('Pedidos día'!V3&gt;0,('Pedidos día'!V3*$C3)+$B3,"")&gt;20,IF('Pedidos día'!V3&gt;0,('Pedidos día'!V3*$C3)+$B3,""),20)</f>
        <v>35.534675925959064</v>
      </c>
      <c r="W3" t="str">
        <f>IF(IF('Pedidos día'!W3&gt;0,('Pedidos día'!W3*$C3)+$B3,"")&gt;20,IF('Pedidos día'!W3&gt;0,('Pedidos día'!W3*$C3)+$B3,""),20)</f>
        <v/>
      </c>
      <c r="X3">
        <f>IF(IF('Pedidos día'!X3&gt;0,('Pedidos día'!X3*$C3)+$B3,"")&gt;20,IF('Pedidos día'!X3&gt;0,('Pedidos día'!X3*$C3)+$B3,""),20)</f>
        <v>34.151006944469302</v>
      </c>
      <c r="Y3">
        <f>IF(IF('Pedidos día'!Y3&gt;0,('Pedidos día'!Y3*$C3)+$B3,"")&gt;20,IF('Pedidos día'!Y3&gt;0,('Pedidos día'!Y3*$C3)+$B3,""),20)</f>
        <v>34.151006944469302</v>
      </c>
      <c r="Z3">
        <f>IF('Pedidos día'!Z3&gt;0,('Pedidos día'!Z3*$C3)+$B3,"")</f>
        <v>166.98322916748691</v>
      </c>
    </row>
    <row r="4" spans="1:26">
      <c r="A4" t="str">
        <f>'Pedidos día'!A4</f>
        <v>00000-0114</v>
      </c>
      <c r="B4">
        <f>'Pedidos día'!B4</f>
        <v>10</v>
      </c>
      <c r="C4" s="15">
        <f>'Pedidos día'!C4</f>
        <v>1.9013129609632089</v>
      </c>
      <c r="D4">
        <f>IF(IF('Pedidos día'!D4&gt;0,('Pedidos día'!D4*$C4)+$B4,"")&gt;20,IF('Pedidos día'!D4&gt;0,('Pedidos día'!D4*$C4)+$B4,""),20)</f>
        <v>29.013129609632088</v>
      </c>
      <c r="E4" t="str">
        <f>IF(IF('Pedidos día'!E4&gt;0,('Pedidos día'!E4*$C4)+$B4,"")&gt;20,IF('Pedidos día'!E4&gt;0,('Pedidos día'!E4*$C4)+$B4,""),20)</f>
        <v/>
      </c>
      <c r="F4" t="str">
        <f>IF(IF('Pedidos día'!F4&gt;0,('Pedidos día'!F4*$C4)+$B4,"")&gt;20,IF('Pedidos día'!F4&gt;0,('Pedidos día'!F4*$C4)+$B4,""),20)</f>
        <v/>
      </c>
      <c r="G4">
        <f>IF(IF('Pedidos día'!G4&gt;0,('Pedidos día'!G4*$C4)+$B4,"")&gt;20,IF('Pedidos día'!G4&gt;0,('Pedidos día'!G4*$C4)+$B4,""),20)</f>
        <v>44.223633297337763</v>
      </c>
      <c r="H4">
        <f>IF(IF('Pedidos día'!H4&gt;0,('Pedidos día'!H4*$C4)+$B4,"")&gt;20,IF('Pedidos día'!H4&gt;0,('Pedidos día'!H4*$C4)+$B4,""),20)</f>
        <v>20</v>
      </c>
      <c r="I4">
        <f>IF(IF('Pedidos día'!I4&gt;0,('Pedidos día'!I4*$C4)+$B4,"")&gt;20,IF('Pedidos día'!I4&gt;0,('Pedidos día'!I4*$C4)+$B4,""),20)</f>
        <v>20</v>
      </c>
      <c r="J4">
        <f>IF(IF('Pedidos día'!J4&gt;0,('Pedidos día'!J4*$C4)+$B4,"")&gt;20,IF('Pedidos día'!J4&gt;0,('Pedidos día'!J4*$C4)+$B4,""),20)</f>
        <v>30.914442570595298</v>
      </c>
      <c r="K4" t="str">
        <f>IF(IF('Pedidos día'!K4&gt;0,('Pedidos día'!K4*$C4)+$B4,"")&gt;20,IF('Pedidos día'!K4&gt;0,('Pedidos día'!K4*$C4)+$B4,""),20)</f>
        <v/>
      </c>
      <c r="L4">
        <f>IF(IF('Pedidos día'!L4&gt;0,('Pedidos día'!L4*$C4)+$B4,"")&gt;20,IF('Pedidos día'!L4&gt;0,('Pedidos día'!L4*$C4)+$B4,""),20)</f>
        <v>20</v>
      </c>
      <c r="M4">
        <f>IF(IF('Pedidos día'!M4&gt;0,('Pedidos día'!M4*$C4)+$B4,"")&gt;20,IF('Pedidos día'!M4&gt;0,('Pedidos día'!M4*$C4)+$B4,""),20)</f>
        <v>20</v>
      </c>
      <c r="N4">
        <f>IF(IF('Pedidos día'!N4&gt;0,('Pedidos día'!N4*$C4)+$B4,"")&gt;20,IF('Pedidos día'!N4&gt;0,('Pedidos día'!N4*$C4)+$B4,""),20)</f>
        <v>25.210503687705671</v>
      </c>
      <c r="O4">
        <f>IF(IF('Pedidos día'!O4&gt;0,('Pedidos día'!O4*$C4)+$B4,"")&gt;20,IF('Pedidos día'!O4&gt;0,('Pedidos día'!O4*$C4)+$B4,""),20)</f>
        <v>20</v>
      </c>
      <c r="P4" t="str">
        <f>IF(IF('Pedidos día'!P4&gt;0,('Pedidos día'!P4*$C4)+$B4,"")&gt;20,IF('Pedidos día'!P4&gt;0,('Pedidos día'!P4*$C4)+$B4,""),20)</f>
        <v/>
      </c>
      <c r="Q4">
        <f>IF(IF('Pedidos día'!Q4&gt;0,('Pedidos día'!Q4*$C4)+$B4,"")&gt;20,IF('Pedidos día'!Q4&gt;0,('Pedidos día'!Q4*$C4)+$B4,""),20)</f>
        <v>34.717068492521719</v>
      </c>
      <c r="R4">
        <f>IF(IF('Pedidos día'!R4&gt;0,('Pedidos día'!R4*$C4)+$B4,"")&gt;20,IF('Pedidos día'!R4&gt;0,('Pedidos día'!R4*$C4)+$B4,""),20)</f>
        <v>20</v>
      </c>
      <c r="S4">
        <f>IF(IF('Pedidos día'!S4&gt;0,('Pedidos día'!S4*$C4)+$B4,"")&gt;20,IF('Pedidos día'!S4&gt;0,('Pedidos día'!S4*$C4)+$B4,""),20)</f>
        <v>20</v>
      </c>
      <c r="T4">
        <f>IF(IF('Pedidos día'!T4&gt;0,('Pedidos día'!T4*$C4)+$B4,"")&gt;20,IF('Pedidos día'!T4&gt;0,('Pedidos día'!T4*$C4)+$B4,""),20)</f>
        <v>20</v>
      </c>
      <c r="U4">
        <f>IF(IF('Pedidos día'!U4&gt;0,('Pedidos día'!U4*$C4)+$B4,"")&gt;20,IF('Pedidos día'!U4&gt;0,('Pedidos día'!U4*$C4)+$B4,""),20)</f>
        <v>20</v>
      </c>
      <c r="V4">
        <f>IF(IF('Pedidos día'!V4&gt;0,('Pedidos día'!V4*$C4)+$B4,"")&gt;20,IF('Pedidos día'!V4&gt;0,('Pedidos día'!V4*$C4)+$B4,""),20)</f>
        <v>20</v>
      </c>
      <c r="W4">
        <f>IF(IF('Pedidos día'!W4&gt;0,('Pedidos día'!W4*$C4)+$B4,"")&gt;20,IF('Pedidos día'!W4&gt;0,('Pedidos día'!W4*$C4)+$B4,""),20)</f>
        <v>20</v>
      </c>
      <c r="X4">
        <f>IF(IF('Pedidos día'!X4&gt;0,('Pedidos día'!X4*$C4)+$B4,"")&gt;20,IF('Pedidos día'!X4&gt;0,('Pedidos día'!X4*$C4)+$B4,""),20)</f>
        <v>20</v>
      </c>
      <c r="Y4">
        <f>IF(IF('Pedidos día'!Y4&gt;0,('Pedidos día'!Y4*$C4)+$B4,"")&gt;20,IF('Pedidos día'!Y4&gt;0,('Pedidos día'!Y4*$C4)+$B4,""),20)</f>
        <v>38.519694414448132</v>
      </c>
      <c r="Z4">
        <f>IF('Pedidos día'!Z4&gt;0,('Pedidos día'!Z4*$C4)+$B4,"")</f>
        <v>221.04573866691618</v>
      </c>
    </row>
    <row r="5" spans="1:26">
      <c r="A5" t="str">
        <f>'Pedidos día'!A5</f>
        <v>00000-0233</v>
      </c>
      <c r="B5">
        <f>'Pedidos día'!B5</f>
        <v>10</v>
      </c>
      <c r="C5" s="15">
        <f>'Pedidos día'!C5</f>
        <v>1.8470273583634453</v>
      </c>
      <c r="D5">
        <f>IF(IF('Pedidos día'!D5&gt;0,('Pedidos día'!D5*$C5)+$B5,"")&gt;20,IF('Pedidos día'!D5&gt;0,('Pedidos día'!D5*$C5)+$B5,""),20)</f>
        <v>21.082164150180674</v>
      </c>
      <c r="E5">
        <f>IF(IF('Pedidos día'!E5&gt;0,('Pedidos día'!E5*$C5)+$B5,"")&gt;20,IF('Pedidos día'!E5&gt;0,('Pedidos día'!E5*$C5)+$B5,""),20)</f>
        <v>41.399465092178573</v>
      </c>
      <c r="F5">
        <f>IF(IF('Pedidos día'!F5&gt;0,('Pedidos día'!F5*$C5)+$B5,"")&gt;20,IF('Pedidos día'!F5&gt;0,('Pedidos día'!F5*$C5)+$B5,""),20)</f>
        <v>20</v>
      </c>
      <c r="G5">
        <f>IF(IF('Pedidos día'!G5&gt;0,('Pedidos día'!G5*$C5)+$B5,"")&gt;20,IF('Pedidos día'!G5&gt;0,('Pedidos día'!G5*$C5)+$B5,""),20)</f>
        <v>20</v>
      </c>
      <c r="H5">
        <f>IF(IF('Pedidos día'!H5&gt;0,('Pedidos día'!H5*$C5)+$B5,"")&gt;20,IF('Pedidos día'!H5&gt;0,('Pedidos día'!H5*$C5)+$B5,""),20)</f>
        <v>22.929191508544118</v>
      </c>
      <c r="I5">
        <f>IF(IF('Pedidos día'!I5&gt;0,('Pedidos día'!I5*$C5)+$B5,"")&gt;20,IF('Pedidos día'!I5&gt;0,('Pedidos día'!I5*$C5)+$B5,""),20)</f>
        <v>20</v>
      </c>
      <c r="J5" t="str">
        <f>IF(IF('Pedidos día'!J5&gt;0,('Pedidos día'!J5*$C5)+$B5,"")&gt;20,IF('Pedidos día'!J5&gt;0,('Pedidos día'!J5*$C5)+$B5,""),20)</f>
        <v/>
      </c>
      <c r="K5">
        <f>IF(IF('Pedidos día'!K5&gt;0,('Pedidos día'!K5*$C5)+$B5,"")&gt;20,IF('Pedidos día'!K5&gt;0,('Pedidos día'!K5*$C5)+$B5,""),20)</f>
        <v>32.164328300361348</v>
      </c>
      <c r="L5">
        <f>IF(IF('Pedidos día'!L5&gt;0,('Pedidos día'!L5*$C5)+$B5,"")&gt;20,IF('Pedidos día'!L5&gt;0,('Pedidos día'!L5*$C5)+$B5,""),20)</f>
        <v>20</v>
      </c>
      <c r="M5" t="str">
        <f>IF(IF('Pedidos día'!M5&gt;0,('Pedidos día'!M5*$C5)+$B5,"")&gt;20,IF('Pedidos día'!M5&gt;0,('Pedidos día'!M5*$C5)+$B5,""),20)</f>
        <v/>
      </c>
      <c r="N5">
        <f>IF(IF('Pedidos día'!N5&gt;0,('Pedidos día'!N5*$C5)+$B5,"")&gt;20,IF('Pedidos día'!N5&gt;0,('Pedidos día'!N5*$C5)+$B5,""),20)</f>
        <v>20</v>
      </c>
      <c r="O5">
        <f>IF(IF('Pedidos día'!O5&gt;0,('Pedidos día'!O5*$C5)+$B5,"")&gt;20,IF('Pedidos día'!O5&gt;0,('Pedidos día'!O5*$C5)+$B5,""),20)</f>
        <v>20</v>
      </c>
      <c r="P5">
        <f>IF(IF('Pedidos día'!P5&gt;0,('Pedidos día'!P5*$C5)+$B5,"")&gt;20,IF('Pedidos día'!P5&gt;0,('Pedidos día'!P5*$C5)+$B5,""),20)</f>
        <v>20</v>
      </c>
      <c r="Q5">
        <f>IF(IF('Pedidos día'!Q5&gt;0,('Pedidos día'!Q5*$C5)+$B5,"")&gt;20,IF('Pedidos día'!Q5&gt;0,('Pedidos día'!Q5*$C5)+$B5,""),20)</f>
        <v>30.3173009419979</v>
      </c>
      <c r="R5">
        <f>IF(IF('Pedidos día'!R5&gt;0,('Pedidos día'!R5*$C5)+$B5,"")&gt;20,IF('Pedidos día'!R5&gt;0,('Pedidos día'!R5*$C5)+$B5,""),20)</f>
        <v>20</v>
      </c>
      <c r="S5">
        <f>IF(IF('Pedidos día'!S5&gt;0,('Pedidos día'!S5*$C5)+$B5,"")&gt;20,IF('Pedidos día'!S5&gt;0,('Pedidos día'!S5*$C5)+$B5,""),20)</f>
        <v>28.470273583634452</v>
      </c>
      <c r="T5" t="str">
        <f>IF(IF('Pedidos día'!T5&gt;0,('Pedidos día'!T5*$C5)+$B5,"")&gt;20,IF('Pedidos día'!T5&gt;0,('Pedidos día'!T5*$C5)+$B5,""),20)</f>
        <v/>
      </c>
      <c r="U5">
        <f>IF(IF('Pedidos día'!U5&gt;0,('Pedidos día'!U5*$C5)+$B5,"")&gt;20,IF('Pedidos día'!U5&gt;0,('Pedidos día'!U5*$C5)+$B5,""),20)</f>
        <v>22.929191508544118</v>
      </c>
      <c r="V5">
        <f>IF(IF('Pedidos día'!V5&gt;0,('Pedidos día'!V5*$C5)+$B5,"")&gt;20,IF('Pedidos día'!V5&gt;0,('Pedidos día'!V5*$C5)+$B5,""),20)</f>
        <v>21.082164150180674</v>
      </c>
      <c r="W5">
        <f>IF(IF('Pedidos día'!W5&gt;0,('Pedidos día'!W5*$C5)+$B5,"")&gt;20,IF('Pedidos día'!W5&gt;0,('Pedidos día'!W5*$C5)+$B5,""),20)</f>
        <v>28.470273583634452</v>
      </c>
      <c r="X5">
        <f>IF(IF('Pedidos día'!X5&gt;0,('Pedidos día'!X5*$C5)+$B5,"")&gt;20,IF('Pedidos día'!X5&gt;0,('Pedidos día'!X5*$C5)+$B5,""),20)</f>
        <v>20</v>
      </c>
      <c r="Y5" t="str">
        <f>IF(IF('Pedidos día'!Y5&gt;0,('Pedidos día'!Y5*$C5)+$B5,"")&gt;20,IF('Pedidos día'!Y5&gt;0,('Pedidos día'!Y5*$C5)+$B5,""),20)</f>
        <v/>
      </c>
      <c r="Z5">
        <f>IF('Pedidos día'!Z5&gt;0,('Pedidos día'!Z5*$C5)+$B5,"")</f>
        <v>224.25517357015966</v>
      </c>
    </row>
    <row r="6" spans="1:26">
      <c r="A6" t="str">
        <f>'Pedidos día'!A6</f>
        <v>00000-0057</v>
      </c>
      <c r="B6">
        <f>'Pedidos día'!B6</f>
        <v>20</v>
      </c>
      <c r="C6" s="15">
        <f>'Pedidos día'!C6</f>
        <v>1.7620068994557974</v>
      </c>
      <c r="D6">
        <f>IF(IF('Pedidos día'!D6&gt;0,('Pedidos día'!D6*$C6)+$B6,"")&gt;20,IF('Pedidos día'!D6&gt;0,('Pedidos día'!D6*$C6)+$B6,""),20)</f>
        <v>30.572041396734782</v>
      </c>
      <c r="E6">
        <f>IF(IF('Pedidos día'!E6&gt;0,('Pedidos día'!E6*$C6)+$B6,"")&gt;20,IF('Pedidos día'!E6&gt;0,('Pedidos día'!E6*$C6)+$B6,""),20)</f>
        <v>37.620068994557975</v>
      </c>
      <c r="F6" t="str">
        <f>IF(IF('Pedidos día'!F6&gt;0,('Pedidos día'!F6*$C6)+$B6,"")&gt;20,IF('Pedidos día'!F6&gt;0,('Pedidos día'!F6*$C6)+$B6,""),20)</f>
        <v/>
      </c>
      <c r="G6" t="str">
        <f>IF(IF('Pedidos día'!G6&gt;0,('Pedidos día'!G6*$C6)+$B6,"")&gt;20,IF('Pedidos día'!G6&gt;0,('Pedidos día'!G6*$C6)+$B6,""),20)</f>
        <v/>
      </c>
      <c r="H6">
        <f>IF(IF('Pedidos día'!H6&gt;0,('Pedidos día'!H6*$C6)+$B6,"")&gt;20,IF('Pedidos día'!H6&gt;0,('Pedidos día'!H6*$C6)+$B6,""),20)</f>
        <v>34.096055195646379</v>
      </c>
      <c r="I6" t="str">
        <f>IF(IF('Pedidos día'!I6&gt;0,('Pedidos día'!I6*$C6)+$B6,"")&gt;20,IF('Pedidos día'!I6&gt;0,('Pedidos día'!I6*$C6)+$B6,""),20)</f>
        <v/>
      </c>
      <c r="J6">
        <f>IF(IF('Pedidos día'!J6&gt;0,('Pedidos día'!J6*$C6)+$B6,"")&gt;20,IF('Pedidos día'!J6&gt;0,('Pedidos día'!J6*$C6)+$B6,""),20)</f>
        <v>37.620068994557975</v>
      </c>
      <c r="K6" t="str">
        <f>IF(IF('Pedidos día'!K6&gt;0,('Pedidos día'!K6*$C6)+$B6,"")&gt;20,IF('Pedidos día'!K6&gt;0,('Pedidos día'!K6*$C6)+$B6,""),20)</f>
        <v/>
      </c>
      <c r="L6">
        <f>IF(IF('Pedidos día'!L6&gt;0,('Pedidos día'!L6*$C6)+$B6,"")&gt;20,IF('Pedidos día'!L6&gt;0,('Pedidos día'!L6*$C6)+$B6,""),20)</f>
        <v>30.572041396734782</v>
      </c>
      <c r="M6">
        <f>IF(IF('Pedidos día'!M6&gt;0,('Pedidos día'!M6*$C6)+$B6,"")&gt;20,IF('Pedidos día'!M6&gt;0,('Pedidos día'!M6*$C6)+$B6,""),20)</f>
        <v>32.334048296190581</v>
      </c>
      <c r="N6">
        <f>IF(IF('Pedidos día'!N6&gt;0,('Pedidos día'!N6*$C6)+$B6,"")&gt;20,IF('Pedidos día'!N6&gt;0,('Pedidos día'!N6*$C6)+$B6,""),20)</f>
        <v>30.572041396734782</v>
      </c>
      <c r="O6">
        <f>IF(IF('Pedidos día'!O6&gt;0,('Pedidos día'!O6*$C6)+$B6,"")&gt;20,IF('Pedidos día'!O6&gt;0,('Pedidos día'!O6*$C6)+$B6,""),20)</f>
        <v>35.858062095102177</v>
      </c>
      <c r="P6" t="str">
        <f>IF(IF('Pedidos día'!P6&gt;0,('Pedidos día'!P6*$C6)+$B6,"")&gt;20,IF('Pedidos día'!P6&gt;0,('Pedidos día'!P6*$C6)+$B6,""),20)</f>
        <v/>
      </c>
      <c r="Q6">
        <f>IF(IF('Pedidos día'!Q6&gt;0,('Pedidos día'!Q6*$C6)+$B6,"")&gt;20,IF('Pedidos día'!Q6&gt;0,('Pedidos día'!Q6*$C6)+$B6,""),20)</f>
        <v>37.620068994557975</v>
      </c>
      <c r="R6" t="str">
        <f>IF(IF('Pedidos día'!R6&gt;0,('Pedidos día'!R6*$C6)+$B6,"")&gt;20,IF('Pedidos día'!R6&gt;0,('Pedidos día'!R6*$C6)+$B6,""),20)</f>
        <v/>
      </c>
      <c r="S6">
        <f>IF(IF('Pedidos día'!S6&gt;0,('Pedidos día'!S6*$C6)+$B6,"")&gt;20,IF('Pedidos día'!S6&gt;0,('Pedidos día'!S6*$C6)+$B6,""),20)</f>
        <v>30.572041396734782</v>
      </c>
      <c r="T6">
        <f>IF(IF('Pedidos día'!T6&gt;0,('Pedidos día'!T6*$C6)+$B6,"")&gt;20,IF('Pedidos día'!T6&gt;0,('Pedidos día'!T6*$C6)+$B6,""),20)</f>
        <v>41.144082793469565</v>
      </c>
      <c r="U6">
        <f>IF(IF('Pedidos día'!U6&gt;0,('Pedidos día'!U6*$C6)+$B6,"")&gt;20,IF('Pedidos día'!U6&gt;0,('Pedidos día'!U6*$C6)+$B6,""),20)</f>
        <v>21.762006899455798</v>
      </c>
      <c r="V6">
        <f>IF(IF('Pedidos día'!V6&gt;0,('Pedidos día'!V6*$C6)+$B6,"")&gt;20,IF('Pedidos día'!V6&gt;0,('Pedidos día'!V6*$C6)+$B6,""),20)</f>
        <v>35.858062095102177</v>
      </c>
      <c r="W6">
        <f>IF(IF('Pedidos día'!W6&gt;0,('Pedidos día'!W6*$C6)+$B6,"")&gt;20,IF('Pedidos día'!W6&gt;0,('Pedidos día'!W6*$C6)+$B6,""),20)</f>
        <v>30.572041396734782</v>
      </c>
      <c r="X6" t="str">
        <f>IF(IF('Pedidos día'!X6&gt;0,('Pedidos día'!X6*$C6)+$B6,"")&gt;20,IF('Pedidos día'!X6&gt;0,('Pedidos día'!X6*$C6)+$B6,""),20)</f>
        <v/>
      </c>
      <c r="Y6">
        <f>IF(IF('Pedidos día'!Y6&gt;0,('Pedidos día'!Y6*$C6)+$B6,"")&gt;20,IF('Pedidos día'!Y6&gt;0,('Pedidos día'!Y6*$C6)+$B6,""),20)</f>
        <v>39.382075894013767</v>
      </c>
      <c r="Z6">
        <f>IF('Pedidos día'!Z6&gt;0,('Pedidos día'!Z6*$C6)+$B6,"")</f>
        <v>226.15480723632828</v>
      </c>
    </row>
    <row r="7" spans="1:26">
      <c r="A7" t="str">
        <f>'Pedidos día'!A7</f>
        <v>00000-0072</v>
      </c>
      <c r="B7">
        <f>'Pedidos día'!B7</f>
        <v>30</v>
      </c>
      <c r="C7" s="15">
        <f>'Pedidos día'!C7</f>
        <v>1.4520940608702704</v>
      </c>
      <c r="D7">
        <f>IF(IF('Pedidos día'!D7&gt;0,('Pedidos día'!D7*$C7)+$B7,"")&gt;20,IF('Pedidos día'!D7&gt;0,('Pedidos día'!D7*$C7)+$B7,""),20)</f>
        <v>40.16465842609189</v>
      </c>
      <c r="E7">
        <f>IF(IF('Pedidos día'!E7&gt;0,('Pedidos día'!E7*$C7)+$B7,"")&gt;20,IF('Pedidos día'!E7&gt;0,('Pedidos día'!E7*$C7)+$B7,""),20)</f>
        <v>40.16465842609189</v>
      </c>
      <c r="F7" t="str">
        <f>IF(IF('Pedidos día'!F7&gt;0,('Pedidos día'!F7*$C7)+$B7,"")&gt;20,IF('Pedidos día'!F7&gt;0,('Pedidos día'!F7*$C7)+$B7,""),20)</f>
        <v/>
      </c>
      <c r="G7">
        <f>IF(IF('Pedidos día'!G7&gt;0,('Pedidos día'!G7*$C7)+$B7,"")&gt;20,IF('Pedidos día'!G7&gt;0,('Pedidos día'!G7*$C7)+$B7,""),20)</f>
        <v>37.260470304351351</v>
      </c>
      <c r="H7" t="str">
        <f>IF(IF('Pedidos día'!H7&gt;0,('Pedidos día'!H7*$C7)+$B7,"")&gt;20,IF('Pedidos día'!H7&gt;0,('Pedidos día'!H7*$C7)+$B7,""),20)</f>
        <v/>
      </c>
      <c r="I7">
        <f>IF(IF('Pedidos día'!I7&gt;0,('Pedidos día'!I7*$C7)+$B7,"")&gt;20,IF('Pedidos día'!I7&gt;0,('Pedidos día'!I7*$C7)+$B7,""),20)</f>
        <v>34.356282182610812</v>
      </c>
      <c r="J7">
        <f>IF(IF('Pedidos día'!J7&gt;0,('Pedidos día'!J7*$C7)+$B7,"")&gt;20,IF('Pedidos día'!J7&gt;0,('Pedidos día'!J7*$C7)+$B7,""),20)</f>
        <v>37.260470304351351</v>
      </c>
      <c r="K7" t="str">
        <f>IF(IF('Pedidos día'!K7&gt;0,('Pedidos día'!K7*$C7)+$B7,"")&gt;20,IF('Pedidos día'!K7&gt;0,('Pedidos día'!K7*$C7)+$B7,""),20)</f>
        <v/>
      </c>
      <c r="L7">
        <f>IF(IF('Pedidos día'!L7&gt;0,('Pedidos día'!L7*$C7)+$B7,"")&gt;20,IF('Pedidos día'!L7&gt;0,('Pedidos día'!L7*$C7)+$B7,""),20)</f>
        <v>38.712564365221624</v>
      </c>
      <c r="M7">
        <f>IF(IF('Pedidos día'!M7&gt;0,('Pedidos día'!M7*$C7)+$B7,"")&gt;20,IF('Pedidos día'!M7&gt;0,('Pedidos día'!M7*$C7)+$B7,""),20)</f>
        <v>37.260470304351351</v>
      </c>
      <c r="N7">
        <f>IF(IF('Pedidos día'!N7&gt;0,('Pedidos día'!N7*$C7)+$B7,"")&gt;20,IF('Pedidos día'!N7&gt;0,('Pedidos día'!N7*$C7)+$B7,""),20)</f>
        <v>35.808376243481078</v>
      </c>
      <c r="O7" t="str">
        <f>IF(IF('Pedidos día'!O7&gt;0,('Pedidos día'!O7*$C7)+$B7,"")&gt;20,IF('Pedidos día'!O7&gt;0,('Pedidos día'!O7*$C7)+$B7,""),20)</f>
        <v/>
      </c>
      <c r="P7" t="str">
        <f>IF(IF('Pedidos día'!P7&gt;0,('Pedidos día'!P7*$C7)+$B7,"")&gt;20,IF('Pedidos día'!P7&gt;0,('Pedidos día'!P7*$C7)+$B7,""),20)</f>
        <v/>
      </c>
      <c r="Q7">
        <f>IF(IF('Pedidos día'!Q7&gt;0,('Pedidos día'!Q7*$C7)+$B7,"")&gt;20,IF('Pedidos día'!Q7&gt;0,('Pedidos día'!Q7*$C7)+$B7,""),20)</f>
        <v>35.808376243481078</v>
      </c>
      <c r="R7" t="str">
        <f>IF(IF('Pedidos día'!R7&gt;0,('Pedidos día'!R7*$C7)+$B7,"")&gt;20,IF('Pedidos día'!R7&gt;0,('Pedidos día'!R7*$C7)+$B7,""),20)</f>
        <v/>
      </c>
      <c r="S7">
        <f>IF(IF('Pedidos día'!S7&gt;0,('Pedidos día'!S7*$C7)+$B7,"")&gt;20,IF('Pedidos día'!S7&gt;0,('Pedidos día'!S7*$C7)+$B7,""),20)</f>
        <v>32.904188121740539</v>
      </c>
      <c r="T7">
        <f>IF(IF('Pedidos día'!T7&gt;0,('Pedidos día'!T7*$C7)+$B7,"")&gt;20,IF('Pedidos día'!T7&gt;0,('Pedidos día'!T7*$C7)+$B7,""),20)</f>
        <v>38.712564365221624</v>
      </c>
      <c r="U7">
        <f>IF(IF('Pedidos día'!U7&gt;0,('Pedidos día'!U7*$C7)+$B7,"")&gt;20,IF('Pedidos día'!U7&gt;0,('Pedidos día'!U7*$C7)+$B7,""),20)</f>
        <v>34.356282182610812</v>
      </c>
      <c r="V7">
        <f>IF(IF('Pedidos día'!V7&gt;0,('Pedidos día'!V7*$C7)+$B7,"")&gt;20,IF('Pedidos día'!V7&gt;0,('Pedidos día'!V7*$C7)+$B7,""),20)</f>
        <v>31.452094060870269</v>
      </c>
      <c r="W7" t="str">
        <f>IF(IF('Pedidos día'!W7&gt;0,('Pedidos día'!W7*$C7)+$B7,"")&gt;20,IF('Pedidos día'!W7&gt;0,('Pedidos día'!W7*$C7)+$B7,""),20)</f>
        <v/>
      </c>
      <c r="X7">
        <f>IF(IF('Pedidos día'!X7&gt;0,('Pedidos día'!X7*$C7)+$B7,"")&gt;20,IF('Pedidos día'!X7&gt;0,('Pedidos día'!X7*$C7)+$B7,""),20)</f>
        <v>40.16465842609189</v>
      </c>
      <c r="Y7" t="str">
        <f>IF(IF('Pedidos día'!Y7&gt;0,('Pedidos día'!Y7*$C7)+$B7,"")&gt;20,IF('Pedidos día'!Y7&gt;0,('Pedidos día'!Y7*$C7)+$B7,""),20)</f>
        <v/>
      </c>
      <c r="Z7">
        <f>IF('Pedidos día'!Z7&gt;0,('Pedidos día'!Z7*$C7)+$B7,"")</f>
        <v>124.38611395656757</v>
      </c>
    </row>
    <row r="8" spans="1:26">
      <c r="A8" t="str">
        <f>'Pedidos día'!A8</f>
        <v>00000-0002</v>
      </c>
      <c r="B8">
        <f>'Pedidos día'!B8</f>
        <v>20</v>
      </c>
      <c r="C8" s="15">
        <f>'Pedidos día'!C8</f>
        <v>1.8436011317426351</v>
      </c>
      <c r="D8">
        <f>IF(IF('Pedidos día'!D8&gt;0,('Pedidos día'!D8*$C8)+$B8,"")&gt;20,IF('Pedidos día'!D8&gt;0,('Pedidos día'!D8*$C8)+$B8,""),20)</f>
        <v>21.843601131742634</v>
      </c>
      <c r="E8" t="str">
        <f>IF(IF('Pedidos día'!E8&gt;0,('Pedidos día'!E8*$C8)+$B8,"")&gt;20,IF('Pedidos día'!E8&gt;0,('Pedidos día'!E8*$C8)+$B8,""),20)</f>
        <v/>
      </c>
      <c r="F8" t="str">
        <f>IF(IF('Pedidos día'!F8&gt;0,('Pedidos día'!F8*$C8)+$B8,"")&gt;20,IF('Pedidos día'!F8&gt;0,('Pedidos día'!F8*$C8)+$B8,""),20)</f>
        <v/>
      </c>
      <c r="G8">
        <f>IF(IF('Pedidos día'!G8&gt;0,('Pedidos día'!G8*$C8)+$B8,"")&gt;20,IF('Pedidos día'!G8&gt;0,('Pedidos día'!G8*$C8)+$B8,""),20)</f>
        <v>29.218005658713174</v>
      </c>
      <c r="H8" t="str">
        <f>IF(IF('Pedidos día'!H8&gt;0,('Pedidos día'!H8*$C8)+$B8,"")&gt;20,IF('Pedidos día'!H8&gt;0,('Pedidos día'!H8*$C8)+$B8,""),20)</f>
        <v/>
      </c>
      <c r="I8" t="str">
        <f>IF(IF('Pedidos día'!I8&gt;0,('Pedidos día'!I8*$C8)+$B8,"")&gt;20,IF('Pedidos día'!I8&gt;0,('Pedidos día'!I8*$C8)+$B8,""),20)</f>
        <v/>
      </c>
      <c r="J8">
        <f>IF(IF('Pedidos día'!J8&gt;0,('Pedidos día'!J8*$C8)+$B8,"")&gt;20,IF('Pedidos día'!J8&gt;0,('Pedidos día'!J8*$C8)+$B8,""),20)</f>
        <v>42.123213580911624</v>
      </c>
      <c r="K8" t="str">
        <f>IF(IF('Pedidos día'!K8&gt;0,('Pedidos día'!K8*$C8)+$B8,"")&gt;20,IF('Pedidos día'!K8&gt;0,('Pedidos día'!K8*$C8)+$B8,""),20)</f>
        <v/>
      </c>
      <c r="L8">
        <f>IF(IF('Pedidos día'!L8&gt;0,('Pedidos día'!L8*$C8)+$B8,"")&gt;20,IF('Pedidos día'!L8&gt;0,('Pedidos día'!L8*$C8)+$B8,""),20)</f>
        <v>34.748809053941081</v>
      </c>
      <c r="M8" t="str">
        <f>IF(IF('Pedidos día'!M8&gt;0,('Pedidos día'!M8*$C8)+$B8,"")&gt;20,IF('Pedidos día'!M8&gt;0,('Pedidos día'!M8*$C8)+$B8,""),20)</f>
        <v/>
      </c>
      <c r="N8" t="str">
        <f>IF(IF('Pedidos día'!N8&gt;0,('Pedidos día'!N8*$C8)+$B8,"")&gt;20,IF('Pedidos día'!N8&gt;0,('Pedidos día'!N8*$C8)+$B8,""),20)</f>
        <v/>
      </c>
      <c r="O8">
        <f>IF(IF('Pedidos día'!O8&gt;0,('Pedidos día'!O8*$C8)+$B8,"")&gt;20,IF('Pedidos día'!O8&gt;0,('Pedidos día'!O8*$C8)+$B8,""),20)</f>
        <v>47.65401697613953</v>
      </c>
      <c r="P8" t="str">
        <f>IF(IF('Pedidos día'!P8&gt;0,('Pedidos día'!P8*$C8)+$B8,"")&gt;20,IF('Pedidos día'!P8&gt;0,('Pedidos día'!P8*$C8)+$B8,""),20)</f>
        <v/>
      </c>
      <c r="Q8">
        <f>IF(IF('Pedidos día'!Q8&gt;0,('Pedidos día'!Q8*$C8)+$B8,"")&gt;20,IF('Pedidos día'!Q8&gt;0,('Pedidos día'!Q8*$C8)+$B8,""),20)</f>
        <v>32.905207922198443</v>
      </c>
      <c r="R8">
        <f>IF(IF('Pedidos día'!R8&gt;0,('Pedidos día'!R8*$C8)+$B8,"")&gt;20,IF('Pedidos día'!R8&gt;0,('Pedidos día'!R8*$C8)+$B8,""),20)</f>
        <v>23.687202263485268</v>
      </c>
      <c r="S8" t="str">
        <f>IF(IF('Pedidos día'!S8&gt;0,('Pedidos día'!S8*$C8)+$B8,"")&gt;20,IF('Pedidos día'!S8&gt;0,('Pedidos día'!S8*$C8)+$B8,""),20)</f>
        <v/>
      </c>
      <c r="T8">
        <f>IF(IF('Pedidos día'!T8&gt;0,('Pedidos día'!T8*$C8)+$B8,"")&gt;20,IF('Pedidos día'!T8&gt;0,('Pedidos día'!T8*$C8)+$B8,""),20)</f>
        <v>21.843601131742634</v>
      </c>
      <c r="U8" t="str">
        <f>IF(IF('Pedidos día'!U8&gt;0,('Pedidos día'!U8*$C8)+$B8,"")&gt;20,IF('Pedidos día'!U8&gt;0,('Pedidos día'!U8*$C8)+$B8,""),20)</f>
        <v/>
      </c>
      <c r="V8">
        <f>IF(IF('Pedidos día'!V8&gt;0,('Pedidos día'!V8*$C8)+$B8,"")&gt;20,IF('Pedidos día'!V8&gt;0,('Pedidos día'!V8*$C8)+$B8,""),20)</f>
        <v>21.843601131742634</v>
      </c>
      <c r="W8">
        <f>IF(IF('Pedidos día'!W8&gt;0,('Pedidos día'!W8*$C8)+$B8,"")&gt;20,IF('Pedidos día'!W8&gt;0,('Pedidos día'!W8*$C8)+$B8,""),20)</f>
        <v>29.218005658713174</v>
      </c>
      <c r="X8">
        <f>IF(IF('Pedidos día'!X8&gt;0,('Pedidos día'!X8*$C8)+$B8,"")&gt;20,IF('Pedidos día'!X8&gt;0,('Pedidos día'!X8*$C8)+$B8,""),20)</f>
        <v>21.843601131742634</v>
      </c>
      <c r="Y8">
        <f>IF(IF('Pedidos día'!Y8&gt;0,('Pedidos día'!Y8*$C8)+$B8,"")&gt;20,IF('Pedidos día'!Y8&gt;0,('Pedidos día'!Y8*$C8)+$B8,""),20)</f>
        <v>56.872022634852698</v>
      </c>
      <c r="Z8">
        <f>IF('Pedidos día'!Z8&gt;0,('Pedidos día'!Z8*$C8)+$B8,"")</f>
        <v>163.80088827592553</v>
      </c>
    </row>
    <row r="9" spans="1:26">
      <c r="A9" t="str">
        <f>'Pedidos día'!A9</f>
        <v>00000-0010</v>
      </c>
      <c r="B9">
        <f>'Pedidos día'!B9</f>
        <v>10</v>
      </c>
      <c r="C9" s="15">
        <f>'Pedidos día'!C9</f>
        <v>1.8470273583634453</v>
      </c>
      <c r="D9">
        <f>IF(IF('Pedidos día'!D9&gt;0,('Pedidos día'!D9*$C9)+$B9,"")&gt;20,IF('Pedidos día'!D9&gt;0,('Pedidos día'!D9*$C9)+$B9,""),20)</f>
        <v>20</v>
      </c>
      <c r="E9" t="str">
        <f>IF(IF('Pedidos día'!E9&gt;0,('Pedidos día'!E9*$C9)+$B9,"")&gt;20,IF('Pedidos día'!E9&gt;0,('Pedidos día'!E9*$C9)+$B9,""),20)</f>
        <v/>
      </c>
      <c r="F9">
        <f>IF(IF('Pedidos día'!F9&gt;0,('Pedidos día'!F9*$C9)+$B9,"")&gt;20,IF('Pedidos día'!F9&gt;0,('Pedidos día'!F9*$C9)+$B9,""),20)</f>
        <v>20</v>
      </c>
      <c r="G9" t="str">
        <f>IF(IF('Pedidos día'!G9&gt;0,('Pedidos día'!G9*$C9)+$B9,"")&gt;20,IF('Pedidos día'!G9&gt;0,('Pedidos día'!G9*$C9)+$B9,""),20)</f>
        <v/>
      </c>
      <c r="H9">
        <f>IF(IF('Pedidos día'!H9&gt;0,('Pedidos día'!H9*$C9)+$B9,"")&gt;20,IF('Pedidos día'!H9&gt;0,('Pedidos día'!H9*$C9)+$B9,""),20)</f>
        <v>20</v>
      </c>
      <c r="I9">
        <f>IF(IF('Pedidos día'!I9&gt;0,('Pedidos día'!I9*$C9)+$B9,"")&gt;20,IF('Pedidos día'!I9&gt;0,('Pedidos día'!I9*$C9)+$B9,""),20)</f>
        <v>20</v>
      </c>
      <c r="J9" t="str">
        <f>IF(IF('Pedidos día'!J9&gt;0,('Pedidos día'!J9*$C9)+$B9,"")&gt;20,IF('Pedidos día'!J9&gt;0,('Pedidos día'!J9*$C9)+$B9,""),20)</f>
        <v/>
      </c>
      <c r="K9">
        <f>IF(IF('Pedidos día'!K9&gt;0,('Pedidos día'!K9*$C9)+$B9,"")&gt;20,IF('Pedidos día'!K9&gt;0,('Pedidos día'!K9*$C9)+$B9,""),20)</f>
        <v>20</v>
      </c>
      <c r="L9">
        <f>IF(IF('Pedidos día'!L9&gt;0,('Pedidos día'!L9*$C9)+$B9,"")&gt;20,IF('Pedidos día'!L9&gt;0,('Pedidos día'!L9*$C9)+$B9,""),20)</f>
        <v>20</v>
      </c>
      <c r="M9">
        <f>IF(IF('Pedidos día'!M9&gt;0,('Pedidos día'!M9*$C9)+$B9,"")&gt;20,IF('Pedidos día'!M9&gt;0,('Pedidos día'!M9*$C9)+$B9,""),20)</f>
        <v>20</v>
      </c>
      <c r="N9" t="str">
        <f>IF(IF('Pedidos día'!N9&gt;0,('Pedidos día'!N9*$C9)+$B9,"")&gt;20,IF('Pedidos día'!N9&gt;0,('Pedidos día'!N9*$C9)+$B9,""),20)</f>
        <v/>
      </c>
      <c r="O9" t="str">
        <f>IF(IF('Pedidos día'!O9&gt;0,('Pedidos día'!O9*$C9)+$B9,"")&gt;20,IF('Pedidos día'!O9&gt;0,('Pedidos día'!O9*$C9)+$B9,""),20)</f>
        <v/>
      </c>
      <c r="P9">
        <f>IF(IF('Pedidos día'!P9&gt;0,('Pedidos día'!P9*$C9)+$B9,"")&gt;20,IF('Pedidos día'!P9&gt;0,('Pedidos día'!P9*$C9)+$B9,""),20)</f>
        <v>20</v>
      </c>
      <c r="Q9">
        <f>IF(IF('Pedidos día'!Q9&gt;0,('Pedidos día'!Q9*$C9)+$B9,"")&gt;20,IF('Pedidos día'!Q9&gt;0,('Pedidos día'!Q9*$C9)+$B9,""),20)</f>
        <v>20</v>
      </c>
      <c r="R9" t="str">
        <f>IF(IF('Pedidos día'!R9&gt;0,('Pedidos día'!R9*$C9)+$B9,"")&gt;20,IF('Pedidos día'!R9&gt;0,('Pedidos día'!R9*$C9)+$B9,""),20)</f>
        <v/>
      </c>
      <c r="S9" t="str">
        <f>IF(IF('Pedidos día'!S9&gt;0,('Pedidos día'!S9*$C9)+$B9,"")&gt;20,IF('Pedidos día'!S9&gt;0,('Pedidos día'!S9*$C9)+$B9,""),20)</f>
        <v/>
      </c>
      <c r="T9" t="str">
        <f>IF(IF('Pedidos día'!T9&gt;0,('Pedidos día'!T9*$C9)+$B9,"")&gt;20,IF('Pedidos día'!T9&gt;0,('Pedidos día'!T9*$C9)+$B9,""),20)</f>
        <v/>
      </c>
      <c r="U9">
        <f>IF(IF('Pedidos día'!U9&gt;0,('Pedidos día'!U9*$C9)+$B9,"")&gt;20,IF('Pedidos día'!U9&gt;0,('Pedidos día'!U9*$C9)+$B9,""),20)</f>
        <v>20</v>
      </c>
      <c r="V9" t="str">
        <f>IF(IF('Pedidos día'!V9&gt;0,('Pedidos día'!V9*$C9)+$B9,"")&gt;20,IF('Pedidos día'!V9&gt;0,('Pedidos día'!V9*$C9)+$B9,""),20)</f>
        <v/>
      </c>
      <c r="W9">
        <f>IF(IF('Pedidos día'!W9&gt;0,('Pedidos día'!W9*$C9)+$B9,"")&gt;20,IF('Pedidos día'!W9&gt;0,('Pedidos día'!W9*$C9)+$B9,""),20)</f>
        <v>20</v>
      </c>
      <c r="X9" t="str">
        <f>IF(IF('Pedidos día'!X9&gt;0,('Pedidos día'!X9*$C9)+$B9,"")&gt;20,IF('Pedidos día'!X9&gt;0,('Pedidos día'!X9*$C9)+$B9,""),20)</f>
        <v/>
      </c>
      <c r="Y9">
        <f>IF(IF('Pedidos día'!Y9&gt;0,('Pedidos día'!Y9*$C9)+$B9,"")&gt;20,IF('Pedidos día'!Y9&gt;0,('Pedidos día'!Y9*$C9)+$B9,""),20)</f>
        <v>20</v>
      </c>
      <c r="Z9">
        <f>IF('Pedidos día'!Z9&gt;0,('Pedidos día'!Z9*$C9)+$B9,"")</f>
        <v>54.328656600722688</v>
      </c>
    </row>
    <row r="10" spans="1:26">
      <c r="A10" t="str">
        <f>'Pedidos día'!A10</f>
        <v>00000-0018</v>
      </c>
      <c r="B10">
        <f>'Pedidos día'!B10</f>
        <v>10</v>
      </c>
      <c r="C10" s="15">
        <f>'Pedidos día'!C10</f>
        <v>1.8822588090561747</v>
      </c>
      <c r="D10" t="str">
        <f>IF(IF('Pedidos día'!D10&gt;0,('Pedidos día'!D10*$C10)+$B10,"")&gt;20,IF('Pedidos día'!D10&gt;0,('Pedidos día'!D10*$C10)+$B10,""),20)</f>
        <v/>
      </c>
      <c r="E10" t="str">
        <f>IF(IF('Pedidos día'!E10&gt;0,('Pedidos día'!E10*$C10)+$B10,"")&gt;20,IF('Pedidos día'!E10&gt;0,('Pedidos día'!E10*$C10)+$B10,""),20)</f>
        <v/>
      </c>
      <c r="F10">
        <f>IF(IF('Pedidos día'!F10&gt;0,('Pedidos día'!F10*$C10)+$B10,"")&gt;20,IF('Pedidos día'!F10&gt;0,('Pedidos día'!F10*$C10)+$B10,""),20)</f>
        <v>20</v>
      </c>
      <c r="G10" t="str">
        <f>IF(IF('Pedidos día'!G10&gt;0,('Pedidos día'!G10*$C10)+$B10,"")&gt;20,IF('Pedidos día'!G10&gt;0,('Pedidos día'!G10*$C10)+$B10,""),20)</f>
        <v/>
      </c>
      <c r="H10" t="str">
        <f>IF(IF('Pedidos día'!H10&gt;0,('Pedidos día'!H10*$C10)+$B10,"")&gt;20,IF('Pedidos día'!H10&gt;0,('Pedidos día'!H10*$C10)+$B10,""),20)</f>
        <v/>
      </c>
      <c r="I10" t="str">
        <f>IF(IF('Pedidos día'!I10&gt;0,('Pedidos día'!I10*$C10)+$B10,"")&gt;20,IF('Pedidos día'!I10&gt;0,('Pedidos día'!I10*$C10)+$B10,""),20)</f>
        <v/>
      </c>
      <c r="J10" t="str">
        <f>IF(IF('Pedidos día'!J10&gt;0,('Pedidos día'!J10*$C10)+$B10,"")&gt;20,IF('Pedidos día'!J10&gt;0,('Pedidos día'!J10*$C10)+$B10,""),20)</f>
        <v/>
      </c>
      <c r="K10">
        <f>IF(IF('Pedidos día'!K10&gt;0,('Pedidos día'!K10*$C10)+$B10,"")&gt;20,IF('Pedidos día'!K10&gt;0,('Pedidos día'!K10*$C10)+$B10,""),20)</f>
        <v>20</v>
      </c>
      <c r="L10">
        <f>IF(IF('Pedidos día'!L10&gt;0,('Pedidos día'!L10*$C10)+$B10,"")&gt;20,IF('Pedidos día'!L10&gt;0,('Pedidos día'!L10*$C10)+$B10,""),20)</f>
        <v>20</v>
      </c>
      <c r="M10" t="str">
        <f>IF(IF('Pedidos día'!M10&gt;0,('Pedidos día'!M10*$C10)+$B10,"")&gt;20,IF('Pedidos día'!M10&gt;0,('Pedidos día'!M10*$C10)+$B10,""),20)</f>
        <v/>
      </c>
      <c r="N10" t="str">
        <f>IF(IF('Pedidos día'!N10&gt;0,('Pedidos día'!N10*$C10)+$B10,"")&gt;20,IF('Pedidos día'!N10&gt;0,('Pedidos día'!N10*$C10)+$B10,""),20)</f>
        <v/>
      </c>
      <c r="O10">
        <f>IF(IF('Pedidos día'!O10&gt;0,('Pedidos día'!O10*$C10)+$B10,"")&gt;20,IF('Pedidos día'!O10&gt;0,('Pedidos día'!O10*$C10)+$B10,""),20)</f>
        <v>20</v>
      </c>
      <c r="P10" t="str">
        <f>IF(IF('Pedidos día'!P10&gt;0,('Pedidos día'!P10*$C10)+$B10,"")&gt;20,IF('Pedidos día'!P10&gt;0,('Pedidos día'!P10*$C10)+$B10,""),20)</f>
        <v/>
      </c>
      <c r="Q10">
        <f>IF(IF('Pedidos día'!Q10&gt;0,('Pedidos día'!Q10*$C10)+$B10,"")&gt;20,IF('Pedidos día'!Q10&gt;0,('Pedidos día'!Q10*$C10)+$B10,""),20)</f>
        <v>20</v>
      </c>
      <c r="R10">
        <f>IF(IF('Pedidos día'!R10&gt;0,('Pedidos día'!R10*$C10)+$B10,"")&gt;20,IF('Pedidos día'!R10&gt;0,('Pedidos día'!R10*$C10)+$B10,""),20)</f>
        <v>20</v>
      </c>
      <c r="S10">
        <f>IF(IF('Pedidos día'!S10&gt;0,('Pedidos día'!S10*$C10)+$B10,"")&gt;20,IF('Pedidos día'!S10&gt;0,('Pedidos día'!S10*$C10)+$B10,""),20)</f>
        <v>20</v>
      </c>
      <c r="T10">
        <f>IF(IF('Pedidos día'!T10&gt;0,('Pedidos día'!T10*$C10)+$B10,"")&gt;20,IF('Pedidos día'!T10&gt;0,('Pedidos día'!T10*$C10)+$B10,""),20)</f>
        <v>20</v>
      </c>
      <c r="U10" t="str">
        <f>IF(IF('Pedidos día'!U10&gt;0,('Pedidos día'!U10*$C10)+$B10,"")&gt;20,IF('Pedidos día'!U10&gt;0,('Pedidos día'!U10*$C10)+$B10,""),20)</f>
        <v/>
      </c>
      <c r="V10">
        <f>IF(IF('Pedidos día'!V10&gt;0,('Pedidos día'!V10*$C10)+$B10,"")&gt;20,IF('Pedidos día'!V10&gt;0,('Pedidos día'!V10*$C10)+$B10,""),20)</f>
        <v>20</v>
      </c>
      <c r="W10">
        <f>IF(IF('Pedidos día'!W10&gt;0,('Pedidos día'!W10*$C10)+$B10,"")&gt;20,IF('Pedidos día'!W10&gt;0,('Pedidos día'!W10*$C10)+$B10,""),20)</f>
        <v>20</v>
      </c>
      <c r="X10">
        <f>IF(IF('Pedidos día'!X10&gt;0,('Pedidos día'!X10*$C10)+$B10,"")&gt;20,IF('Pedidos día'!X10&gt;0,('Pedidos día'!X10*$C10)+$B10,""),20)</f>
        <v>20</v>
      </c>
      <c r="Y10" t="str">
        <f>IF(IF('Pedidos día'!Y10&gt;0,('Pedidos día'!Y10*$C10)+$B10,"")&gt;20,IF('Pedidos día'!Y10&gt;0,('Pedidos día'!Y10*$C10)+$B10,""),20)</f>
        <v/>
      </c>
      <c r="Z10">
        <f>IF('Pedidos día'!Z10&gt;0,('Pedidos día'!Z10*$C10)+$B10,"")</f>
        <v>41.99839975395497</v>
      </c>
    </row>
    <row r="11" spans="1:26">
      <c r="A11" t="str">
        <f>'Pedidos día'!A11</f>
        <v>00000-0268</v>
      </c>
      <c r="B11">
        <f>'Pedidos día'!B11</f>
        <v>20</v>
      </c>
      <c r="C11" s="15">
        <f>'Pedidos día'!C11</f>
        <v>1.3821365959133942</v>
      </c>
      <c r="D11">
        <f>IF(IF('Pedidos día'!D11&gt;0,('Pedidos día'!D11*$C11)+$B11,"")&gt;20,IF('Pedidos día'!D11&gt;0,('Pedidos día'!D11*$C11)+$B11,""),20)</f>
        <v>42.114185534614307</v>
      </c>
      <c r="E11">
        <f>IF(IF('Pedidos día'!E11&gt;0,('Pedidos día'!E11*$C11)+$B11,"")&gt;20,IF('Pedidos día'!E11&gt;0,('Pedidos día'!E11*$C11)+$B11,""),20)</f>
        <v>21.382136595913394</v>
      </c>
      <c r="F11" t="str">
        <f>IF(IF('Pedidos día'!F11&gt;0,('Pedidos día'!F11*$C11)+$B11,"")&gt;20,IF('Pedidos día'!F11&gt;0,('Pedidos día'!F11*$C11)+$B11,""),20)</f>
        <v/>
      </c>
      <c r="G11">
        <f>IF(IF('Pedidos día'!G11&gt;0,('Pedidos día'!G11*$C11)+$B11,"")&gt;20,IF('Pedidos día'!G11&gt;0,('Pedidos día'!G11*$C11)+$B11,""),20)</f>
        <v>33.821365959133942</v>
      </c>
      <c r="H11" t="str">
        <f>IF(IF('Pedidos día'!H11&gt;0,('Pedidos día'!H11*$C11)+$B11,"")&gt;20,IF('Pedidos día'!H11&gt;0,('Pedidos día'!H11*$C11)+$B11,""),20)</f>
        <v/>
      </c>
      <c r="I11">
        <f>IF(IF('Pedidos día'!I11&gt;0,('Pedidos día'!I11*$C11)+$B11,"")&gt;20,IF('Pedidos día'!I11&gt;0,('Pedidos día'!I11*$C11)+$B11,""),20)</f>
        <v>42.114185534614307</v>
      </c>
      <c r="J11" t="str">
        <f>IF(IF('Pedidos día'!J11&gt;0,('Pedidos día'!J11*$C11)+$B11,"")&gt;20,IF('Pedidos día'!J11&gt;0,('Pedidos día'!J11*$C11)+$B11,""),20)</f>
        <v/>
      </c>
      <c r="K11">
        <f>IF(IF('Pedidos día'!K11&gt;0,('Pedidos día'!K11*$C11)+$B11,"")&gt;20,IF('Pedidos día'!K11&gt;0,('Pedidos día'!K11*$C11)+$B11,""),20)</f>
        <v>31.057092767307154</v>
      </c>
      <c r="L11" t="str">
        <f>IF(IF('Pedidos día'!L11&gt;0,('Pedidos día'!L11*$C11)+$B11,"")&gt;20,IF('Pedidos día'!L11&gt;0,('Pedidos día'!L11*$C11)+$B11,""),20)</f>
        <v/>
      </c>
      <c r="M11" t="str">
        <f>IF(IF('Pedidos día'!M11&gt;0,('Pedidos día'!M11*$C11)+$B11,"")&gt;20,IF('Pedidos día'!M11&gt;0,('Pedidos día'!M11*$C11)+$B11,""),20)</f>
        <v/>
      </c>
      <c r="N11">
        <f>IF(IF('Pedidos día'!N11&gt;0,('Pedidos día'!N11*$C11)+$B11,"")&gt;20,IF('Pedidos día'!N11&gt;0,('Pedidos día'!N11*$C11)+$B11,""),20)</f>
        <v>40.732048938700913</v>
      </c>
      <c r="O11" t="str">
        <f>IF(IF('Pedidos día'!O11&gt;0,('Pedidos día'!O11*$C11)+$B11,"")&gt;20,IF('Pedidos día'!O11&gt;0,('Pedidos día'!O11*$C11)+$B11,""),20)</f>
        <v/>
      </c>
      <c r="P11" t="str">
        <f>IF(IF('Pedidos día'!P11&gt;0,('Pedidos día'!P11*$C11)+$B11,"")&gt;20,IF('Pedidos día'!P11&gt;0,('Pedidos día'!P11*$C11)+$B11,""),20)</f>
        <v/>
      </c>
      <c r="Q11">
        <f>IF(IF('Pedidos día'!Q11&gt;0,('Pedidos día'!Q11*$C11)+$B11,"")&gt;20,IF('Pedidos día'!Q11&gt;0,('Pedidos día'!Q11*$C11)+$B11,""),20)</f>
        <v>46.26059532235449</v>
      </c>
      <c r="R11" t="str">
        <f>IF(IF('Pedidos día'!R11&gt;0,('Pedidos día'!R11*$C11)+$B11,"")&gt;20,IF('Pedidos día'!R11&gt;0,('Pedidos día'!R11*$C11)+$B11,""),20)</f>
        <v/>
      </c>
      <c r="S11">
        <f>IF(IF('Pedidos día'!S11&gt;0,('Pedidos día'!S11*$C11)+$B11,"")&gt;20,IF('Pedidos día'!S11&gt;0,('Pedidos día'!S11*$C11)+$B11,""),20)</f>
        <v>40.732048938700913</v>
      </c>
      <c r="T11">
        <f>IF(IF('Pedidos día'!T11&gt;0,('Pedidos día'!T11*$C11)+$B11,"")&gt;20,IF('Pedidos día'!T11&gt;0,('Pedidos día'!T11*$C11)+$B11,""),20)</f>
        <v>29.67495617139376</v>
      </c>
      <c r="U11" t="str">
        <f>IF(IF('Pedidos día'!U11&gt;0,('Pedidos día'!U11*$C11)+$B11,"")&gt;20,IF('Pedidos día'!U11&gt;0,('Pedidos día'!U11*$C11)+$B11,""),20)</f>
        <v/>
      </c>
      <c r="V11">
        <f>IF(IF('Pedidos día'!V11&gt;0,('Pedidos día'!V11*$C11)+$B11,"")&gt;20,IF('Pedidos día'!V11&gt;0,('Pedidos día'!V11*$C11)+$B11,""),20)</f>
        <v>28.292819575480365</v>
      </c>
      <c r="W11" t="str">
        <f>IF(IF('Pedidos día'!W11&gt;0,('Pedidos día'!W11*$C11)+$B11,"")&gt;20,IF('Pedidos día'!W11&gt;0,('Pedidos día'!W11*$C11)+$B11,""),20)</f>
        <v/>
      </c>
      <c r="X11">
        <f>IF(IF('Pedidos día'!X11&gt;0,('Pedidos día'!X11*$C11)+$B11,"")&gt;20,IF('Pedidos día'!X11&gt;0,('Pedidos día'!X11*$C11)+$B11,""),20)</f>
        <v>36.585639150960731</v>
      </c>
      <c r="Y11" t="str">
        <f>IF(IF('Pedidos día'!Y11&gt;0,('Pedidos día'!Y11*$C11)+$B11,"")&gt;20,IF('Pedidos día'!Y11&gt;0,('Pedidos día'!Y11*$C11)+$B11,""),20)</f>
        <v/>
      </c>
      <c r="Z11">
        <f>IF('Pedidos día'!Z11&gt;0,('Pedidos día'!Z11*$C11)+$B11,"")</f>
        <v>192.76707448917426</v>
      </c>
    </row>
    <row r="12" spans="1:26">
      <c r="A12" t="str">
        <f>'Pedidos día'!A12</f>
        <v>00000-0001</v>
      </c>
      <c r="B12">
        <f>'Pedidos día'!B12</f>
        <v>30</v>
      </c>
      <c r="C12" s="15">
        <f>'Pedidos día'!C12</f>
        <v>1.5273394493894905</v>
      </c>
      <c r="D12" t="str">
        <f>IF(IF('Pedidos día'!D12&gt;0,('Pedidos día'!D12*$C12)+$B12,"")&gt;20,IF('Pedidos día'!D12&gt;0,('Pedidos día'!D12*$C12)+$B12,""),20)</f>
        <v/>
      </c>
      <c r="E12">
        <f>IF(IF('Pedidos día'!E12&gt;0,('Pedidos día'!E12*$C12)+$B12,"")&gt;20,IF('Pedidos día'!E12&gt;0,('Pedidos día'!E12*$C12)+$B12,""),20)</f>
        <v>33.054678898778981</v>
      </c>
      <c r="F12">
        <f>IF(IF('Pedidos día'!F12&gt;0,('Pedidos día'!F12*$C12)+$B12,"")&gt;20,IF('Pedidos día'!F12&gt;0,('Pedidos día'!F12*$C12)+$B12,""),20)</f>
        <v>37.636697246947449</v>
      </c>
      <c r="G12">
        <f>IF(IF('Pedidos día'!G12&gt;0,('Pedidos día'!G12*$C12)+$B12,"")&gt;20,IF('Pedidos día'!G12&gt;0,('Pedidos día'!G12*$C12)+$B12,""),20)</f>
        <v>37.636697246947449</v>
      </c>
      <c r="H12" t="str">
        <f>IF(IF('Pedidos día'!H12&gt;0,('Pedidos día'!H12*$C12)+$B12,"")&gt;20,IF('Pedidos día'!H12&gt;0,('Pedidos día'!H12*$C12)+$B12,""),20)</f>
        <v/>
      </c>
      <c r="I12">
        <f>IF(IF('Pedidos día'!I12&gt;0,('Pedidos día'!I12*$C12)+$B12,"")&gt;20,IF('Pedidos día'!I12&gt;0,('Pedidos día'!I12*$C12)+$B12,""),20)</f>
        <v>36.109357797557962</v>
      </c>
      <c r="J12" t="str">
        <f>IF(IF('Pedidos día'!J12&gt;0,('Pedidos día'!J12*$C12)+$B12,"")&gt;20,IF('Pedidos día'!J12&gt;0,('Pedidos día'!J12*$C12)+$B12,""),20)</f>
        <v/>
      </c>
      <c r="K12" t="str">
        <f>IF(IF('Pedidos día'!K12&gt;0,('Pedidos día'!K12*$C12)+$B12,"")&gt;20,IF('Pedidos día'!K12&gt;0,('Pedidos día'!K12*$C12)+$B12,""),20)</f>
        <v/>
      </c>
      <c r="L12">
        <f>IF(IF('Pedidos día'!L12&gt;0,('Pedidos día'!L12*$C12)+$B12,"")&gt;20,IF('Pedidos día'!L12&gt;0,('Pedidos día'!L12*$C12)+$B12,""),20)</f>
        <v>36.109357797557962</v>
      </c>
      <c r="M12" t="str">
        <f>IF(IF('Pedidos día'!M12&gt;0,('Pedidos día'!M12*$C12)+$B12,"")&gt;20,IF('Pedidos día'!M12&gt;0,('Pedidos día'!M12*$C12)+$B12,""),20)</f>
        <v/>
      </c>
      <c r="N12" t="str">
        <f>IF(IF('Pedidos día'!N12&gt;0,('Pedidos día'!N12*$C12)+$B12,"")&gt;20,IF('Pedidos día'!N12&gt;0,('Pedidos día'!N12*$C12)+$B12,""),20)</f>
        <v/>
      </c>
      <c r="O12">
        <f>IF(IF('Pedidos día'!O12&gt;0,('Pedidos día'!O12*$C12)+$B12,"")&gt;20,IF('Pedidos día'!O12&gt;0,('Pedidos día'!O12*$C12)+$B12,""),20)</f>
        <v>43.746055044505411</v>
      </c>
      <c r="P12" t="str">
        <f>IF(IF('Pedidos día'!P12&gt;0,('Pedidos día'!P12*$C12)+$B12,"")&gt;20,IF('Pedidos día'!P12&gt;0,('Pedidos día'!P12*$C12)+$B12,""),20)</f>
        <v/>
      </c>
      <c r="Q12" t="str">
        <f>IF(IF('Pedidos día'!Q12&gt;0,('Pedidos día'!Q12*$C12)+$B12,"")&gt;20,IF('Pedidos día'!Q12&gt;0,('Pedidos día'!Q12*$C12)+$B12,""),20)</f>
        <v/>
      </c>
      <c r="R12">
        <f>IF(IF('Pedidos día'!R12&gt;0,('Pedidos día'!R12*$C12)+$B12,"")&gt;20,IF('Pedidos día'!R12&gt;0,('Pedidos día'!R12*$C12)+$B12,""),20)</f>
        <v>33.054678898778981</v>
      </c>
      <c r="S12">
        <f>IF(IF('Pedidos día'!S12&gt;0,('Pedidos día'!S12*$C12)+$B12,"")&gt;20,IF('Pedidos día'!S12&gt;0,('Pedidos día'!S12*$C12)+$B12,""),20)</f>
        <v>37.636697246947449</v>
      </c>
      <c r="T12" t="str">
        <f>IF(IF('Pedidos día'!T12&gt;0,('Pedidos día'!T12*$C12)+$B12,"")&gt;20,IF('Pedidos día'!T12&gt;0,('Pedidos día'!T12*$C12)+$B12,""),20)</f>
        <v/>
      </c>
      <c r="U12" t="str">
        <f>IF(IF('Pedidos día'!U12&gt;0,('Pedidos día'!U12*$C12)+$B12,"")&gt;20,IF('Pedidos día'!U12&gt;0,('Pedidos día'!U12*$C12)+$B12,""),20)</f>
        <v/>
      </c>
      <c r="V12">
        <f>IF(IF('Pedidos día'!V12&gt;0,('Pedidos día'!V12*$C12)+$B12,"")&gt;20,IF('Pedidos día'!V12&gt;0,('Pedidos día'!V12*$C12)+$B12,""),20)</f>
        <v>40.691376145726437</v>
      </c>
      <c r="W12" t="str">
        <f>IF(IF('Pedidos día'!W12&gt;0,('Pedidos día'!W12*$C12)+$B12,"")&gt;20,IF('Pedidos día'!W12&gt;0,('Pedidos día'!W12*$C12)+$B12,""),20)</f>
        <v/>
      </c>
      <c r="X12">
        <f>IF(IF('Pedidos día'!X12&gt;0,('Pedidos día'!X12*$C12)+$B12,"")&gt;20,IF('Pedidos día'!X12&gt;0,('Pedidos día'!X12*$C12)+$B12,""),20)</f>
        <v>36.109357797557962</v>
      </c>
      <c r="Y12" t="str">
        <f>IF(IF('Pedidos día'!Y12&gt;0,('Pedidos día'!Y12*$C12)+$B12,"")&gt;20,IF('Pedidos día'!Y12&gt;0,('Pedidos día'!Y12*$C12)+$B12,""),20)</f>
        <v/>
      </c>
      <c r="Z12">
        <f>IF('Pedidos día'!Z12&gt;0,('Pedidos día'!Z12*$C12)+$B12,"")</f>
        <v>101.78495412130606</v>
      </c>
    </row>
    <row r="13" spans="1:26">
      <c r="A13" t="str">
        <f>'Pedidos día'!A13</f>
        <v>00000-0123</v>
      </c>
      <c r="B13">
        <f>'Pedidos día'!B13</f>
        <v>10</v>
      </c>
      <c r="C13" s="15">
        <f>'Pedidos día'!C13</f>
        <v>1.3522346464432464</v>
      </c>
      <c r="D13">
        <f>IF(IF('Pedidos día'!D13&gt;0,('Pedidos día'!D13*$C13)+$B13,"")&gt;20,IF('Pedidos día'!D13&gt;0,('Pedidos día'!D13*$C13)+$B13,""),20)</f>
        <v>39.749162221751419</v>
      </c>
      <c r="E13" t="str">
        <f>IF(IF('Pedidos día'!E13&gt;0,('Pedidos día'!E13*$C13)+$B13,"")&gt;20,IF('Pedidos día'!E13&gt;0,('Pedidos día'!E13*$C13)+$B13,""),20)</f>
        <v/>
      </c>
      <c r="F13" t="str">
        <f>IF(IF('Pedidos día'!F13&gt;0,('Pedidos día'!F13*$C13)+$B13,"")&gt;20,IF('Pedidos día'!F13&gt;0,('Pedidos día'!F13*$C13)+$B13,""),20)</f>
        <v/>
      </c>
      <c r="G13" t="str">
        <f>IF(IF('Pedidos día'!G13&gt;0,('Pedidos día'!G13*$C13)+$B13,"")&gt;20,IF('Pedidos día'!G13&gt;0,('Pedidos día'!G13*$C13)+$B13,""),20)</f>
        <v/>
      </c>
      <c r="H13">
        <f>IF(IF('Pedidos día'!H13&gt;0,('Pedidos día'!H13*$C13)+$B13,"")&gt;20,IF('Pedidos día'!H13&gt;0,('Pedidos día'!H13*$C13)+$B13,""),20)</f>
        <v>20</v>
      </c>
      <c r="I13" t="str">
        <f>IF(IF('Pedidos día'!I13&gt;0,('Pedidos día'!I13*$C13)+$B13,"")&gt;20,IF('Pedidos día'!I13&gt;0,('Pedidos día'!I13*$C13)+$B13,""),20)</f>
        <v/>
      </c>
      <c r="J13">
        <f>IF(IF('Pedidos día'!J13&gt;0,('Pedidos día'!J13*$C13)+$B13,"")&gt;20,IF('Pedidos día'!J13&gt;0,('Pedidos día'!J13*$C13)+$B13,""),20)</f>
        <v>20</v>
      </c>
      <c r="K13">
        <f>IF(IF('Pedidos día'!K13&gt;0,('Pedidos día'!K13*$C13)+$B13,"")&gt;20,IF('Pedidos día'!K13&gt;0,('Pedidos día'!K13*$C13)+$B13,""),20)</f>
        <v>20</v>
      </c>
      <c r="L13" t="str">
        <f>IF(IF('Pedidos día'!L13&gt;0,('Pedidos día'!L13*$C13)+$B13,"")&gt;20,IF('Pedidos día'!L13&gt;0,('Pedidos día'!L13*$C13)+$B13,""),20)</f>
        <v/>
      </c>
      <c r="M13" t="str">
        <f>IF(IF('Pedidos día'!M13&gt;0,('Pedidos día'!M13*$C13)+$B13,"")&gt;20,IF('Pedidos día'!M13&gt;0,('Pedidos día'!M13*$C13)+$B13,""),20)</f>
        <v/>
      </c>
      <c r="N13">
        <f>IF(IF('Pedidos día'!N13&gt;0,('Pedidos día'!N13*$C13)+$B13,"")&gt;20,IF('Pedidos día'!N13&gt;0,('Pedidos día'!N13*$C13)+$B13,""),20)</f>
        <v>20</v>
      </c>
      <c r="O13" t="str">
        <f>IF(IF('Pedidos día'!O13&gt;0,('Pedidos día'!O13*$C13)+$B13,"")&gt;20,IF('Pedidos día'!O13&gt;0,('Pedidos día'!O13*$C13)+$B13,""),20)</f>
        <v/>
      </c>
      <c r="P13" t="str">
        <f>IF(IF('Pedidos día'!P13&gt;0,('Pedidos día'!P13*$C13)+$B13,"")&gt;20,IF('Pedidos día'!P13&gt;0,('Pedidos día'!P13*$C13)+$B13,""),20)</f>
        <v/>
      </c>
      <c r="Q13">
        <f>IF(IF('Pedidos día'!Q13&gt;0,('Pedidos día'!Q13*$C13)+$B13,"")&gt;20,IF('Pedidos día'!Q13&gt;0,('Pedidos día'!Q13*$C13)+$B13,""),20)</f>
        <v>20</v>
      </c>
      <c r="R13" t="str">
        <f>IF(IF('Pedidos día'!R13&gt;0,('Pedidos día'!R13*$C13)+$B13,"")&gt;20,IF('Pedidos día'!R13&gt;0,('Pedidos día'!R13*$C13)+$B13,""),20)</f>
        <v/>
      </c>
      <c r="S13" t="str">
        <f>IF(IF('Pedidos día'!S13&gt;0,('Pedidos día'!S13*$C13)+$B13,"")&gt;20,IF('Pedidos día'!S13&gt;0,('Pedidos día'!S13*$C13)+$B13,""),20)</f>
        <v/>
      </c>
      <c r="T13">
        <f>IF(IF('Pedidos día'!T13&gt;0,('Pedidos día'!T13*$C13)+$B13,"")&gt;20,IF('Pedidos día'!T13&gt;0,('Pedidos día'!T13*$C13)+$B13,""),20)</f>
        <v>20</v>
      </c>
      <c r="U13">
        <f>IF(IF('Pedidos día'!U13&gt;0,('Pedidos día'!U13*$C13)+$B13,"")&gt;20,IF('Pedidos día'!U13&gt;0,('Pedidos día'!U13*$C13)+$B13,""),20)</f>
        <v>20</v>
      </c>
      <c r="V13" t="str">
        <f>IF(IF('Pedidos día'!V13&gt;0,('Pedidos día'!V13*$C13)+$B13,"")&gt;20,IF('Pedidos día'!V13&gt;0,('Pedidos día'!V13*$C13)+$B13,""),20)</f>
        <v/>
      </c>
      <c r="W13">
        <f>IF(IF('Pedidos día'!W13&gt;0,('Pedidos día'!W13*$C13)+$B13,"")&gt;20,IF('Pedidos día'!W13&gt;0,('Pedidos día'!W13*$C13)+$B13,""),20)</f>
        <v>20</v>
      </c>
      <c r="X13" t="str">
        <f>IF(IF('Pedidos día'!X13&gt;0,('Pedidos día'!X13*$C13)+$B13,"")&gt;20,IF('Pedidos día'!X13&gt;0,('Pedidos día'!X13*$C13)+$B13,""),20)</f>
        <v/>
      </c>
      <c r="Y13">
        <f>IF(IF('Pedidos día'!Y13&gt;0,('Pedidos día'!Y13*$C13)+$B13,"")&gt;20,IF('Pedidos día'!Y13&gt;0,('Pedidos día'!Y13*$C13)+$B13,""),20)</f>
        <v>20</v>
      </c>
      <c r="Z13">
        <f>IF('Pedidos día'!Z13&gt;0,('Pedidos día'!Z13*$C13)+$B13,"")</f>
        <v>83.020670907935312</v>
      </c>
    </row>
    <row r="14" spans="1:26">
      <c r="A14" t="str">
        <f>'Pedidos día'!A14</f>
        <v>00000-0204</v>
      </c>
      <c r="B14">
        <f>'Pedidos día'!B14</f>
        <v>30</v>
      </c>
      <c r="C14" s="15">
        <f>'Pedidos día'!C14</f>
        <v>1.3109846918965884</v>
      </c>
      <c r="D14">
        <f>IF(IF('Pedidos día'!D14&gt;0,('Pedidos día'!D14*$C14)+$B14,"")&gt;20,IF('Pedidos día'!D14&gt;0,('Pedidos día'!D14*$C14)+$B14,""),20)</f>
        <v>43.109846918965886</v>
      </c>
      <c r="E14">
        <f>IF(IF('Pedidos día'!E14&gt;0,('Pedidos día'!E14*$C14)+$B14,"")&gt;20,IF('Pedidos día'!E14&gt;0,('Pedidos día'!E14*$C14)+$B14,""),20)</f>
        <v>50.975755070345414</v>
      </c>
      <c r="F14" t="str">
        <f>IF(IF('Pedidos día'!F14&gt;0,('Pedidos día'!F14*$C14)+$B14,"")&gt;20,IF('Pedidos día'!F14&gt;0,('Pedidos día'!F14*$C14)+$B14,""),20)</f>
        <v/>
      </c>
      <c r="G14" t="str">
        <f>IF(IF('Pedidos día'!G14&gt;0,('Pedidos día'!G14*$C14)+$B14,"")&gt;20,IF('Pedidos día'!G14&gt;0,('Pedidos día'!G14*$C14)+$B14,""),20)</f>
        <v/>
      </c>
      <c r="H14">
        <f>IF(IF('Pedidos día'!H14&gt;0,('Pedidos día'!H14*$C14)+$B14,"")&gt;20,IF('Pedidos día'!H14&gt;0,('Pedidos día'!H14*$C14)+$B14,""),20)</f>
        <v>47.04280099465565</v>
      </c>
      <c r="I14" t="str">
        <f>IF(IF('Pedidos día'!I14&gt;0,('Pedidos día'!I14*$C14)+$B14,"")&gt;20,IF('Pedidos día'!I14&gt;0,('Pedidos día'!I14*$C14)+$B14,""),20)</f>
        <v/>
      </c>
      <c r="J14">
        <f>IF(IF('Pedidos día'!J14&gt;0,('Pedidos día'!J14*$C14)+$B14,"")&gt;20,IF('Pedidos día'!J14&gt;0,('Pedidos día'!J14*$C14)+$B14,""),20)</f>
        <v>43.109846918965886</v>
      </c>
      <c r="K14" t="str">
        <f>IF(IF('Pedidos día'!K14&gt;0,('Pedidos día'!K14*$C14)+$B14,"")&gt;20,IF('Pedidos día'!K14&gt;0,('Pedidos día'!K14*$C14)+$B14,""),20)</f>
        <v/>
      </c>
      <c r="L14">
        <f>IF(IF('Pedidos día'!L14&gt;0,('Pedidos día'!L14*$C14)+$B14,"")&gt;20,IF('Pedidos día'!L14&gt;0,('Pedidos día'!L14*$C14)+$B14,""),20)</f>
        <v>47.04280099465565</v>
      </c>
      <c r="M14" t="str">
        <f>IF(IF('Pedidos día'!M14&gt;0,('Pedidos día'!M14*$C14)+$B14,"")&gt;20,IF('Pedidos día'!M14&gt;0,('Pedidos día'!M14*$C14)+$B14,""),20)</f>
        <v/>
      </c>
      <c r="N14" t="str">
        <f>IF(IF('Pedidos día'!N14&gt;0,('Pedidos día'!N14*$C14)+$B14,"")&gt;20,IF('Pedidos día'!N14&gt;0,('Pedidos día'!N14*$C14)+$B14,""),20)</f>
        <v/>
      </c>
      <c r="O14">
        <f>IF(IF('Pedidos día'!O14&gt;0,('Pedidos día'!O14*$C14)+$B14,"")&gt;20,IF('Pedidos día'!O14&gt;0,('Pedidos día'!O14*$C14)+$B14,""),20)</f>
        <v>39.176892843276121</v>
      </c>
      <c r="P14" t="str">
        <f>IF(IF('Pedidos día'!P14&gt;0,('Pedidos día'!P14*$C14)+$B14,"")&gt;20,IF('Pedidos día'!P14&gt;0,('Pedidos día'!P14*$C14)+$B14,""),20)</f>
        <v/>
      </c>
      <c r="Q14">
        <f>IF(IF('Pedidos día'!Q14&gt;0,('Pedidos día'!Q14*$C14)+$B14,"")&gt;20,IF('Pedidos día'!Q14&gt;0,('Pedidos día'!Q14*$C14)+$B14,""),20)</f>
        <v>44.420831610862471</v>
      </c>
      <c r="R14" t="str">
        <f>IF(IF('Pedidos día'!R14&gt;0,('Pedidos día'!R14*$C14)+$B14,"")&gt;20,IF('Pedidos día'!R14&gt;0,('Pedidos día'!R14*$C14)+$B14,""),20)</f>
        <v/>
      </c>
      <c r="S14">
        <f>IF(IF('Pedidos día'!S14&gt;0,('Pedidos día'!S14*$C14)+$B14,"")&gt;20,IF('Pedidos día'!S14&gt;0,('Pedidos día'!S14*$C14)+$B14,""),20)</f>
        <v>45.731816302759057</v>
      </c>
      <c r="T14" t="str">
        <f>IF(IF('Pedidos día'!T14&gt;0,('Pedidos día'!T14*$C14)+$B14,"")&gt;20,IF('Pedidos día'!T14&gt;0,('Pedidos día'!T14*$C14)+$B14,""),20)</f>
        <v/>
      </c>
      <c r="U14" t="str">
        <f>IF(IF('Pedidos día'!U14&gt;0,('Pedidos día'!U14*$C14)+$B14,"")&gt;20,IF('Pedidos día'!U14&gt;0,('Pedidos día'!U14*$C14)+$B14,""),20)</f>
        <v/>
      </c>
      <c r="V14" t="str">
        <f>IF(IF('Pedidos día'!V14&gt;0,('Pedidos día'!V14*$C14)+$B14,"")&gt;20,IF('Pedidos día'!V14&gt;0,('Pedidos día'!V14*$C14)+$B14,""),20)</f>
        <v/>
      </c>
      <c r="W14">
        <f>IF(IF('Pedidos día'!W14&gt;0,('Pedidos día'!W14*$C14)+$B14,"")&gt;20,IF('Pedidos día'!W14&gt;0,('Pedidos día'!W14*$C14)+$B14,""),20)</f>
        <v>57.530678529828357</v>
      </c>
      <c r="X14" t="str">
        <f>IF(IF('Pedidos día'!X14&gt;0,('Pedidos día'!X14*$C14)+$B14,"")&gt;20,IF('Pedidos día'!X14&gt;0,('Pedidos día'!X14*$C14)+$B14,""),20)</f>
        <v/>
      </c>
      <c r="Y14">
        <f>IF(IF('Pedidos día'!Y14&gt;0,('Pedidos día'!Y14*$C14)+$B14,"")&gt;20,IF('Pedidos día'!Y14&gt;0,('Pedidos día'!Y14*$C14)+$B14,""),20)</f>
        <v>54.908709146035179</v>
      </c>
      <c r="Z14">
        <f>IF('Pedidos día'!Z14&gt;0,('Pedidos día'!Z14*$C14)+$B14,"")</f>
        <v>203.04997933034966</v>
      </c>
    </row>
    <row r="15" spans="1:26">
      <c r="A15" t="str">
        <f>'Pedidos día'!A15</f>
        <v>00000-0228</v>
      </c>
      <c r="B15">
        <f>'Pedidos día'!B15</f>
        <v>10</v>
      </c>
      <c r="C15" s="15">
        <f>'Pedidos día'!C15</f>
        <v>1.1075224511127919</v>
      </c>
      <c r="D15">
        <f>IF(IF('Pedidos día'!D15&gt;0,('Pedidos día'!D15*$C15)+$B15,"")&gt;20,IF('Pedidos día'!D15&gt;0,('Pedidos día'!D15*$C15)+$B15,""),20)</f>
        <v>20</v>
      </c>
      <c r="E15">
        <f>IF(IF('Pedidos día'!E15&gt;0,('Pedidos día'!E15*$C15)+$B15,"")&gt;20,IF('Pedidos día'!E15&gt;0,('Pedidos día'!E15*$C15)+$B15,""),20)</f>
        <v>20</v>
      </c>
      <c r="F15" t="str">
        <f>IF(IF('Pedidos día'!F15&gt;0,('Pedidos día'!F15*$C15)+$B15,"")&gt;20,IF('Pedidos día'!F15&gt;0,('Pedidos día'!F15*$C15)+$B15,""),20)</f>
        <v/>
      </c>
      <c r="G15" t="str">
        <f>IF(IF('Pedidos día'!G15&gt;0,('Pedidos día'!G15*$C15)+$B15,"")&gt;20,IF('Pedidos día'!G15&gt;0,('Pedidos día'!G15*$C15)+$B15,""),20)</f>
        <v/>
      </c>
      <c r="H15">
        <f>IF(IF('Pedidos día'!H15&gt;0,('Pedidos día'!H15*$C15)+$B15,"")&gt;20,IF('Pedidos día'!H15&gt;0,('Pedidos día'!H15*$C15)+$B15,""),20)</f>
        <v>20</v>
      </c>
      <c r="I15">
        <f>IF(IF('Pedidos día'!I15&gt;0,('Pedidos día'!I15*$C15)+$B15,"")&gt;20,IF('Pedidos día'!I15&gt;0,('Pedidos día'!I15*$C15)+$B15,""),20)</f>
        <v>20</v>
      </c>
      <c r="J15" t="str">
        <f>IF(IF('Pedidos día'!J15&gt;0,('Pedidos día'!J15*$C15)+$B15,"")&gt;20,IF('Pedidos día'!J15&gt;0,('Pedidos día'!J15*$C15)+$B15,""),20)</f>
        <v/>
      </c>
      <c r="K15" t="str">
        <f>IF(IF('Pedidos día'!K15&gt;0,('Pedidos día'!K15*$C15)+$B15,"")&gt;20,IF('Pedidos día'!K15&gt;0,('Pedidos día'!K15*$C15)+$B15,""),20)</f>
        <v/>
      </c>
      <c r="L15" t="str">
        <f>IF(IF('Pedidos día'!L15&gt;0,('Pedidos día'!L15*$C15)+$B15,"")&gt;20,IF('Pedidos día'!L15&gt;0,('Pedidos día'!L15*$C15)+$B15,""),20)</f>
        <v/>
      </c>
      <c r="M15" t="str">
        <f>IF(IF('Pedidos día'!M15&gt;0,('Pedidos día'!M15*$C15)+$B15,"")&gt;20,IF('Pedidos día'!M15&gt;0,('Pedidos día'!M15*$C15)+$B15,""),20)</f>
        <v/>
      </c>
      <c r="N15">
        <f>IF(IF('Pedidos día'!N15&gt;0,('Pedidos día'!N15*$C15)+$B15,"")&gt;20,IF('Pedidos día'!N15&gt;0,('Pedidos día'!N15*$C15)+$B15,""),20)</f>
        <v>20</v>
      </c>
      <c r="O15">
        <f>IF(IF('Pedidos día'!O15&gt;0,('Pedidos día'!O15*$C15)+$B15,"")&gt;20,IF('Pedidos día'!O15&gt;0,('Pedidos día'!O15*$C15)+$B15,""),20)</f>
        <v>20</v>
      </c>
      <c r="P15" t="str">
        <f>IF(IF('Pedidos día'!P15&gt;0,('Pedidos día'!P15*$C15)+$B15,"")&gt;20,IF('Pedidos día'!P15&gt;0,('Pedidos día'!P15*$C15)+$B15,""),20)</f>
        <v/>
      </c>
      <c r="Q15" t="str">
        <f>IF(IF('Pedidos día'!Q15&gt;0,('Pedidos día'!Q15*$C15)+$B15,"")&gt;20,IF('Pedidos día'!Q15&gt;0,('Pedidos día'!Q15*$C15)+$B15,""),20)</f>
        <v/>
      </c>
      <c r="R15" t="str">
        <f>IF(IF('Pedidos día'!R15&gt;0,('Pedidos día'!R15*$C15)+$B15,"")&gt;20,IF('Pedidos día'!R15&gt;0,('Pedidos día'!R15*$C15)+$B15,""),20)</f>
        <v/>
      </c>
      <c r="S15">
        <f>IF(IF('Pedidos día'!S15&gt;0,('Pedidos día'!S15*$C15)+$B15,"")&gt;20,IF('Pedidos día'!S15&gt;0,('Pedidos día'!S15*$C15)+$B15,""),20)</f>
        <v>20</v>
      </c>
      <c r="T15" t="str">
        <f>IF(IF('Pedidos día'!T15&gt;0,('Pedidos día'!T15*$C15)+$B15,"")&gt;20,IF('Pedidos día'!T15&gt;0,('Pedidos día'!T15*$C15)+$B15,""),20)</f>
        <v/>
      </c>
      <c r="U15" t="str">
        <f>IF(IF('Pedidos día'!U15&gt;0,('Pedidos día'!U15*$C15)+$B15,"")&gt;20,IF('Pedidos día'!U15&gt;0,('Pedidos día'!U15*$C15)+$B15,""),20)</f>
        <v/>
      </c>
      <c r="V15">
        <f>IF(IF('Pedidos día'!V15&gt;0,('Pedidos día'!V15*$C15)+$B15,"")&gt;20,IF('Pedidos día'!V15&gt;0,('Pedidos día'!V15*$C15)+$B15,""),20)</f>
        <v>20</v>
      </c>
      <c r="W15">
        <f>IF(IF('Pedidos día'!W15&gt;0,('Pedidos día'!W15*$C15)+$B15,"")&gt;20,IF('Pedidos día'!W15&gt;0,('Pedidos día'!W15*$C15)+$B15,""),20)</f>
        <v>20</v>
      </c>
      <c r="X15" t="str">
        <f>IF(IF('Pedidos día'!X15&gt;0,('Pedidos día'!X15*$C15)+$B15,"")&gt;20,IF('Pedidos día'!X15&gt;0,('Pedidos día'!X15*$C15)+$B15,""),20)</f>
        <v/>
      </c>
      <c r="Y15">
        <f>IF(IF('Pedidos día'!Y15&gt;0,('Pedidos día'!Y15*$C15)+$B15,"")&gt;20,IF('Pedidos día'!Y15&gt;0,('Pedidos día'!Y15*$C15)+$B15,""),20)</f>
        <v>20</v>
      </c>
      <c r="Z15">
        <f>IF('Pedidos día'!Z15&gt;0,('Pedidos día'!Z15*$C15)+$B15,"")</f>
        <v>50.978330691173298</v>
      </c>
    </row>
    <row r="16" spans="1:26">
      <c r="A16" t="str">
        <f>'Pedidos día'!A16</f>
        <v>00000-0225</v>
      </c>
      <c r="B16">
        <f>'Pedidos día'!B16</f>
        <v>30</v>
      </c>
      <c r="C16" s="15">
        <f>'Pedidos día'!C16</f>
        <v>1.7357149905219567</v>
      </c>
      <c r="D16">
        <f>IF(IF('Pedidos día'!D16&gt;0,('Pedidos día'!D16*$C16)+$B16,"")&gt;20,IF('Pedidos día'!D16&gt;0,('Pedidos día'!D16*$C16)+$B16,""),20)</f>
        <v>31.735714990521956</v>
      </c>
      <c r="E16" t="str">
        <f>IF(IF('Pedidos día'!E16&gt;0,('Pedidos día'!E16*$C16)+$B16,"")&gt;20,IF('Pedidos día'!E16&gt;0,('Pedidos día'!E16*$C16)+$B16,""),20)</f>
        <v/>
      </c>
      <c r="F16" t="str">
        <f>IF(IF('Pedidos día'!F16&gt;0,('Pedidos día'!F16*$C16)+$B16,"")&gt;20,IF('Pedidos día'!F16&gt;0,('Pedidos día'!F16*$C16)+$B16,""),20)</f>
        <v/>
      </c>
      <c r="G16" t="str">
        <f>IF(IF('Pedidos día'!G16&gt;0,('Pedidos día'!G16*$C16)+$B16,"")&gt;20,IF('Pedidos día'!G16&gt;0,('Pedidos día'!G16*$C16)+$B16,""),20)</f>
        <v/>
      </c>
      <c r="H16" t="str">
        <f>IF(IF('Pedidos día'!H16&gt;0,('Pedidos día'!H16*$C16)+$B16,"")&gt;20,IF('Pedidos día'!H16&gt;0,('Pedidos día'!H16*$C16)+$B16,""),20)</f>
        <v/>
      </c>
      <c r="I16">
        <f>IF(IF('Pedidos día'!I16&gt;0,('Pedidos día'!I16*$C16)+$B16,"")&gt;20,IF('Pedidos día'!I16&gt;0,('Pedidos día'!I16*$C16)+$B16,""),20)</f>
        <v>35.207144971565867</v>
      </c>
      <c r="J16" t="str">
        <f>IF(IF('Pedidos día'!J16&gt;0,('Pedidos día'!J16*$C16)+$B16,"")&gt;20,IF('Pedidos día'!J16&gt;0,('Pedidos día'!J16*$C16)+$B16,""),20)</f>
        <v/>
      </c>
      <c r="K16" t="str">
        <f>IF(IF('Pedidos día'!K16&gt;0,('Pedidos día'!K16*$C16)+$B16,"")&gt;20,IF('Pedidos día'!K16&gt;0,('Pedidos día'!K16*$C16)+$B16,""),20)</f>
        <v/>
      </c>
      <c r="L16">
        <f>IF(IF('Pedidos día'!L16&gt;0,('Pedidos día'!L16*$C16)+$B16,"")&gt;20,IF('Pedidos día'!L16&gt;0,('Pedidos día'!L16*$C16)+$B16,""),20)</f>
        <v>38.678574952609779</v>
      </c>
      <c r="M16" t="str">
        <f>IF(IF('Pedidos día'!M16&gt;0,('Pedidos día'!M16*$C16)+$B16,"")&gt;20,IF('Pedidos día'!M16&gt;0,('Pedidos día'!M16*$C16)+$B16,""),20)</f>
        <v/>
      </c>
      <c r="N16" t="str">
        <f>IF(IF('Pedidos día'!N16&gt;0,('Pedidos día'!N16*$C16)+$B16,"")&gt;20,IF('Pedidos día'!N16&gt;0,('Pedidos día'!N16*$C16)+$B16,""),20)</f>
        <v/>
      </c>
      <c r="O16" t="str">
        <f>IF(IF('Pedidos día'!O16&gt;0,('Pedidos día'!O16*$C16)+$B16,"")&gt;20,IF('Pedidos día'!O16&gt;0,('Pedidos día'!O16*$C16)+$B16,""),20)</f>
        <v/>
      </c>
      <c r="P16">
        <f>IF(IF('Pedidos día'!P16&gt;0,('Pedidos día'!P16*$C16)+$B16,"")&gt;20,IF('Pedidos día'!P16&gt;0,('Pedidos día'!P16*$C16)+$B16,""),20)</f>
        <v>31.735714990521956</v>
      </c>
      <c r="Q16" t="str">
        <f>IF(IF('Pedidos día'!Q16&gt;0,('Pedidos día'!Q16*$C16)+$B16,"")&gt;20,IF('Pedidos día'!Q16&gt;0,('Pedidos día'!Q16*$C16)+$B16,""),20)</f>
        <v/>
      </c>
      <c r="R16" t="str">
        <f>IF(IF('Pedidos día'!R16&gt;0,('Pedidos día'!R16*$C16)+$B16,"")&gt;20,IF('Pedidos día'!R16&gt;0,('Pedidos día'!R16*$C16)+$B16,""),20)</f>
        <v/>
      </c>
      <c r="S16" t="str">
        <f>IF(IF('Pedidos día'!S16&gt;0,('Pedidos día'!S16*$C16)+$B16,"")&gt;20,IF('Pedidos día'!S16&gt;0,('Pedidos día'!S16*$C16)+$B16,""),20)</f>
        <v/>
      </c>
      <c r="T16" t="str">
        <f>IF(IF('Pedidos día'!T16&gt;0,('Pedidos día'!T16*$C16)+$B16,"")&gt;20,IF('Pedidos día'!T16&gt;0,('Pedidos día'!T16*$C16)+$B16,""),20)</f>
        <v/>
      </c>
      <c r="U16">
        <f>IF(IF('Pedidos día'!U16&gt;0,('Pedidos día'!U16*$C16)+$B16,"")&gt;20,IF('Pedidos día'!U16&gt;0,('Pedidos día'!U16*$C16)+$B16,""),20)</f>
        <v>35.207144971565867</v>
      </c>
      <c r="V16">
        <f>IF(IF('Pedidos día'!V16&gt;0,('Pedidos día'!V16*$C16)+$B16,"")&gt;20,IF('Pedidos día'!V16&gt;0,('Pedidos día'!V16*$C16)+$B16,""),20)</f>
        <v>31.735714990521956</v>
      </c>
      <c r="W16">
        <f>IF(IF('Pedidos día'!W16&gt;0,('Pedidos día'!W16*$C16)+$B16,"")&gt;20,IF('Pedidos día'!W16&gt;0,('Pedidos día'!W16*$C16)+$B16,""),20)</f>
        <v>36.942859962087823</v>
      </c>
      <c r="X16">
        <f>IF(IF('Pedidos día'!X16&gt;0,('Pedidos día'!X16*$C16)+$B16,"")&gt;20,IF('Pedidos día'!X16&gt;0,('Pedidos día'!X16*$C16)+$B16,""),20)</f>
        <v>33.471429981043912</v>
      </c>
      <c r="Y16">
        <f>IF(IF('Pedidos día'!Y16&gt;0,('Pedidos día'!Y16*$C16)+$B16,"")&gt;20,IF('Pedidos día'!Y16&gt;0,('Pedidos día'!Y16*$C16)+$B16,""),20)</f>
        <v>31.735714990521956</v>
      </c>
      <c r="Z16">
        <f>IF('Pedidos día'!Z16&gt;0,('Pedidos día'!Z16*$C16)+$B16,"")</f>
        <v>66.4500148009611</v>
      </c>
    </row>
    <row r="17" spans="1:26">
      <c r="A17" t="str">
        <f>'Pedidos día'!A17</f>
        <v>00000-0005</v>
      </c>
      <c r="B17">
        <f>'Pedidos día'!B17</f>
        <v>10</v>
      </c>
      <c r="C17" s="15">
        <f>'Pedidos día'!C17</f>
        <v>1.3707146275290167</v>
      </c>
      <c r="D17" t="str">
        <f>IF(IF('Pedidos día'!D17&gt;0,('Pedidos día'!D17*$C17)+$B17,"")&gt;20,IF('Pedidos día'!D17&gt;0,('Pedidos día'!D17*$C17)+$B17,""),20)</f>
        <v/>
      </c>
      <c r="E17" t="str">
        <f>IF(IF('Pedidos día'!E17&gt;0,('Pedidos día'!E17*$C17)+$B17,"")&gt;20,IF('Pedidos día'!E17&gt;0,('Pedidos día'!E17*$C17)+$B17,""),20)</f>
        <v/>
      </c>
      <c r="F17">
        <f>IF(IF('Pedidos día'!F17&gt;0,('Pedidos día'!F17*$C17)+$B17,"")&gt;20,IF('Pedidos día'!F17&gt;0,('Pedidos día'!F17*$C17)+$B17,""),20)</f>
        <v>20</v>
      </c>
      <c r="G17" t="str">
        <f>IF(IF('Pedidos día'!G17&gt;0,('Pedidos día'!G17*$C17)+$B17,"")&gt;20,IF('Pedidos día'!G17&gt;0,('Pedidos día'!G17*$C17)+$B17,""),20)</f>
        <v/>
      </c>
      <c r="H17" t="str">
        <f>IF(IF('Pedidos día'!H17&gt;0,('Pedidos día'!H17*$C17)+$B17,"")&gt;20,IF('Pedidos día'!H17&gt;0,('Pedidos día'!H17*$C17)+$B17,""),20)</f>
        <v/>
      </c>
      <c r="I17">
        <f>IF(IF('Pedidos día'!I17&gt;0,('Pedidos día'!I17*$C17)+$B17,"")&gt;20,IF('Pedidos día'!I17&gt;0,('Pedidos día'!I17*$C17)+$B17,""),20)</f>
        <v>20</v>
      </c>
      <c r="J17" t="str">
        <f>IF(IF('Pedidos día'!J17&gt;0,('Pedidos día'!J17*$C17)+$B17,"")&gt;20,IF('Pedidos día'!J17&gt;0,('Pedidos día'!J17*$C17)+$B17,""),20)</f>
        <v/>
      </c>
      <c r="K17">
        <f>IF(IF('Pedidos día'!K17&gt;0,('Pedidos día'!K17*$C17)+$B17,"")&gt;20,IF('Pedidos día'!K17&gt;0,('Pedidos día'!K17*$C17)+$B17,""),20)</f>
        <v>20</v>
      </c>
      <c r="L17" t="str">
        <f>IF(IF('Pedidos día'!L17&gt;0,('Pedidos día'!L17*$C17)+$B17,"")&gt;20,IF('Pedidos día'!L17&gt;0,('Pedidos día'!L17*$C17)+$B17,""),20)</f>
        <v/>
      </c>
      <c r="M17" t="str">
        <f>IF(IF('Pedidos día'!M17&gt;0,('Pedidos día'!M17*$C17)+$B17,"")&gt;20,IF('Pedidos día'!M17&gt;0,('Pedidos día'!M17*$C17)+$B17,""),20)</f>
        <v/>
      </c>
      <c r="N17">
        <f>IF(IF('Pedidos día'!N17&gt;0,('Pedidos día'!N17*$C17)+$B17,"")&gt;20,IF('Pedidos día'!N17&gt;0,('Pedidos día'!N17*$C17)+$B17,""),20)</f>
        <v>20</v>
      </c>
      <c r="O17" t="str">
        <f>IF(IF('Pedidos día'!O17&gt;0,('Pedidos día'!O17*$C17)+$B17,"")&gt;20,IF('Pedidos día'!O17&gt;0,('Pedidos día'!O17*$C17)+$B17,""),20)</f>
        <v/>
      </c>
      <c r="P17">
        <f>IF(IF('Pedidos día'!P17&gt;0,('Pedidos día'!P17*$C17)+$B17,"")&gt;20,IF('Pedidos día'!P17&gt;0,('Pedidos día'!P17*$C17)+$B17,""),20)</f>
        <v>20.965717020232134</v>
      </c>
      <c r="Q17">
        <f>IF(IF('Pedidos día'!Q17&gt;0,('Pedidos día'!Q17*$C17)+$B17,"")&gt;20,IF('Pedidos día'!Q17&gt;0,('Pedidos día'!Q17*$C17)+$B17,""),20)</f>
        <v>20</v>
      </c>
      <c r="R17" t="str">
        <f>IF(IF('Pedidos día'!R17&gt;0,('Pedidos día'!R17*$C17)+$B17,"")&gt;20,IF('Pedidos día'!R17&gt;0,('Pedidos día'!R17*$C17)+$B17,""),20)</f>
        <v/>
      </c>
      <c r="S17">
        <f>IF(IF('Pedidos día'!S17&gt;0,('Pedidos día'!S17*$C17)+$B17,"")&gt;20,IF('Pedidos día'!S17&gt;0,('Pedidos día'!S17*$C17)+$B17,""),20)</f>
        <v>25.077860902819182</v>
      </c>
      <c r="T17" t="str">
        <f>IF(IF('Pedidos día'!T17&gt;0,('Pedidos día'!T17*$C17)+$B17,"")&gt;20,IF('Pedidos día'!T17&gt;0,('Pedidos día'!T17*$C17)+$B17,""),20)</f>
        <v/>
      </c>
      <c r="U17" t="str">
        <f>IF(IF('Pedidos día'!U17&gt;0,('Pedidos día'!U17*$C17)+$B17,"")&gt;20,IF('Pedidos día'!U17&gt;0,('Pedidos día'!U17*$C17)+$B17,""),20)</f>
        <v/>
      </c>
      <c r="V17">
        <f>IF(IF('Pedidos día'!V17&gt;0,('Pedidos día'!V17*$C17)+$B17,"")&gt;20,IF('Pedidos día'!V17&gt;0,('Pedidos día'!V17*$C17)+$B17,""),20)</f>
        <v>20</v>
      </c>
      <c r="W17" t="str">
        <f>IF(IF('Pedidos día'!W17&gt;0,('Pedidos día'!W17*$C17)+$B17,"")&gt;20,IF('Pedidos día'!W17&gt;0,('Pedidos día'!W17*$C17)+$B17,""),20)</f>
        <v/>
      </c>
      <c r="X17" t="str">
        <f>IF(IF('Pedidos día'!X17&gt;0,('Pedidos día'!X17*$C17)+$B17,"")&gt;20,IF('Pedidos día'!X17&gt;0,('Pedidos día'!X17*$C17)+$B17,""),20)</f>
        <v/>
      </c>
      <c r="Y17" t="str">
        <f>IF(IF('Pedidos día'!Y17&gt;0,('Pedidos día'!Y17*$C17)+$B17,"")&gt;20,IF('Pedidos día'!Y17&gt;0,('Pedidos día'!Y17*$C17)+$B17,""),20)</f>
        <v/>
      </c>
      <c r="Z17">
        <f>IF('Pedidos día'!Z17&gt;0,('Pedidos día'!Z17*$C17)+$B17,"")</f>
        <v>62.087155846102632</v>
      </c>
    </row>
    <row r="18" spans="1:26">
      <c r="A18" t="str">
        <f>'Pedidos día'!A18</f>
        <v>00000-0029</v>
      </c>
      <c r="B18">
        <f>'Pedidos día'!B18</f>
        <v>30</v>
      </c>
      <c r="C18" s="15">
        <f>'Pedidos día'!C18</f>
        <v>1.4312916404090084</v>
      </c>
      <c r="D18">
        <f>IF(IF('Pedidos día'!D18&gt;0,('Pedidos día'!D18*$C18)+$B18,"")&gt;20,IF('Pedidos día'!D18&gt;0,('Pedidos día'!D18*$C18)+$B18,""),20)</f>
        <v>31.431291640409007</v>
      </c>
      <c r="E18" t="str">
        <f>IF(IF('Pedidos día'!E18&gt;0,('Pedidos día'!E18*$C18)+$B18,"")&gt;20,IF('Pedidos día'!E18&gt;0,('Pedidos día'!E18*$C18)+$B18,""),20)</f>
        <v/>
      </c>
      <c r="F18" t="str">
        <f>IF(IF('Pedidos día'!F18&gt;0,('Pedidos día'!F18*$C18)+$B18,"")&gt;20,IF('Pedidos día'!F18&gt;0,('Pedidos día'!F18*$C18)+$B18,""),20)</f>
        <v/>
      </c>
      <c r="G18" t="str">
        <f>IF(IF('Pedidos día'!G18&gt;0,('Pedidos día'!G18*$C18)+$B18,"")&gt;20,IF('Pedidos día'!G18&gt;0,('Pedidos día'!G18*$C18)+$B18,""),20)</f>
        <v/>
      </c>
      <c r="H18">
        <f>IF(IF('Pedidos día'!H18&gt;0,('Pedidos día'!H18*$C18)+$B18,"")&gt;20,IF('Pedidos día'!H18&gt;0,('Pedidos día'!H18*$C18)+$B18,""),20)</f>
        <v>31.431291640409007</v>
      </c>
      <c r="I18">
        <f>IF(IF('Pedidos día'!I18&gt;0,('Pedidos día'!I18*$C18)+$B18,"")&gt;20,IF('Pedidos día'!I18&gt;0,('Pedidos día'!I18*$C18)+$B18,""),20)</f>
        <v>31.431291640409007</v>
      </c>
      <c r="J18" t="str">
        <f>IF(IF('Pedidos día'!J18&gt;0,('Pedidos día'!J18*$C18)+$B18,"")&gt;20,IF('Pedidos día'!J18&gt;0,('Pedidos día'!J18*$C18)+$B18,""),20)</f>
        <v/>
      </c>
      <c r="K18" t="str">
        <f>IF(IF('Pedidos día'!K18&gt;0,('Pedidos día'!K18*$C18)+$B18,"")&gt;20,IF('Pedidos día'!K18&gt;0,('Pedidos día'!K18*$C18)+$B18,""),20)</f>
        <v/>
      </c>
      <c r="L18">
        <f>IF(IF('Pedidos día'!L18&gt;0,('Pedidos día'!L18*$C18)+$B18,"")&gt;20,IF('Pedidos día'!L18&gt;0,('Pedidos día'!L18*$C18)+$B18,""),20)</f>
        <v>31.431291640409007</v>
      </c>
      <c r="M18">
        <f>IF(IF('Pedidos día'!M18&gt;0,('Pedidos día'!M18*$C18)+$B18,"")&gt;20,IF('Pedidos día'!M18&gt;0,('Pedidos día'!M18*$C18)+$B18,""),20)</f>
        <v>32.862583280818015</v>
      </c>
      <c r="N18" t="str">
        <f>IF(IF('Pedidos día'!N18&gt;0,('Pedidos día'!N18*$C18)+$B18,"")&gt;20,IF('Pedidos día'!N18&gt;0,('Pedidos día'!N18*$C18)+$B18,""),20)</f>
        <v/>
      </c>
      <c r="O18" t="str">
        <f>IF(IF('Pedidos día'!O18&gt;0,('Pedidos día'!O18*$C18)+$B18,"")&gt;20,IF('Pedidos día'!O18&gt;0,('Pedidos día'!O18*$C18)+$B18,""),20)</f>
        <v/>
      </c>
      <c r="P18">
        <f>IF(IF('Pedidos día'!P18&gt;0,('Pedidos día'!P18*$C18)+$B18,"")&gt;20,IF('Pedidos día'!P18&gt;0,('Pedidos día'!P18*$C18)+$B18,""),20)</f>
        <v>34.293874921227022</v>
      </c>
      <c r="Q18" t="str">
        <f>IF(IF('Pedidos día'!Q18&gt;0,('Pedidos día'!Q18*$C18)+$B18,"")&gt;20,IF('Pedidos día'!Q18&gt;0,('Pedidos día'!Q18*$C18)+$B18,""),20)</f>
        <v/>
      </c>
      <c r="R18" t="str">
        <f>IF(IF('Pedidos día'!R18&gt;0,('Pedidos día'!R18*$C18)+$B18,"")&gt;20,IF('Pedidos día'!R18&gt;0,('Pedidos día'!R18*$C18)+$B18,""),20)</f>
        <v/>
      </c>
      <c r="S18">
        <f>IF(IF('Pedidos día'!S18&gt;0,('Pedidos día'!S18*$C18)+$B18,"")&gt;20,IF('Pedidos día'!S18&gt;0,('Pedidos día'!S18*$C18)+$B18,""),20)</f>
        <v>44.312916404090082</v>
      </c>
      <c r="T18" t="str">
        <f>IF(IF('Pedidos día'!T18&gt;0,('Pedidos día'!T18*$C18)+$B18,"")&gt;20,IF('Pedidos día'!T18&gt;0,('Pedidos día'!T18*$C18)+$B18,""),20)</f>
        <v/>
      </c>
      <c r="U18" t="str">
        <f>IF(IF('Pedidos día'!U18&gt;0,('Pedidos día'!U18*$C18)+$B18,"")&gt;20,IF('Pedidos día'!U18&gt;0,('Pedidos día'!U18*$C18)+$B18,""),20)</f>
        <v/>
      </c>
      <c r="V18" t="str">
        <f>IF(IF('Pedidos día'!V18&gt;0,('Pedidos día'!V18*$C18)+$B18,"")&gt;20,IF('Pedidos día'!V18&gt;0,('Pedidos día'!V18*$C18)+$B18,""),20)</f>
        <v/>
      </c>
      <c r="W18" t="str">
        <f>IF(IF('Pedidos día'!W18&gt;0,('Pedidos día'!W18*$C18)+$B18,"")&gt;20,IF('Pedidos día'!W18&gt;0,('Pedidos día'!W18*$C18)+$B18,""),20)</f>
        <v/>
      </c>
      <c r="X18">
        <f>IF(IF('Pedidos día'!X18&gt;0,('Pedidos día'!X18*$C18)+$B18,"")&gt;20,IF('Pedidos día'!X18&gt;0,('Pedidos día'!X18*$C18)+$B18,""),20)</f>
        <v>31.431291640409007</v>
      </c>
      <c r="Y18" t="str">
        <f>IF(IF('Pedidos día'!Y18&gt;0,('Pedidos día'!Y18*$C18)+$B18,"")&gt;20,IF('Pedidos día'!Y18&gt;0,('Pedidos día'!Y18*$C18)+$B18,""),20)</f>
        <v/>
      </c>
      <c r="Z18">
        <f>IF('Pedidos día'!Z18&gt;0,('Pedidos día'!Z18*$C18)+$B18,"")</f>
        <v>58.625832808180164</v>
      </c>
    </row>
    <row r="19" spans="1:26">
      <c r="A19" t="str">
        <f>'Pedidos día'!A19</f>
        <v>00000-0073</v>
      </c>
      <c r="B19">
        <f>'Pedidos día'!B19</f>
        <v>30</v>
      </c>
      <c r="C19" s="15">
        <f>'Pedidos día'!C19</f>
        <v>1.500281039086091</v>
      </c>
      <c r="D19" t="str">
        <f>IF(IF('Pedidos día'!D19&gt;0,('Pedidos día'!D19*$C19)+$B19,"")&gt;20,IF('Pedidos día'!D19&gt;0,('Pedidos día'!D19*$C19)+$B19,""),20)</f>
        <v/>
      </c>
      <c r="E19" t="str">
        <f>IF(IF('Pedidos día'!E19&gt;0,('Pedidos día'!E19*$C19)+$B19,"")&gt;20,IF('Pedidos día'!E19&gt;0,('Pedidos día'!E19*$C19)+$B19,""),20)</f>
        <v/>
      </c>
      <c r="F19">
        <f>IF(IF('Pedidos día'!F19&gt;0,('Pedidos día'!F19*$C19)+$B19,"")&gt;20,IF('Pedidos día'!F19&gt;0,('Pedidos día'!F19*$C19)+$B19,""),20)</f>
        <v>91.511522602529737</v>
      </c>
      <c r="G19" t="str">
        <f>IF(IF('Pedidos día'!G19&gt;0,('Pedidos día'!G19*$C19)+$B19,"")&gt;20,IF('Pedidos día'!G19&gt;0,('Pedidos día'!G19*$C19)+$B19,""),20)</f>
        <v/>
      </c>
      <c r="H19">
        <f>IF(IF('Pedidos día'!H19&gt;0,('Pedidos día'!H19*$C19)+$B19,"")&gt;20,IF('Pedidos día'!H19&gt;0,('Pedidos día'!H19*$C19)+$B19,""),20)</f>
        <v>34.50084311725827</v>
      </c>
      <c r="I19" t="str">
        <f>IF(IF('Pedidos día'!I19&gt;0,('Pedidos día'!I19*$C19)+$B19,"")&gt;20,IF('Pedidos día'!I19&gt;0,('Pedidos día'!I19*$C19)+$B19,""),20)</f>
        <v/>
      </c>
      <c r="J19" t="str">
        <f>IF(IF('Pedidos día'!J19&gt;0,('Pedidos día'!J19*$C19)+$B19,"")&gt;20,IF('Pedidos día'!J19&gt;0,('Pedidos día'!J19*$C19)+$B19,""),20)</f>
        <v/>
      </c>
      <c r="K19">
        <f>IF(IF('Pedidos día'!K19&gt;0,('Pedidos día'!K19*$C19)+$B19,"")&gt;20,IF('Pedidos día'!K19&gt;0,('Pedidos día'!K19*$C19)+$B19,""),20)</f>
        <v>84.010117407099273</v>
      </c>
      <c r="L19" t="str">
        <f>IF(IF('Pedidos día'!L19&gt;0,('Pedidos día'!L19*$C19)+$B19,"")&gt;20,IF('Pedidos día'!L19&gt;0,('Pedidos día'!L19*$C19)+$B19,""),20)</f>
        <v/>
      </c>
      <c r="M19">
        <f>IF(IF('Pedidos día'!M19&gt;0,('Pedidos día'!M19*$C19)+$B19,"")&gt;20,IF('Pedidos día'!M19&gt;0,('Pedidos día'!M19*$C19)+$B19,""),20)</f>
        <v>37.501405195430458</v>
      </c>
      <c r="N19" t="str">
        <f>IF(IF('Pedidos día'!N19&gt;0,('Pedidos día'!N19*$C19)+$B19,"")&gt;20,IF('Pedidos día'!N19&gt;0,('Pedidos día'!N19*$C19)+$B19,""),20)</f>
        <v/>
      </c>
      <c r="O19" t="str">
        <f>IF(IF('Pedidos día'!O19&gt;0,('Pedidos día'!O19*$C19)+$B19,"")&gt;20,IF('Pedidos día'!O19&gt;0,('Pedidos día'!O19*$C19)+$B19,""),20)</f>
        <v/>
      </c>
      <c r="P19">
        <f>IF(IF('Pedidos día'!P19&gt;0,('Pedidos día'!P19*$C19)+$B19,"")&gt;20,IF('Pedidos día'!P19&gt;0,('Pedidos día'!P19*$C19)+$B19,""),20)</f>
        <v>102.01348987613237</v>
      </c>
      <c r="Q19" t="str">
        <f>IF(IF('Pedidos día'!Q19&gt;0,('Pedidos día'!Q19*$C19)+$B19,"")&gt;20,IF('Pedidos día'!Q19&gt;0,('Pedidos día'!Q19*$C19)+$B19,""),20)</f>
        <v/>
      </c>
      <c r="R19">
        <f>IF(IF('Pedidos día'!R19&gt;0,('Pedidos día'!R19*$C19)+$B19,"")&gt;20,IF('Pedidos día'!R19&gt;0,('Pedidos día'!R19*$C19)+$B19,""),20)</f>
        <v>49.503653508119186</v>
      </c>
      <c r="S19" t="str">
        <f>IF(IF('Pedidos día'!S19&gt;0,('Pedidos día'!S19*$C19)+$B19,"")&gt;20,IF('Pedidos día'!S19&gt;0,('Pedidos día'!S19*$C19)+$B19,""),20)</f>
        <v/>
      </c>
      <c r="T19" t="str">
        <f>IF(IF('Pedidos día'!T19&gt;0,('Pedidos día'!T19*$C19)+$B19,"")&gt;20,IF('Pedidos día'!T19&gt;0,('Pedidos día'!T19*$C19)+$B19,""),20)</f>
        <v/>
      </c>
      <c r="U19">
        <f>IF(IF('Pedidos día'!U19&gt;0,('Pedidos día'!U19*$C19)+$B19,"")&gt;20,IF('Pedidos día'!U19&gt;0,('Pedidos día'!U19*$C19)+$B19,""),20)</f>
        <v>70.507588055324447</v>
      </c>
      <c r="V19" t="str">
        <f>IF(IF('Pedidos día'!V19&gt;0,('Pedidos día'!V19*$C19)+$B19,"")&gt;20,IF('Pedidos día'!V19&gt;0,('Pedidos día'!V19*$C19)+$B19,""),20)</f>
        <v/>
      </c>
      <c r="W19">
        <f>IF(IF('Pedidos día'!W19&gt;0,('Pedidos día'!W19*$C19)+$B19,"")&gt;20,IF('Pedidos día'!W19&gt;0,('Pedidos día'!W19*$C19)+$B19,""),20)</f>
        <v>52.504215586291366</v>
      </c>
      <c r="X19" t="str">
        <f>IF(IF('Pedidos día'!X19&gt;0,('Pedidos día'!X19*$C19)+$B19,"")&gt;20,IF('Pedidos día'!X19&gt;0,('Pedidos día'!X19*$C19)+$B19,""),20)</f>
        <v/>
      </c>
      <c r="Y19" t="str">
        <f>IF(IF('Pedidos día'!Y19&gt;0,('Pedidos día'!Y19*$C19)+$B19,"")&gt;20,IF('Pedidos día'!Y19&gt;0,('Pedidos día'!Y19*$C19)+$B19,""),20)</f>
        <v/>
      </c>
      <c r="Z19">
        <f>IF('Pedidos día'!Z19&gt;0,('Pedidos día'!Z19*$C19)+$B19,"")</f>
        <v>312.05283534818511</v>
      </c>
    </row>
    <row r="20" spans="1:26">
      <c r="A20" t="str">
        <f>'Pedidos día'!A20</f>
        <v>00000-0176</v>
      </c>
      <c r="B20">
        <f>'Pedidos día'!B20</f>
        <v>30</v>
      </c>
      <c r="C20" s="15">
        <f>'Pedidos día'!C20</f>
        <v>1.0472482394000657</v>
      </c>
      <c r="D20">
        <f>IF(IF('Pedidos día'!D20&gt;0,('Pedidos día'!D20*$C20)+$B20,"")&gt;20,IF('Pedidos día'!D20&gt;0,('Pedidos día'!D20*$C20)+$B20,""),20)</f>
        <v>33.141744718200201</v>
      </c>
      <c r="E20" t="str">
        <f>IF(IF('Pedidos día'!E20&gt;0,('Pedidos día'!E20*$C20)+$B20,"")&gt;20,IF('Pedidos día'!E20&gt;0,('Pedidos día'!E20*$C20)+$B20,""),20)</f>
        <v/>
      </c>
      <c r="F20">
        <f>IF(IF('Pedidos día'!F20&gt;0,('Pedidos día'!F20*$C20)+$B20,"")&gt;20,IF('Pedidos día'!F20&gt;0,('Pedidos día'!F20*$C20)+$B20,""),20)</f>
        <v>34.188992957600263</v>
      </c>
      <c r="G20" t="str">
        <f>IF(IF('Pedidos día'!G20&gt;0,('Pedidos día'!G20*$C20)+$B20,"")&gt;20,IF('Pedidos día'!G20&gt;0,('Pedidos día'!G20*$C20)+$B20,""),20)</f>
        <v/>
      </c>
      <c r="H20" t="str">
        <f>IF(IF('Pedidos día'!H20&gt;0,('Pedidos día'!H20*$C20)+$B20,"")&gt;20,IF('Pedidos día'!H20&gt;0,('Pedidos día'!H20*$C20)+$B20,""),20)</f>
        <v/>
      </c>
      <c r="I20" t="str">
        <f>IF(IF('Pedidos día'!I20&gt;0,('Pedidos día'!I20*$C20)+$B20,"")&gt;20,IF('Pedidos día'!I20&gt;0,('Pedidos día'!I20*$C20)+$B20,""),20)</f>
        <v/>
      </c>
      <c r="J20">
        <f>IF(IF('Pedidos día'!J20&gt;0,('Pedidos día'!J20*$C20)+$B20,"")&gt;20,IF('Pedidos día'!J20&gt;0,('Pedidos día'!J20*$C20)+$B20,""),20)</f>
        <v>33.141744718200201</v>
      </c>
      <c r="K20" t="str">
        <f>IF(IF('Pedidos día'!K20&gt;0,('Pedidos día'!K20*$C20)+$B20,"")&gt;20,IF('Pedidos día'!K20&gt;0,('Pedidos día'!K20*$C20)+$B20,""),20)</f>
        <v/>
      </c>
      <c r="L20">
        <f>IF(IF('Pedidos día'!L20&gt;0,('Pedidos día'!L20*$C20)+$B20,"")&gt;20,IF('Pedidos día'!L20&gt;0,('Pedidos día'!L20*$C20)+$B20,""),20)</f>
        <v>32.094496478800131</v>
      </c>
      <c r="M20" t="str">
        <f>IF(IF('Pedidos día'!M20&gt;0,('Pedidos día'!M20*$C20)+$B20,"")&gt;20,IF('Pedidos día'!M20&gt;0,('Pedidos día'!M20*$C20)+$B20,""),20)</f>
        <v/>
      </c>
      <c r="N20" t="str">
        <f>IF(IF('Pedidos día'!N20&gt;0,('Pedidos día'!N20*$C20)+$B20,"")&gt;20,IF('Pedidos día'!N20&gt;0,('Pedidos día'!N20*$C20)+$B20,""),20)</f>
        <v/>
      </c>
      <c r="O20" t="str">
        <f>IF(IF('Pedidos día'!O20&gt;0,('Pedidos día'!O20*$C20)+$B20,"")&gt;20,IF('Pedidos día'!O20&gt;0,('Pedidos día'!O20*$C20)+$B20,""),20)</f>
        <v/>
      </c>
      <c r="P20" t="str">
        <f>IF(IF('Pedidos día'!P20&gt;0,('Pedidos día'!P20*$C20)+$B20,"")&gt;20,IF('Pedidos día'!P20&gt;0,('Pedidos día'!P20*$C20)+$B20,""),20)</f>
        <v/>
      </c>
      <c r="Q20" t="str">
        <f>IF(IF('Pedidos día'!Q20&gt;0,('Pedidos día'!Q20*$C20)+$B20,"")&gt;20,IF('Pedidos día'!Q20&gt;0,('Pedidos día'!Q20*$C20)+$B20,""),20)</f>
        <v/>
      </c>
      <c r="R20" t="str">
        <f>IF(IF('Pedidos día'!R20&gt;0,('Pedidos día'!R20*$C20)+$B20,"")&gt;20,IF('Pedidos día'!R20&gt;0,('Pedidos día'!R20*$C20)+$B20,""),20)</f>
        <v/>
      </c>
      <c r="S20">
        <f>IF(IF('Pedidos día'!S20&gt;0,('Pedidos día'!S20*$C20)+$B20,"")&gt;20,IF('Pedidos día'!S20&gt;0,('Pedidos día'!S20*$C20)+$B20,""),20)</f>
        <v>32.094496478800131</v>
      </c>
      <c r="T20" t="str">
        <f>IF(IF('Pedidos día'!T20&gt;0,('Pedidos día'!T20*$C20)+$B20,"")&gt;20,IF('Pedidos día'!T20&gt;0,('Pedidos día'!T20*$C20)+$B20,""),20)</f>
        <v/>
      </c>
      <c r="U20">
        <f>IF(IF('Pedidos día'!U20&gt;0,('Pedidos día'!U20*$C20)+$B20,"")&gt;20,IF('Pedidos día'!U20&gt;0,('Pedidos día'!U20*$C20)+$B20,""),20)</f>
        <v>31.047248239400066</v>
      </c>
      <c r="V20" t="str">
        <f>IF(IF('Pedidos día'!V20&gt;0,('Pedidos día'!V20*$C20)+$B20,"")&gt;20,IF('Pedidos día'!V20&gt;0,('Pedidos día'!V20*$C20)+$B20,""),20)</f>
        <v/>
      </c>
      <c r="W20">
        <f>IF(IF('Pedidos día'!W20&gt;0,('Pedidos día'!W20*$C20)+$B20,"")&gt;20,IF('Pedidos día'!W20&gt;0,('Pedidos día'!W20*$C20)+$B20,""),20)</f>
        <v>38.377985915200526</v>
      </c>
      <c r="X20" t="str">
        <f>IF(IF('Pedidos día'!X20&gt;0,('Pedidos día'!X20*$C20)+$B20,"")&gt;20,IF('Pedidos día'!X20&gt;0,('Pedidos día'!X20*$C20)+$B20,""),20)</f>
        <v/>
      </c>
      <c r="Y20">
        <f>IF(IF('Pedidos día'!Y20&gt;0,('Pedidos día'!Y20*$C20)+$B20,"")&gt;20,IF('Pedidos día'!Y20&gt;0,('Pedidos día'!Y20*$C20)+$B20,""),20)</f>
        <v>39.425234154600588</v>
      </c>
      <c r="Z20">
        <f>IF('Pedidos día'!Z20&gt;0,('Pedidos día'!Z20*$C20)+$B20,"")</f>
        <v>63.511943660802103</v>
      </c>
    </row>
    <row r="21" spans="1:26">
      <c r="A21" t="str">
        <f>'Pedidos día'!A21</f>
        <v>00000-0234</v>
      </c>
      <c r="B21">
        <f>'Pedidos día'!B21</f>
        <v>30</v>
      </c>
      <c r="C21" s="15">
        <f>'Pedidos día'!C21</f>
        <v>1.3689847994767095</v>
      </c>
      <c r="D21" t="str">
        <f>IF(IF('Pedidos día'!D21&gt;0,('Pedidos día'!D21*$C21)+$B21,"")&gt;20,IF('Pedidos día'!D21&gt;0,('Pedidos día'!D21*$C21)+$B21,""),20)</f>
        <v/>
      </c>
      <c r="E21" t="str">
        <f>IF(IF('Pedidos día'!E21&gt;0,('Pedidos día'!E21*$C21)+$B21,"")&gt;20,IF('Pedidos día'!E21&gt;0,('Pedidos día'!E21*$C21)+$B21,""),20)</f>
        <v/>
      </c>
      <c r="F21" t="str">
        <f>IF(IF('Pedidos día'!F21&gt;0,('Pedidos día'!F21*$C21)+$B21,"")&gt;20,IF('Pedidos día'!F21&gt;0,('Pedidos día'!F21*$C21)+$B21,""),20)</f>
        <v/>
      </c>
      <c r="G21">
        <f>IF(IF('Pedidos día'!G21&gt;0,('Pedidos día'!G21*$C21)+$B21,"")&gt;20,IF('Pedidos día'!G21&gt;0,('Pedidos día'!G21*$C21)+$B21,""),20)</f>
        <v>36.844923997383546</v>
      </c>
      <c r="H21" t="str">
        <f>IF(IF('Pedidos día'!H21&gt;0,('Pedidos día'!H21*$C21)+$B21,"")&gt;20,IF('Pedidos día'!H21&gt;0,('Pedidos día'!H21*$C21)+$B21,""),20)</f>
        <v/>
      </c>
      <c r="I21">
        <f>IF(IF('Pedidos día'!I21&gt;0,('Pedidos día'!I21*$C21)+$B21,"")&gt;20,IF('Pedidos día'!I21&gt;0,('Pedidos día'!I21*$C21)+$B21,""),20)</f>
        <v>118.98401196598611</v>
      </c>
      <c r="J21">
        <f>IF(IF('Pedidos día'!J21&gt;0,('Pedidos día'!J21*$C21)+$B21,"")&gt;20,IF('Pedidos día'!J21&gt;0,('Pedidos día'!J21*$C21)+$B21,""),20)</f>
        <v>84.759391979068383</v>
      </c>
      <c r="K21" t="str">
        <f>IF(IF('Pedidos día'!K21&gt;0,('Pedidos día'!K21*$C21)+$B21,"")&gt;20,IF('Pedidos día'!K21&gt;0,('Pedidos día'!K21*$C21)+$B21,""),20)</f>
        <v/>
      </c>
      <c r="L21">
        <f>IF(IF('Pedidos día'!L21&gt;0,('Pedidos día'!L21*$C21)+$B21,"")&gt;20,IF('Pedidos día'!L21&gt;0,('Pedidos día'!L21*$C21)+$B21,""),20)</f>
        <v>61.486650387964318</v>
      </c>
      <c r="M21" t="str">
        <f>IF(IF('Pedidos día'!M21&gt;0,('Pedidos día'!M21*$C21)+$B21,"")&gt;20,IF('Pedidos día'!M21&gt;0,('Pedidos día'!M21*$C21)+$B21,""),20)</f>
        <v/>
      </c>
      <c r="N21" t="str">
        <f>IF(IF('Pedidos día'!N21&gt;0,('Pedidos día'!N21*$C21)+$B21,"")&gt;20,IF('Pedidos día'!N21&gt;0,('Pedidos día'!N21*$C21)+$B21,""),20)</f>
        <v/>
      </c>
      <c r="O21" t="str">
        <f>IF(IF('Pedidos día'!O21&gt;0,('Pedidos día'!O21*$C21)+$B21,"")&gt;20,IF('Pedidos día'!O21&gt;0,('Pedidos día'!O21*$C21)+$B21,""),20)</f>
        <v/>
      </c>
      <c r="P21">
        <f>IF(IF('Pedidos día'!P21&gt;0,('Pedidos día'!P21*$C21)+$B21,"")&gt;20,IF('Pedidos día'!P21&gt;0,('Pedidos día'!P21*$C21)+$B21,""),20)</f>
        <v>43.689847994767092</v>
      </c>
      <c r="Q21">
        <f>IF(IF('Pedidos día'!Q21&gt;0,('Pedidos día'!Q21*$C21)+$B21,"")&gt;20,IF('Pedidos día'!Q21&gt;0,('Pedidos día'!Q21*$C21)+$B21,""),20)</f>
        <v>38.213908796860252</v>
      </c>
      <c r="R21">
        <f>IF(IF('Pedidos día'!R21&gt;0,('Pedidos día'!R21*$C21)+$B21,"")&gt;20,IF('Pedidos día'!R21&gt;0,('Pedidos día'!R21*$C21)+$B21,""),20)</f>
        <v>40.951878395813679</v>
      </c>
      <c r="S21" t="str">
        <f>IF(IF('Pedidos día'!S21&gt;0,('Pedidos día'!S21*$C21)+$B21,"")&gt;20,IF('Pedidos día'!S21&gt;0,('Pedidos día'!S21*$C21)+$B21,""),20)</f>
        <v/>
      </c>
      <c r="T21" t="str">
        <f>IF(IF('Pedidos día'!T21&gt;0,('Pedidos día'!T21*$C21)+$B21,"")&gt;20,IF('Pedidos día'!T21&gt;0,('Pedidos día'!T21*$C21)+$B21,""),20)</f>
        <v/>
      </c>
      <c r="U21" t="str">
        <f>IF(IF('Pedidos día'!U21&gt;0,('Pedidos día'!U21*$C21)+$B21,"")&gt;20,IF('Pedidos día'!U21&gt;0,('Pedidos día'!U21*$C21)+$B21,""),20)</f>
        <v/>
      </c>
      <c r="V21">
        <f>IF(IF('Pedidos día'!V21&gt;0,('Pedidos día'!V21*$C21)+$B21,"")&gt;20,IF('Pedidos día'!V21&gt;0,('Pedidos día'!V21*$C21)+$B21,""),20)</f>
        <v>36.844923997383546</v>
      </c>
      <c r="W21" t="str">
        <f>IF(IF('Pedidos día'!W21&gt;0,('Pedidos día'!W21*$C21)+$B21,"")&gt;20,IF('Pedidos día'!W21&gt;0,('Pedidos día'!W21*$C21)+$B21,""),20)</f>
        <v/>
      </c>
      <c r="X21" t="str">
        <f>IF(IF('Pedidos día'!X21&gt;0,('Pedidos día'!X21*$C21)+$B21,"")&gt;20,IF('Pedidos día'!X21&gt;0,('Pedidos día'!X21*$C21)+$B21,""),20)</f>
        <v/>
      </c>
      <c r="Y21" t="str">
        <f>IF(IF('Pedidos día'!Y21&gt;0,('Pedidos día'!Y21*$C21)+$B21,"")&gt;20,IF('Pedidos día'!Y21&gt;0,('Pedidos día'!Y21*$C21)+$B21,""),20)</f>
        <v/>
      </c>
      <c r="Z21">
        <f>IF('Pedidos día'!Z21&gt;0,('Pedidos día'!Z21*$C21)+$B21,"")</f>
        <v>251.77553751522694</v>
      </c>
    </row>
    <row r="22" spans="1:26">
      <c r="A22" t="str">
        <f>'Pedidos día'!A22</f>
        <v>00000-0257</v>
      </c>
      <c r="B22">
        <f>'Pedidos día'!B22</f>
        <v>10</v>
      </c>
      <c r="C22" s="15">
        <f>'Pedidos día'!C22</f>
        <v>1.3340197015390221</v>
      </c>
      <c r="D22">
        <f>IF(IF('Pedidos día'!D22&gt;0,('Pedidos día'!D22*$C22)+$B22,"")&gt;20,IF('Pedidos día'!D22&gt;0,('Pedidos día'!D22*$C22)+$B22,""),20)</f>
        <v>20</v>
      </c>
      <c r="E22">
        <f>IF(IF('Pedidos día'!E22&gt;0,('Pedidos día'!E22*$C22)+$B22,"")&gt;20,IF('Pedidos día'!E22&gt;0,('Pedidos día'!E22*$C22)+$B22,""),20)</f>
        <v>28.676275821546309</v>
      </c>
      <c r="F22">
        <f>IF(IF('Pedidos día'!F22&gt;0,('Pedidos día'!F22*$C22)+$B22,"")&gt;20,IF('Pedidos día'!F22&gt;0,('Pedidos día'!F22*$C22)+$B22,""),20)</f>
        <v>20</v>
      </c>
      <c r="G22" t="str">
        <f>IF(IF('Pedidos día'!G22&gt;0,('Pedidos día'!G22*$C22)+$B22,"")&gt;20,IF('Pedidos día'!G22&gt;0,('Pedidos día'!G22*$C22)+$B22,""),20)</f>
        <v/>
      </c>
      <c r="H22" t="str">
        <f>IF(IF('Pedidos día'!H22&gt;0,('Pedidos día'!H22*$C22)+$B22,"")&gt;20,IF('Pedidos día'!H22&gt;0,('Pedidos día'!H22*$C22)+$B22,""),20)</f>
        <v/>
      </c>
      <c r="I22" t="str">
        <f>IF(IF('Pedidos día'!I22&gt;0,('Pedidos día'!I22*$C22)+$B22,"")&gt;20,IF('Pedidos día'!I22&gt;0,('Pedidos día'!I22*$C22)+$B22,""),20)</f>
        <v/>
      </c>
      <c r="J22">
        <f>IF(IF('Pedidos día'!J22&gt;0,('Pedidos día'!J22*$C22)+$B22,"")&gt;20,IF('Pedidos día'!J22&gt;0,('Pedidos día'!J22*$C22)+$B22,""),20)</f>
        <v>28.676275821546309</v>
      </c>
      <c r="K22">
        <f>IF(IF('Pedidos día'!K22&gt;0,('Pedidos día'!K22*$C22)+$B22,"")&gt;20,IF('Pedidos día'!K22&gt;0,('Pedidos día'!K22*$C22)+$B22,""),20)</f>
        <v>20</v>
      </c>
      <c r="L22" t="str">
        <f>IF(IF('Pedidos día'!L22&gt;0,('Pedidos día'!L22*$C22)+$B22,"")&gt;20,IF('Pedidos día'!L22&gt;0,('Pedidos día'!L22*$C22)+$B22,""),20)</f>
        <v/>
      </c>
      <c r="M22" t="str">
        <f>IF(IF('Pedidos día'!M22&gt;0,('Pedidos día'!M22*$C22)+$B22,"")&gt;20,IF('Pedidos día'!M22&gt;0,('Pedidos día'!M22*$C22)+$B22,""),20)</f>
        <v/>
      </c>
      <c r="N22" t="str">
        <f>IF(IF('Pedidos día'!N22&gt;0,('Pedidos día'!N22*$C22)+$B22,"")&gt;20,IF('Pedidos día'!N22&gt;0,('Pedidos día'!N22*$C22)+$B22,""),20)</f>
        <v/>
      </c>
      <c r="O22" t="str">
        <f>IF(IF('Pedidos día'!O22&gt;0,('Pedidos día'!O22*$C22)+$B22,"")&gt;20,IF('Pedidos día'!O22&gt;0,('Pedidos día'!O22*$C22)+$B22,""),20)</f>
        <v/>
      </c>
      <c r="P22" t="str">
        <f>IF(IF('Pedidos día'!P22&gt;0,('Pedidos día'!P22*$C22)+$B22,"")&gt;20,IF('Pedidos día'!P22&gt;0,('Pedidos día'!P22*$C22)+$B22,""),20)</f>
        <v/>
      </c>
      <c r="Q22" t="str">
        <f>IF(IF('Pedidos día'!Q22&gt;0,('Pedidos día'!Q22*$C22)+$B22,"")&gt;20,IF('Pedidos día'!Q22&gt;0,('Pedidos día'!Q22*$C22)+$B22,""),20)</f>
        <v/>
      </c>
      <c r="R22" t="str">
        <f>IF(IF('Pedidos día'!R22&gt;0,('Pedidos día'!R22*$C22)+$B22,"")&gt;20,IF('Pedidos día'!R22&gt;0,('Pedidos día'!R22*$C22)+$B22,""),20)</f>
        <v/>
      </c>
      <c r="S22" t="str">
        <f>IF(IF('Pedidos día'!S22&gt;0,('Pedidos día'!S22*$C22)+$B22,"")&gt;20,IF('Pedidos día'!S22&gt;0,('Pedidos día'!S22*$C22)+$B22,""),20)</f>
        <v/>
      </c>
      <c r="T22" t="str">
        <f>IF(IF('Pedidos día'!T22&gt;0,('Pedidos día'!T22*$C22)+$B22,"")&gt;20,IF('Pedidos día'!T22&gt;0,('Pedidos día'!T22*$C22)+$B22,""),20)</f>
        <v/>
      </c>
      <c r="U22">
        <f>IF(IF('Pedidos día'!U22&gt;0,('Pedidos día'!U22*$C22)+$B22,"")&gt;20,IF('Pedidos día'!U22&gt;0,('Pedidos día'!U22*$C22)+$B22,""),20)</f>
        <v>20</v>
      </c>
      <c r="V22" t="str">
        <f>IF(IF('Pedidos día'!V22&gt;0,('Pedidos día'!V22*$C22)+$B22,"")&gt;20,IF('Pedidos día'!V22&gt;0,('Pedidos día'!V22*$C22)+$B22,""),20)</f>
        <v/>
      </c>
      <c r="W22">
        <f>IF(IF('Pedidos día'!W22&gt;0,('Pedidos día'!W22*$C22)+$B22,"")&gt;20,IF('Pedidos día'!W22&gt;0,('Pedidos día'!W22*$C22)+$B22,""),20)</f>
        <v>20</v>
      </c>
      <c r="X22">
        <f>IF(IF('Pedidos día'!X22&gt;0,('Pedidos día'!X22*$C22)+$B22,"")&gt;20,IF('Pedidos día'!X22&gt;0,('Pedidos día'!X22*$C22)+$B22,""),20)</f>
        <v>20</v>
      </c>
      <c r="Y22" t="str">
        <f>IF(IF('Pedidos día'!Y22&gt;0,('Pedidos día'!Y22*$C22)+$B22,"")&gt;20,IF('Pedidos día'!Y22&gt;0,('Pedidos día'!Y22*$C22)+$B22,""),20)</f>
        <v/>
      </c>
      <c r="Z22">
        <f>IF('Pedidos día'!Z22&gt;0,('Pedidos día'!Z22*$C22)+$B22,"")</f>
        <v>68.696866867716977</v>
      </c>
    </row>
    <row r="23" spans="1:26">
      <c r="A23" t="str">
        <f>'Pedidos día'!A23</f>
        <v>00000-0267</v>
      </c>
      <c r="B23">
        <f>'Pedidos día'!B23</f>
        <v>40</v>
      </c>
      <c r="C23" s="15">
        <f>'Pedidos día'!C23</f>
        <v>1.1826307995376659</v>
      </c>
      <c r="D23" t="str">
        <f>IF(IF('Pedidos día'!D23&gt;0,('Pedidos día'!D23*$C23)+$B23,"")&gt;20,IF('Pedidos día'!D23&gt;0,('Pedidos día'!D23*$C23)+$B23,""),20)</f>
        <v/>
      </c>
      <c r="E23" t="str">
        <f>IF(IF('Pedidos día'!E23&gt;0,('Pedidos día'!E23*$C23)+$B23,"")&gt;20,IF('Pedidos día'!E23&gt;0,('Pedidos día'!E23*$C23)+$B23,""),20)</f>
        <v/>
      </c>
      <c r="F23">
        <f>IF(IF('Pedidos día'!F23&gt;0,('Pedidos día'!F23*$C23)+$B23,"")&gt;20,IF('Pedidos día'!F23&gt;0,('Pedidos día'!F23*$C23)+$B23,""),20)</f>
        <v>41.182630799537662</v>
      </c>
      <c r="G23" t="str">
        <f>IF(IF('Pedidos día'!G23&gt;0,('Pedidos día'!G23*$C23)+$B23,"")&gt;20,IF('Pedidos día'!G23&gt;0,('Pedidos día'!G23*$C23)+$B23,""),20)</f>
        <v/>
      </c>
      <c r="H23" t="str">
        <f>IF(IF('Pedidos día'!H23&gt;0,('Pedidos día'!H23*$C23)+$B23,"")&gt;20,IF('Pedidos día'!H23&gt;0,('Pedidos día'!H23*$C23)+$B23,""),20)</f>
        <v/>
      </c>
      <c r="I23" t="str">
        <f>IF(IF('Pedidos día'!I23&gt;0,('Pedidos día'!I23*$C23)+$B23,"")&gt;20,IF('Pedidos día'!I23&gt;0,('Pedidos día'!I23*$C23)+$B23,""),20)</f>
        <v/>
      </c>
      <c r="J23" t="str">
        <f>IF(IF('Pedidos día'!J23&gt;0,('Pedidos día'!J23*$C23)+$B23,"")&gt;20,IF('Pedidos día'!J23&gt;0,('Pedidos día'!J23*$C23)+$B23,""),20)</f>
        <v/>
      </c>
      <c r="K23">
        <f>IF(IF('Pedidos día'!K23&gt;0,('Pedidos día'!K23*$C23)+$B23,"")&gt;20,IF('Pedidos día'!K23&gt;0,('Pedidos día'!K23*$C23)+$B23,""),20)</f>
        <v>45.913153997688326</v>
      </c>
      <c r="L23" t="str">
        <f>IF(IF('Pedidos día'!L23&gt;0,('Pedidos día'!L23*$C23)+$B23,"")&gt;20,IF('Pedidos día'!L23&gt;0,('Pedidos día'!L23*$C23)+$B23,""),20)</f>
        <v/>
      </c>
      <c r="M23">
        <f>IF(IF('Pedidos día'!M23&gt;0,('Pedidos día'!M23*$C23)+$B23,"")&gt;20,IF('Pedidos día'!M23&gt;0,('Pedidos día'!M23*$C23)+$B23,""),20)</f>
        <v>41.182630799537662</v>
      </c>
      <c r="N23">
        <f>IF(IF('Pedidos día'!N23&gt;0,('Pedidos día'!N23*$C23)+$B23,"")&gt;20,IF('Pedidos día'!N23&gt;0,('Pedidos día'!N23*$C23)+$B23,""),20)</f>
        <v>45.913153997688326</v>
      </c>
      <c r="O23">
        <f>IF(IF('Pedidos día'!O23&gt;0,('Pedidos día'!O23*$C23)+$B23,"")&gt;20,IF('Pedidos día'!O23&gt;0,('Pedidos día'!O23*$C23)+$B23,""),20)</f>
        <v>44.730523198150664</v>
      </c>
      <c r="P23" t="str">
        <f>IF(IF('Pedidos día'!P23&gt;0,('Pedidos día'!P23*$C23)+$B23,"")&gt;20,IF('Pedidos día'!P23&gt;0,('Pedidos día'!P23*$C23)+$B23,""),20)</f>
        <v/>
      </c>
      <c r="Q23" t="str">
        <f>IF(IF('Pedidos día'!Q23&gt;0,('Pedidos día'!Q23*$C23)+$B23,"")&gt;20,IF('Pedidos día'!Q23&gt;0,('Pedidos día'!Q23*$C23)+$B23,""),20)</f>
        <v/>
      </c>
      <c r="R23">
        <f>IF(IF('Pedidos día'!R23&gt;0,('Pedidos día'!R23*$C23)+$B23,"")&gt;20,IF('Pedidos día'!R23&gt;0,('Pedidos día'!R23*$C23)+$B23,""),20)</f>
        <v>43.547892398613001</v>
      </c>
      <c r="S23" t="str">
        <f>IF(IF('Pedidos día'!S23&gt;0,('Pedidos día'!S23*$C23)+$B23,"")&gt;20,IF('Pedidos día'!S23&gt;0,('Pedidos día'!S23*$C23)+$B23,""),20)</f>
        <v/>
      </c>
      <c r="T23" t="str">
        <f>IF(IF('Pedidos día'!T23&gt;0,('Pedidos día'!T23*$C23)+$B23,"")&gt;20,IF('Pedidos día'!T23&gt;0,('Pedidos día'!T23*$C23)+$B23,""),20)</f>
        <v/>
      </c>
      <c r="U23" t="str">
        <f>IF(IF('Pedidos día'!U23&gt;0,('Pedidos día'!U23*$C23)+$B23,"")&gt;20,IF('Pedidos día'!U23&gt;0,('Pedidos día'!U23*$C23)+$B23,""),20)</f>
        <v/>
      </c>
      <c r="V23" t="str">
        <f>IF(IF('Pedidos día'!V23&gt;0,('Pedidos día'!V23*$C23)+$B23,"")&gt;20,IF('Pedidos día'!V23&gt;0,('Pedidos día'!V23*$C23)+$B23,""),20)</f>
        <v/>
      </c>
      <c r="W23" t="str">
        <f>IF(IF('Pedidos día'!W23&gt;0,('Pedidos día'!W23*$C23)+$B23,"")&gt;20,IF('Pedidos día'!W23&gt;0,('Pedidos día'!W23*$C23)+$B23,""),20)</f>
        <v/>
      </c>
      <c r="X23">
        <f>IF(IF('Pedidos día'!X23&gt;0,('Pedidos día'!X23*$C23)+$B23,"")&gt;20,IF('Pedidos día'!X23&gt;0,('Pedidos día'!X23*$C23)+$B23,""),20)</f>
        <v>44.730523198150664</v>
      </c>
      <c r="Y23">
        <f>IF(IF('Pedidos día'!Y23&gt;0,('Pedidos día'!Y23*$C23)+$B23,"")&gt;20,IF('Pedidos día'!Y23&gt;0,('Pedidos día'!Y23*$C23)+$B23,""),20)</f>
        <v>43.547892398613001</v>
      </c>
      <c r="Z23">
        <f>IF('Pedidos día'!Z23&gt;0,('Pedidos día'!Z23*$C23)+$B23,"")</f>
        <v>70.748400787979307</v>
      </c>
    </row>
    <row r="24" spans="1:26">
      <c r="A24" t="str">
        <f>'Pedidos día'!A24</f>
        <v>00000-0286</v>
      </c>
      <c r="B24">
        <f>'Pedidos día'!B24</f>
        <v>30</v>
      </c>
      <c r="C24" s="15">
        <f>'Pedidos día'!C24</f>
        <v>1.8858217975810794</v>
      </c>
      <c r="D24">
        <f>IF(IF('Pedidos día'!D24&gt;0,('Pedidos día'!D24*$C24)+$B24,"")&gt;20,IF('Pedidos día'!D24&gt;0,('Pedidos día'!D24*$C24)+$B24,""),20)</f>
        <v>54.515683368554036</v>
      </c>
      <c r="E24" t="str">
        <f>IF(IF('Pedidos día'!E24&gt;0,('Pedidos día'!E24*$C24)+$B24,"")&gt;20,IF('Pedidos día'!E24&gt;0,('Pedidos día'!E24*$C24)+$B24,""),20)</f>
        <v/>
      </c>
      <c r="F24" t="str">
        <f>IF(IF('Pedidos día'!F24&gt;0,('Pedidos día'!F24*$C24)+$B24,"")&gt;20,IF('Pedidos día'!F24&gt;0,('Pedidos día'!F24*$C24)+$B24,""),20)</f>
        <v/>
      </c>
      <c r="G24" t="str">
        <f>IF(IF('Pedidos día'!G24&gt;0,('Pedidos día'!G24*$C24)+$B24,"")&gt;20,IF('Pedidos día'!G24&gt;0,('Pedidos día'!G24*$C24)+$B24,""),20)</f>
        <v/>
      </c>
      <c r="H24" t="str">
        <f>IF(IF('Pedidos día'!H24&gt;0,('Pedidos día'!H24*$C24)+$B24,"")&gt;20,IF('Pedidos día'!H24&gt;0,('Pedidos día'!H24*$C24)+$B24,""),20)</f>
        <v/>
      </c>
      <c r="I24" t="str">
        <f>IF(IF('Pedidos día'!I24&gt;0,('Pedidos día'!I24*$C24)+$B24,"")&gt;20,IF('Pedidos día'!I24&gt;0,('Pedidos día'!I24*$C24)+$B24,""),20)</f>
        <v/>
      </c>
      <c r="J24">
        <f>IF(IF('Pedidos día'!J24&gt;0,('Pedidos día'!J24*$C24)+$B24,"")&gt;20,IF('Pedidos día'!J24&gt;0,('Pedidos día'!J24*$C24)+$B24,""),20)</f>
        <v>62.05897055887835</v>
      </c>
      <c r="K24" t="str">
        <f>IF(IF('Pedidos día'!K24&gt;0,('Pedidos día'!K24*$C24)+$B24,"")&gt;20,IF('Pedidos día'!K24&gt;0,('Pedidos día'!K24*$C24)+$B24,""),20)</f>
        <v/>
      </c>
      <c r="L24" t="str">
        <f>IF(IF('Pedidos día'!L24&gt;0,('Pedidos día'!L24*$C24)+$B24,"")&gt;20,IF('Pedidos día'!L24&gt;0,('Pedidos día'!L24*$C24)+$B24,""),20)</f>
        <v/>
      </c>
      <c r="M24" t="str">
        <f>IF(IF('Pedidos día'!M24&gt;0,('Pedidos día'!M24*$C24)+$B24,"")&gt;20,IF('Pedidos día'!M24&gt;0,('Pedidos día'!M24*$C24)+$B24,""),20)</f>
        <v/>
      </c>
      <c r="N24" t="str">
        <f>IF(IF('Pedidos día'!N24&gt;0,('Pedidos día'!N24*$C24)+$B24,"")&gt;20,IF('Pedidos día'!N24&gt;0,('Pedidos día'!N24*$C24)+$B24,""),20)</f>
        <v/>
      </c>
      <c r="O24">
        <f>IF(IF('Pedidos día'!O24&gt;0,('Pedidos día'!O24*$C24)+$B24,"")&gt;20,IF('Pedidos día'!O24&gt;0,('Pedidos día'!O24*$C24)+$B24,""),20)</f>
        <v>62.05897055887835</v>
      </c>
      <c r="P24" t="str">
        <f>IF(IF('Pedidos día'!P24&gt;0,('Pedidos día'!P24*$C24)+$B24,"")&gt;20,IF('Pedidos día'!P24&gt;0,('Pedidos día'!P24*$C24)+$B24,""),20)</f>
        <v/>
      </c>
      <c r="Q24" t="str">
        <f>IF(IF('Pedidos día'!Q24&gt;0,('Pedidos día'!Q24*$C24)+$B24,"")&gt;20,IF('Pedidos día'!Q24&gt;0,('Pedidos día'!Q24*$C24)+$B24,""),20)</f>
        <v/>
      </c>
      <c r="R24">
        <f>IF(IF('Pedidos día'!R24&gt;0,('Pedidos día'!R24*$C24)+$B24,"")&gt;20,IF('Pedidos día'!R24&gt;0,('Pedidos día'!R24*$C24)+$B24,""),20)</f>
        <v>33.771643595162161</v>
      </c>
      <c r="S24">
        <f>IF(IF('Pedidos día'!S24&gt;0,('Pedidos día'!S24*$C24)+$B24,"")&gt;20,IF('Pedidos día'!S24&gt;0,('Pedidos día'!S24*$C24)+$B24,""),20)</f>
        <v>58.28732696371619</v>
      </c>
      <c r="T24" t="str">
        <f>IF(IF('Pedidos día'!T24&gt;0,('Pedidos día'!T24*$C24)+$B24,"")&gt;20,IF('Pedidos día'!T24&gt;0,('Pedidos día'!T24*$C24)+$B24,""),20)</f>
        <v/>
      </c>
      <c r="U24">
        <f>IF(IF('Pedidos día'!U24&gt;0,('Pedidos día'!U24*$C24)+$B24,"")&gt;20,IF('Pedidos día'!U24&gt;0,('Pedidos día'!U24*$C24)+$B24,""),20)</f>
        <v>37.543287190324321</v>
      </c>
      <c r="V24">
        <f>IF(IF('Pedidos día'!V24&gt;0,('Pedidos día'!V24*$C24)+$B24,"")&gt;20,IF('Pedidos día'!V24&gt;0,('Pedidos día'!V24*$C24)+$B24,""),20)</f>
        <v>33.771643595162161</v>
      </c>
      <c r="W24" t="str">
        <f>IF(IF('Pedidos día'!W24&gt;0,('Pedidos día'!W24*$C24)+$B24,"")&gt;20,IF('Pedidos día'!W24&gt;0,('Pedidos día'!W24*$C24)+$B24,""),20)</f>
        <v/>
      </c>
      <c r="X24">
        <f>IF(IF('Pedidos día'!X24&gt;0,('Pedidos día'!X24*$C24)+$B24,"")&gt;20,IF('Pedidos día'!X24&gt;0,('Pedidos día'!X24*$C24)+$B24,""),20)</f>
        <v>56.401505166135109</v>
      </c>
      <c r="Y24" t="str">
        <f>IF(IF('Pedidos día'!Y24&gt;0,('Pedidos día'!Y24*$C24)+$B24,"")&gt;20,IF('Pedidos día'!Y24&gt;0,('Pedidos día'!Y24*$C24)+$B24,""),20)</f>
        <v/>
      </c>
      <c r="Z24">
        <f>IF('Pedidos día'!Z24&gt;0,('Pedidos día'!Z24*$C24)+$B24,"")</f>
        <v>188.40903099681066</v>
      </c>
    </row>
    <row r="25" spans="1:26">
      <c r="A25" t="str">
        <f>'Pedidos día'!A25</f>
        <v>00000-0013</v>
      </c>
      <c r="B25">
        <f>'Pedidos día'!B25</f>
        <v>10</v>
      </c>
      <c r="C25" s="15">
        <f>'Pedidos día'!C25</f>
        <v>1.2746495272868044</v>
      </c>
      <c r="D25">
        <f>IF(IF('Pedidos día'!D25&gt;0,('Pedidos día'!D25*$C25)+$B25,"")&gt;20,IF('Pedidos día'!D25&gt;0,('Pedidos día'!D25*$C25)+$B25,""),20)</f>
        <v>20</v>
      </c>
      <c r="E25" t="str">
        <f>IF(IF('Pedidos día'!E25&gt;0,('Pedidos día'!E25*$C25)+$B25,"")&gt;20,IF('Pedidos día'!E25&gt;0,('Pedidos día'!E25*$C25)+$B25,""),20)</f>
        <v/>
      </c>
      <c r="F25">
        <f>IF(IF('Pedidos día'!F25&gt;0,('Pedidos día'!F25*$C25)+$B25,"")&gt;20,IF('Pedidos día'!F25&gt;0,('Pedidos día'!F25*$C25)+$B25,""),20)</f>
        <v>20</v>
      </c>
      <c r="G25" t="str">
        <f>IF(IF('Pedidos día'!G25&gt;0,('Pedidos día'!G25*$C25)+$B25,"")&gt;20,IF('Pedidos día'!G25&gt;0,('Pedidos día'!G25*$C25)+$B25,""),20)</f>
        <v/>
      </c>
      <c r="H25">
        <f>IF(IF('Pedidos día'!H25&gt;0,('Pedidos día'!H25*$C25)+$B25,"")&gt;20,IF('Pedidos día'!H25&gt;0,('Pedidos día'!H25*$C25)+$B25,""),20)</f>
        <v>20</v>
      </c>
      <c r="I25" t="str">
        <f>IF(IF('Pedidos día'!I25&gt;0,('Pedidos día'!I25*$C25)+$B25,"")&gt;20,IF('Pedidos día'!I25&gt;0,('Pedidos día'!I25*$C25)+$B25,""),20)</f>
        <v/>
      </c>
      <c r="J25" t="str">
        <f>IF(IF('Pedidos día'!J25&gt;0,('Pedidos día'!J25*$C25)+$B25,"")&gt;20,IF('Pedidos día'!J25&gt;0,('Pedidos día'!J25*$C25)+$B25,""),20)</f>
        <v/>
      </c>
      <c r="K25" t="str">
        <f>IF(IF('Pedidos día'!K25&gt;0,('Pedidos día'!K25*$C25)+$B25,"")&gt;20,IF('Pedidos día'!K25&gt;0,('Pedidos día'!K25*$C25)+$B25,""),20)</f>
        <v/>
      </c>
      <c r="L25">
        <f>IF(IF('Pedidos día'!L25&gt;0,('Pedidos día'!L25*$C25)+$B25,"")&gt;20,IF('Pedidos día'!L25&gt;0,('Pedidos día'!L25*$C25)+$B25,""),20)</f>
        <v>20</v>
      </c>
      <c r="M25" t="str">
        <f>IF(IF('Pedidos día'!M25&gt;0,('Pedidos día'!M25*$C25)+$B25,"")&gt;20,IF('Pedidos día'!M25&gt;0,('Pedidos día'!M25*$C25)+$B25,""),20)</f>
        <v/>
      </c>
      <c r="N25">
        <f>IF(IF('Pedidos día'!N25&gt;0,('Pedidos día'!N25*$C25)+$B25,"")&gt;20,IF('Pedidos día'!N25&gt;0,('Pedidos día'!N25*$C25)+$B25,""),20)</f>
        <v>20</v>
      </c>
      <c r="O25" t="str">
        <f>IF(IF('Pedidos día'!O25&gt;0,('Pedidos día'!O25*$C25)+$B25,"")&gt;20,IF('Pedidos día'!O25&gt;0,('Pedidos día'!O25*$C25)+$B25,""),20)</f>
        <v/>
      </c>
      <c r="P25" t="str">
        <f>IF(IF('Pedidos día'!P25&gt;0,('Pedidos día'!P25*$C25)+$B25,"")&gt;20,IF('Pedidos día'!P25&gt;0,('Pedidos día'!P25*$C25)+$B25,""),20)</f>
        <v/>
      </c>
      <c r="Q25" t="str">
        <f>IF(IF('Pedidos día'!Q25&gt;0,('Pedidos día'!Q25*$C25)+$B25,"")&gt;20,IF('Pedidos día'!Q25&gt;0,('Pedidos día'!Q25*$C25)+$B25,""),20)</f>
        <v/>
      </c>
      <c r="R25" t="str">
        <f>IF(IF('Pedidos día'!R25&gt;0,('Pedidos día'!R25*$C25)+$B25,"")&gt;20,IF('Pedidos día'!R25&gt;0,('Pedidos día'!R25*$C25)+$B25,""),20)</f>
        <v/>
      </c>
      <c r="S25">
        <f>IF(IF('Pedidos día'!S25&gt;0,('Pedidos día'!S25*$C25)+$B25,"")&gt;20,IF('Pedidos día'!S25&gt;0,('Pedidos día'!S25*$C25)+$B25,""),20)</f>
        <v>27.845093382015261</v>
      </c>
      <c r="T25" t="str">
        <f>IF(IF('Pedidos día'!T25&gt;0,('Pedidos día'!T25*$C25)+$B25,"")&gt;20,IF('Pedidos día'!T25&gt;0,('Pedidos día'!T25*$C25)+$B25,""),20)</f>
        <v/>
      </c>
      <c r="U25" t="str">
        <f>IF(IF('Pedidos día'!U25&gt;0,('Pedidos día'!U25*$C25)+$B25,"")&gt;20,IF('Pedidos día'!U25&gt;0,('Pedidos día'!U25*$C25)+$B25,""),20)</f>
        <v/>
      </c>
      <c r="V25" t="str">
        <f>IF(IF('Pedidos día'!V25&gt;0,('Pedidos día'!V25*$C25)+$B25,"")&gt;20,IF('Pedidos día'!V25&gt;0,('Pedidos día'!V25*$C25)+$B25,""),20)</f>
        <v/>
      </c>
      <c r="W25" t="str">
        <f>IF(IF('Pedidos día'!W25&gt;0,('Pedidos día'!W25*$C25)+$B25,"")&gt;20,IF('Pedidos día'!W25&gt;0,('Pedidos día'!W25*$C25)+$B25,""),20)</f>
        <v/>
      </c>
      <c r="X25">
        <f>IF(IF('Pedidos día'!X25&gt;0,('Pedidos día'!X25*$C25)+$B25,"")&gt;20,IF('Pedidos día'!X25&gt;0,('Pedidos día'!X25*$C25)+$B25,""),20)</f>
        <v>24.02114480015485</v>
      </c>
      <c r="Y25" t="str">
        <f>IF(IF('Pedidos día'!Y25&gt;0,('Pedidos día'!Y25*$C25)+$B25,"")&gt;20,IF('Pedidos día'!Y25&gt;0,('Pedidos día'!Y25*$C25)+$B25,""),20)</f>
        <v/>
      </c>
      <c r="Z25">
        <f>IF('Pedidos día'!Z25&gt;0,('Pedidos día'!Z25*$C25)+$B25,"")</f>
        <v>63.535280146045785</v>
      </c>
    </row>
    <row r="26" spans="1:26">
      <c r="A26" t="str">
        <f>'Pedidos día'!A26</f>
        <v>00000-0081</v>
      </c>
      <c r="B26">
        <f>'Pedidos día'!B26</f>
        <v>30</v>
      </c>
      <c r="C26" s="15">
        <f>'Pedidos día'!C26</f>
        <v>1.8858217975810794</v>
      </c>
      <c r="D26" t="str">
        <f>IF(IF('Pedidos día'!D26&gt;0,('Pedidos día'!D26*$C26)+$B26,"")&gt;20,IF('Pedidos día'!D26&gt;0,('Pedidos día'!D26*$C26)+$B26,""),20)</f>
        <v/>
      </c>
      <c r="E26" t="str">
        <f>IF(IF('Pedidos día'!E26&gt;0,('Pedidos día'!E26*$C26)+$B26,"")&gt;20,IF('Pedidos día'!E26&gt;0,('Pedidos día'!E26*$C26)+$B26,""),20)</f>
        <v/>
      </c>
      <c r="F26" t="str">
        <f>IF(IF('Pedidos día'!F26&gt;0,('Pedidos día'!F26*$C26)+$B26,"")&gt;20,IF('Pedidos día'!F26&gt;0,('Pedidos día'!F26*$C26)+$B26,""),20)</f>
        <v/>
      </c>
      <c r="G26" t="str">
        <f>IF(IF('Pedidos día'!G26&gt;0,('Pedidos día'!G26*$C26)+$B26,"")&gt;20,IF('Pedidos día'!G26&gt;0,('Pedidos día'!G26*$C26)+$B26,""),20)</f>
        <v/>
      </c>
      <c r="H26">
        <f>IF(IF('Pedidos día'!H26&gt;0,('Pedidos día'!H26*$C26)+$B26,"")&gt;20,IF('Pedidos día'!H26&gt;0,('Pedidos día'!H26*$C26)+$B26,""),20)</f>
        <v>31.88582179758108</v>
      </c>
      <c r="I26" t="str">
        <f>IF(IF('Pedidos día'!I26&gt;0,('Pedidos día'!I26*$C26)+$B26,"")&gt;20,IF('Pedidos día'!I26&gt;0,('Pedidos día'!I26*$C26)+$B26,""),20)</f>
        <v/>
      </c>
      <c r="J26" t="str">
        <f>IF(IF('Pedidos día'!J26&gt;0,('Pedidos día'!J26*$C26)+$B26,"")&gt;20,IF('Pedidos día'!J26&gt;0,('Pedidos día'!J26*$C26)+$B26,""),20)</f>
        <v/>
      </c>
      <c r="K26" t="str">
        <f>IF(IF('Pedidos día'!K26&gt;0,('Pedidos día'!K26*$C26)+$B26,"")&gt;20,IF('Pedidos día'!K26&gt;0,('Pedidos día'!K26*$C26)+$B26,""),20)</f>
        <v/>
      </c>
      <c r="L26">
        <f>IF(IF('Pedidos día'!L26&gt;0,('Pedidos día'!L26*$C26)+$B26,"")&gt;20,IF('Pedidos día'!L26&gt;0,('Pedidos día'!L26*$C26)+$B26,""),20)</f>
        <v>39.429108987905394</v>
      </c>
      <c r="M26" t="str">
        <f>IF(IF('Pedidos día'!M26&gt;0,('Pedidos día'!M26*$C26)+$B26,"")&gt;20,IF('Pedidos día'!M26&gt;0,('Pedidos día'!M26*$C26)+$B26,""),20)</f>
        <v/>
      </c>
      <c r="N26">
        <f>IF(IF('Pedidos día'!N26&gt;0,('Pedidos día'!N26*$C26)+$B26,"")&gt;20,IF('Pedidos día'!N26&gt;0,('Pedidos día'!N26*$C26)+$B26,""),20)</f>
        <v>31.88582179758108</v>
      </c>
      <c r="O26" t="str">
        <f>IF(IF('Pedidos día'!O26&gt;0,('Pedidos día'!O26*$C26)+$B26,"")&gt;20,IF('Pedidos día'!O26&gt;0,('Pedidos día'!O26*$C26)+$B26,""),20)</f>
        <v/>
      </c>
      <c r="P26" t="str">
        <f>IF(IF('Pedidos día'!P26&gt;0,('Pedidos día'!P26*$C26)+$B26,"")&gt;20,IF('Pedidos día'!P26&gt;0,('Pedidos día'!P26*$C26)+$B26,""),20)</f>
        <v/>
      </c>
      <c r="Q26" t="str">
        <f>IF(IF('Pedidos día'!Q26&gt;0,('Pedidos día'!Q26*$C26)+$B26,"")&gt;20,IF('Pedidos día'!Q26&gt;0,('Pedidos día'!Q26*$C26)+$B26,""),20)</f>
        <v/>
      </c>
      <c r="R26" t="str">
        <f>IF(IF('Pedidos día'!R26&gt;0,('Pedidos día'!R26*$C26)+$B26,"")&gt;20,IF('Pedidos día'!R26&gt;0,('Pedidos día'!R26*$C26)+$B26,""),20)</f>
        <v/>
      </c>
      <c r="S26" t="str">
        <f>IF(IF('Pedidos día'!S26&gt;0,('Pedidos día'!S26*$C26)+$B26,"")&gt;20,IF('Pedidos día'!S26&gt;0,('Pedidos día'!S26*$C26)+$B26,""),20)</f>
        <v/>
      </c>
      <c r="T26">
        <f>IF(IF('Pedidos día'!T26&gt;0,('Pedidos día'!T26*$C26)+$B26,"")&gt;20,IF('Pedidos día'!T26&gt;0,('Pedidos día'!T26*$C26)+$B26,""),20)</f>
        <v>35.657465392743241</v>
      </c>
      <c r="U26" t="str">
        <f>IF(IF('Pedidos día'!U26&gt;0,('Pedidos día'!U26*$C26)+$B26,"")&gt;20,IF('Pedidos día'!U26&gt;0,('Pedidos día'!U26*$C26)+$B26,""),20)</f>
        <v/>
      </c>
      <c r="V26">
        <f>IF(IF('Pedidos día'!V26&gt;0,('Pedidos día'!V26*$C26)+$B26,"")&gt;20,IF('Pedidos día'!V26&gt;0,('Pedidos día'!V26*$C26)+$B26,""),20)</f>
        <v>31.88582179758108</v>
      </c>
      <c r="W26" t="str">
        <f>IF(IF('Pedidos día'!W26&gt;0,('Pedidos día'!W26*$C26)+$B26,"")&gt;20,IF('Pedidos día'!W26&gt;0,('Pedidos día'!W26*$C26)+$B26,""),20)</f>
        <v/>
      </c>
      <c r="X26">
        <f>IF(IF('Pedidos día'!X26&gt;0,('Pedidos día'!X26*$C26)+$B26,"")&gt;20,IF('Pedidos día'!X26&gt;0,('Pedidos día'!X26*$C26)+$B26,""),20)</f>
        <v>31.88582179758108</v>
      </c>
      <c r="Y26">
        <f>IF(IF('Pedidos día'!Y26&gt;0,('Pedidos día'!Y26*$C26)+$B26,"")&gt;20,IF('Pedidos día'!Y26&gt;0,('Pedidos día'!Y26*$C26)+$B26,""),20)</f>
        <v>37.543287190324321</v>
      </c>
      <c r="Z26">
        <f>IF('Pedidos día'!Z26&gt;0,('Pedidos día'!Z26*$C26)+$B26,"")</f>
        <v>60.17314876129727</v>
      </c>
    </row>
    <row r="27" spans="1:26">
      <c r="A27" t="str">
        <f>'Pedidos día'!A27</f>
        <v>00000-0023</v>
      </c>
      <c r="B27">
        <f>'Pedidos día'!B27</f>
        <v>30</v>
      </c>
      <c r="C27" s="15">
        <f>'Pedidos día'!C27</f>
        <v>1.214350779954021</v>
      </c>
      <c r="D27" t="str">
        <f>IF(IF('Pedidos día'!D27&gt;0,('Pedidos día'!D27*$C27)+$B27,"")&gt;20,IF('Pedidos día'!D27&gt;0,('Pedidos día'!D27*$C27)+$B27,""),20)</f>
        <v/>
      </c>
      <c r="E27" t="str">
        <f>IF(IF('Pedidos día'!E27&gt;0,('Pedidos día'!E27*$C27)+$B27,"")&gt;20,IF('Pedidos día'!E27&gt;0,('Pedidos día'!E27*$C27)+$B27,""),20)</f>
        <v/>
      </c>
      <c r="F27">
        <f>IF(IF('Pedidos día'!F27&gt;0,('Pedidos día'!F27*$C27)+$B27,"")&gt;20,IF('Pedidos día'!F27&gt;0,('Pedidos día'!F27*$C27)+$B27,""),20)</f>
        <v>40.929157019586185</v>
      </c>
      <c r="G27" t="str">
        <f>IF(IF('Pedidos día'!G27&gt;0,('Pedidos día'!G27*$C27)+$B27,"")&gt;20,IF('Pedidos día'!G27&gt;0,('Pedidos día'!G27*$C27)+$B27,""),20)</f>
        <v/>
      </c>
      <c r="H27" t="str">
        <f>IF(IF('Pedidos día'!H27&gt;0,('Pedidos día'!H27*$C27)+$B27,"")&gt;20,IF('Pedidos día'!H27&gt;0,('Pedidos día'!H27*$C27)+$B27,""),20)</f>
        <v/>
      </c>
      <c r="I27" t="str">
        <f>IF(IF('Pedidos día'!I27&gt;0,('Pedidos día'!I27*$C27)+$B27,"")&gt;20,IF('Pedidos día'!I27&gt;0,('Pedidos día'!I27*$C27)+$B27,""),20)</f>
        <v/>
      </c>
      <c r="J27" t="str">
        <f>IF(IF('Pedidos día'!J27&gt;0,('Pedidos día'!J27*$C27)+$B27,"")&gt;20,IF('Pedidos día'!J27&gt;0,('Pedidos día'!J27*$C27)+$B27,""),20)</f>
        <v/>
      </c>
      <c r="K27" t="str">
        <f>IF(IF('Pedidos día'!K27&gt;0,('Pedidos día'!K27*$C27)+$B27,"")&gt;20,IF('Pedidos día'!K27&gt;0,('Pedidos día'!K27*$C27)+$B27,""),20)</f>
        <v/>
      </c>
      <c r="L27" t="str">
        <f>IF(IF('Pedidos día'!L27&gt;0,('Pedidos día'!L27*$C27)+$B27,"")&gt;20,IF('Pedidos día'!L27&gt;0,('Pedidos día'!L27*$C27)+$B27,""),20)</f>
        <v/>
      </c>
      <c r="M27">
        <f>IF(IF('Pedidos día'!M27&gt;0,('Pedidos día'!M27*$C27)+$B27,"")&gt;20,IF('Pedidos día'!M27&gt;0,('Pedidos día'!M27*$C27)+$B27,""),20)</f>
        <v>36.071753899770101</v>
      </c>
      <c r="N27">
        <f>IF(IF('Pedidos día'!N27&gt;0,('Pedidos día'!N27*$C27)+$B27,"")&gt;20,IF('Pedidos día'!N27&gt;0,('Pedidos día'!N27*$C27)+$B27,""),20)</f>
        <v>31.214350779954021</v>
      </c>
      <c r="O27" t="str">
        <f>IF(IF('Pedidos día'!O27&gt;0,('Pedidos día'!O27*$C27)+$B27,"")&gt;20,IF('Pedidos día'!O27&gt;0,('Pedidos día'!O27*$C27)+$B27,""),20)</f>
        <v/>
      </c>
      <c r="P27" t="str">
        <f>IF(IF('Pedidos día'!P27&gt;0,('Pedidos día'!P27*$C27)+$B27,"")&gt;20,IF('Pedidos día'!P27&gt;0,('Pedidos día'!P27*$C27)+$B27,""),20)</f>
        <v/>
      </c>
      <c r="Q27">
        <f>IF(IF('Pedidos día'!Q27&gt;0,('Pedidos día'!Q27*$C27)+$B27,"")&gt;20,IF('Pedidos día'!Q27&gt;0,('Pedidos día'!Q27*$C27)+$B27,""),20)</f>
        <v>33.643052339862066</v>
      </c>
      <c r="R27" t="str">
        <f>IF(IF('Pedidos día'!R27&gt;0,('Pedidos día'!R27*$C27)+$B27,"")&gt;20,IF('Pedidos día'!R27&gt;0,('Pedidos día'!R27*$C27)+$B27,""),20)</f>
        <v/>
      </c>
      <c r="S27">
        <f>IF(IF('Pedidos día'!S27&gt;0,('Pedidos día'!S27*$C27)+$B27,"")&gt;20,IF('Pedidos día'!S27&gt;0,('Pedidos día'!S27*$C27)+$B27,""),20)</f>
        <v>34.857403119816084</v>
      </c>
      <c r="T27" t="str">
        <f>IF(IF('Pedidos día'!T27&gt;0,('Pedidos día'!T27*$C27)+$B27,"")&gt;20,IF('Pedidos día'!T27&gt;0,('Pedidos día'!T27*$C27)+$B27,""),20)</f>
        <v/>
      </c>
      <c r="U27" t="str">
        <f>IF(IF('Pedidos día'!U27&gt;0,('Pedidos día'!U27*$C27)+$B27,"")&gt;20,IF('Pedidos día'!U27&gt;0,('Pedidos día'!U27*$C27)+$B27,""),20)</f>
        <v/>
      </c>
      <c r="V27" t="str">
        <f>IF(IF('Pedidos día'!V27&gt;0,('Pedidos día'!V27*$C27)+$B27,"")&gt;20,IF('Pedidos día'!V27&gt;0,('Pedidos día'!V27*$C27)+$B27,""),20)</f>
        <v/>
      </c>
      <c r="W27" t="str">
        <f>IF(IF('Pedidos día'!W27&gt;0,('Pedidos día'!W27*$C27)+$B27,"")&gt;20,IF('Pedidos día'!W27&gt;0,('Pedidos día'!W27*$C27)+$B27,""),20)</f>
        <v/>
      </c>
      <c r="X27" t="str">
        <f>IF(IF('Pedidos día'!X27&gt;0,('Pedidos día'!X27*$C27)+$B27,"")&gt;20,IF('Pedidos día'!X27&gt;0,('Pedidos día'!X27*$C27)+$B27,""),20)</f>
        <v/>
      </c>
      <c r="Y27">
        <f>IF(IF('Pedidos día'!Y27&gt;0,('Pedidos día'!Y27*$C27)+$B27,"")&gt;20,IF('Pedidos día'!Y27&gt;0,('Pedidos día'!Y27*$C27)+$B27,""),20)</f>
        <v>37.286104679724126</v>
      </c>
      <c r="Z27">
        <f>IF('Pedidos día'!Z27&gt;0,('Pedidos día'!Z27*$C27)+$B27,"")</f>
        <v>64.001821838712587</v>
      </c>
    </row>
    <row r="28" spans="1:26">
      <c r="A28" t="str">
        <f>'Pedidos día'!A28</f>
        <v>00000-0049</v>
      </c>
      <c r="B28">
        <f>'Pedidos día'!B28</f>
        <v>10</v>
      </c>
      <c r="C28" s="15">
        <f>'Pedidos día'!C28</f>
        <v>1.1616111303112895</v>
      </c>
      <c r="D28">
        <f>IF(IF('Pedidos día'!D28&gt;0,('Pedidos día'!D28*$C28)+$B28,"")&gt;20,IF('Pedidos día'!D28&gt;0,('Pedidos día'!D28*$C28)+$B28,""),20)</f>
        <v>20</v>
      </c>
      <c r="E28" t="str">
        <f>IF(IF('Pedidos día'!E28&gt;0,('Pedidos día'!E28*$C28)+$B28,"")&gt;20,IF('Pedidos día'!E28&gt;0,('Pedidos día'!E28*$C28)+$B28,""),20)</f>
        <v/>
      </c>
      <c r="F28" t="str">
        <f>IF(IF('Pedidos día'!F28&gt;0,('Pedidos día'!F28*$C28)+$B28,"")&gt;20,IF('Pedidos día'!F28&gt;0,('Pedidos día'!F28*$C28)+$B28,""),20)</f>
        <v/>
      </c>
      <c r="G28" t="str">
        <f>IF(IF('Pedidos día'!G28&gt;0,('Pedidos día'!G28*$C28)+$B28,"")&gt;20,IF('Pedidos día'!G28&gt;0,('Pedidos día'!G28*$C28)+$B28,""),20)</f>
        <v/>
      </c>
      <c r="H28" t="str">
        <f>IF(IF('Pedidos día'!H28&gt;0,('Pedidos día'!H28*$C28)+$B28,"")&gt;20,IF('Pedidos día'!H28&gt;0,('Pedidos día'!H28*$C28)+$B28,""),20)</f>
        <v/>
      </c>
      <c r="I28" t="str">
        <f>IF(IF('Pedidos día'!I28&gt;0,('Pedidos día'!I28*$C28)+$B28,"")&gt;20,IF('Pedidos día'!I28&gt;0,('Pedidos día'!I28*$C28)+$B28,""),20)</f>
        <v/>
      </c>
      <c r="J28">
        <f>IF(IF('Pedidos día'!J28&gt;0,('Pedidos día'!J28*$C28)+$B28,"")&gt;20,IF('Pedidos día'!J28&gt;0,('Pedidos día'!J28*$C28)+$B28,""),20)</f>
        <v>20</v>
      </c>
      <c r="K28" t="str">
        <f>IF(IF('Pedidos día'!K28&gt;0,('Pedidos día'!K28*$C28)+$B28,"")&gt;20,IF('Pedidos día'!K28&gt;0,('Pedidos día'!K28*$C28)+$B28,""),20)</f>
        <v/>
      </c>
      <c r="L28" t="str">
        <f>IF(IF('Pedidos día'!L28&gt;0,('Pedidos día'!L28*$C28)+$B28,"")&gt;20,IF('Pedidos día'!L28&gt;0,('Pedidos día'!L28*$C28)+$B28,""),20)</f>
        <v/>
      </c>
      <c r="M28" t="str">
        <f>IF(IF('Pedidos día'!M28&gt;0,('Pedidos día'!M28*$C28)+$B28,"")&gt;20,IF('Pedidos día'!M28&gt;0,('Pedidos día'!M28*$C28)+$B28,""),20)</f>
        <v/>
      </c>
      <c r="N28" t="str">
        <f>IF(IF('Pedidos día'!N28&gt;0,('Pedidos día'!N28*$C28)+$B28,"")&gt;20,IF('Pedidos día'!N28&gt;0,('Pedidos día'!N28*$C28)+$B28,""),20)</f>
        <v/>
      </c>
      <c r="O28" t="str">
        <f>IF(IF('Pedidos día'!O28&gt;0,('Pedidos día'!O28*$C28)+$B28,"")&gt;20,IF('Pedidos día'!O28&gt;0,('Pedidos día'!O28*$C28)+$B28,""),20)</f>
        <v/>
      </c>
      <c r="P28">
        <f>IF(IF('Pedidos día'!P28&gt;0,('Pedidos día'!P28*$C28)+$B28,"")&gt;20,IF('Pedidos día'!P28&gt;0,('Pedidos día'!P28*$C28)+$B28,""),20)</f>
        <v>20</v>
      </c>
      <c r="Q28">
        <f>IF(IF('Pedidos día'!Q28&gt;0,('Pedidos día'!Q28*$C28)+$B28,"")&gt;20,IF('Pedidos día'!Q28&gt;0,('Pedidos día'!Q28*$C28)+$B28,""),20)</f>
        <v>20</v>
      </c>
      <c r="R28">
        <f>IF(IF('Pedidos día'!R28&gt;0,('Pedidos día'!R28*$C28)+$B28,"")&gt;20,IF('Pedidos día'!R28&gt;0,('Pedidos día'!R28*$C28)+$B28,""),20)</f>
        <v>20</v>
      </c>
      <c r="S28" t="str">
        <f>IF(IF('Pedidos día'!S28&gt;0,('Pedidos día'!S28*$C28)+$B28,"")&gt;20,IF('Pedidos día'!S28&gt;0,('Pedidos día'!S28*$C28)+$B28,""),20)</f>
        <v/>
      </c>
      <c r="T28" t="str">
        <f>IF(IF('Pedidos día'!T28&gt;0,('Pedidos día'!T28*$C28)+$B28,"")&gt;20,IF('Pedidos día'!T28&gt;0,('Pedidos día'!T28*$C28)+$B28,""),20)</f>
        <v/>
      </c>
      <c r="U28" t="str">
        <f>IF(IF('Pedidos día'!U28&gt;0,('Pedidos día'!U28*$C28)+$B28,"")&gt;20,IF('Pedidos día'!U28&gt;0,('Pedidos día'!U28*$C28)+$B28,""),20)</f>
        <v/>
      </c>
      <c r="V28" t="str">
        <f>IF(IF('Pedidos día'!V28&gt;0,('Pedidos día'!V28*$C28)+$B28,"")&gt;20,IF('Pedidos día'!V28&gt;0,('Pedidos día'!V28*$C28)+$B28,""),20)</f>
        <v/>
      </c>
      <c r="W28">
        <f>IF(IF('Pedidos día'!W28&gt;0,('Pedidos día'!W28*$C28)+$B28,"")&gt;20,IF('Pedidos día'!W28&gt;0,('Pedidos día'!W28*$C28)+$B28,""),20)</f>
        <v>20</v>
      </c>
      <c r="X28" t="str">
        <f>IF(IF('Pedidos día'!X28&gt;0,('Pedidos día'!X28*$C28)+$B28,"")&gt;20,IF('Pedidos día'!X28&gt;0,('Pedidos día'!X28*$C28)+$B28,""),20)</f>
        <v/>
      </c>
      <c r="Y28" t="str">
        <f>IF(IF('Pedidos día'!Y28&gt;0,('Pedidos día'!Y28*$C28)+$B28,"")&gt;20,IF('Pedidos día'!Y28&gt;0,('Pedidos día'!Y28*$C28)+$B28,""),20)</f>
        <v/>
      </c>
      <c r="Z28">
        <f>IF('Pedidos día'!Z28&gt;0,('Pedidos día'!Z28*$C28)+$B28,"")</f>
        <v>41.36350051840482</v>
      </c>
    </row>
    <row r="29" spans="1:26">
      <c r="A29" t="str">
        <f>'Pedidos día'!A29</f>
        <v>00000-0074</v>
      </c>
      <c r="B29">
        <f>'Pedidos día'!B29</f>
        <v>40</v>
      </c>
      <c r="C29" s="15">
        <f>'Pedidos día'!C29</f>
        <v>1.1551093261967067</v>
      </c>
      <c r="D29" t="str">
        <f>IF(IF('Pedidos día'!D29&gt;0,('Pedidos día'!D29*$C29)+$B29,"")&gt;20,IF('Pedidos día'!D29&gt;0,('Pedidos día'!D29*$C29)+$B29,""),20)</f>
        <v/>
      </c>
      <c r="E29" t="str">
        <f>IF(IF('Pedidos día'!E29&gt;0,('Pedidos día'!E29*$C29)+$B29,"")&gt;20,IF('Pedidos día'!E29&gt;0,('Pedidos día'!E29*$C29)+$B29,""),20)</f>
        <v/>
      </c>
      <c r="F29" t="str">
        <f>IF(IF('Pedidos día'!F29&gt;0,('Pedidos día'!F29*$C29)+$B29,"")&gt;20,IF('Pedidos día'!F29&gt;0,('Pedidos día'!F29*$C29)+$B29,""),20)</f>
        <v/>
      </c>
      <c r="G29" t="str">
        <f>IF(IF('Pedidos día'!G29&gt;0,('Pedidos día'!G29*$C29)+$B29,"")&gt;20,IF('Pedidos día'!G29&gt;0,('Pedidos día'!G29*$C29)+$B29,""),20)</f>
        <v/>
      </c>
      <c r="H29" t="str">
        <f>IF(IF('Pedidos día'!H29&gt;0,('Pedidos día'!H29*$C29)+$B29,"")&gt;20,IF('Pedidos día'!H29&gt;0,('Pedidos día'!H29*$C29)+$B29,""),20)</f>
        <v/>
      </c>
      <c r="I29" t="str">
        <f>IF(IF('Pedidos día'!I29&gt;0,('Pedidos día'!I29*$C29)+$B29,"")&gt;20,IF('Pedidos día'!I29&gt;0,('Pedidos día'!I29*$C29)+$B29,""),20)</f>
        <v/>
      </c>
      <c r="J29" t="str">
        <f>IF(IF('Pedidos día'!J29&gt;0,('Pedidos día'!J29*$C29)+$B29,"")&gt;20,IF('Pedidos día'!J29&gt;0,('Pedidos día'!J29*$C29)+$B29,""),20)</f>
        <v/>
      </c>
      <c r="K29" t="str">
        <f>IF(IF('Pedidos día'!K29&gt;0,('Pedidos día'!K29*$C29)+$B29,"")&gt;20,IF('Pedidos día'!K29&gt;0,('Pedidos día'!K29*$C29)+$B29,""),20)</f>
        <v/>
      </c>
      <c r="L29" t="str">
        <f>IF(IF('Pedidos día'!L29&gt;0,('Pedidos día'!L29*$C29)+$B29,"")&gt;20,IF('Pedidos día'!L29&gt;0,('Pedidos día'!L29*$C29)+$B29,""),20)</f>
        <v/>
      </c>
      <c r="M29" t="str">
        <f>IF(IF('Pedidos día'!M29&gt;0,('Pedidos día'!M29*$C29)+$B29,"")&gt;20,IF('Pedidos día'!M29&gt;0,('Pedidos día'!M29*$C29)+$B29,""),20)</f>
        <v/>
      </c>
      <c r="N29" t="str">
        <f>IF(IF('Pedidos día'!N29&gt;0,('Pedidos día'!N29*$C29)+$B29,"")&gt;20,IF('Pedidos día'!N29&gt;0,('Pedidos día'!N29*$C29)+$B29,""),20)</f>
        <v/>
      </c>
      <c r="O29">
        <f>IF(IF('Pedidos día'!O29&gt;0,('Pedidos día'!O29*$C29)+$B29,"")&gt;20,IF('Pedidos día'!O29&gt;0,('Pedidos día'!O29*$C29)+$B29,""),20)</f>
        <v>41.155109326196708</v>
      </c>
      <c r="P29">
        <f>IF(IF('Pedidos día'!P29&gt;0,('Pedidos día'!P29*$C29)+$B29,"")&gt;20,IF('Pedidos día'!P29&gt;0,('Pedidos día'!P29*$C29)+$B29,""),20)</f>
        <v>41.155109326196708</v>
      </c>
      <c r="Q29" t="str">
        <f>IF(IF('Pedidos día'!Q29&gt;0,('Pedidos día'!Q29*$C29)+$B29,"")&gt;20,IF('Pedidos día'!Q29&gt;0,('Pedidos día'!Q29*$C29)+$B29,""),20)</f>
        <v/>
      </c>
      <c r="R29">
        <f>IF(IF('Pedidos día'!R29&gt;0,('Pedidos día'!R29*$C29)+$B29,"")&gt;20,IF('Pedidos día'!R29&gt;0,('Pedidos día'!R29*$C29)+$B29,""),20)</f>
        <v>41.155109326196708</v>
      </c>
      <c r="S29" t="str">
        <f>IF(IF('Pedidos día'!S29&gt;0,('Pedidos día'!S29*$C29)+$B29,"")&gt;20,IF('Pedidos día'!S29&gt;0,('Pedidos día'!S29*$C29)+$B29,""),20)</f>
        <v/>
      </c>
      <c r="T29">
        <f>IF(IF('Pedidos día'!T29&gt;0,('Pedidos día'!T29*$C29)+$B29,"")&gt;20,IF('Pedidos día'!T29&gt;0,('Pedidos día'!T29*$C29)+$B29,""),20)</f>
        <v>46.930655957180242</v>
      </c>
      <c r="U29">
        <f>IF(IF('Pedidos día'!U29&gt;0,('Pedidos día'!U29*$C29)+$B29,"")&gt;20,IF('Pedidos día'!U29&gt;0,('Pedidos día'!U29*$C29)+$B29,""),20)</f>
        <v>41.155109326196708</v>
      </c>
      <c r="V29" t="str">
        <f>IF(IF('Pedidos día'!V29&gt;0,('Pedidos día'!V29*$C29)+$B29,"")&gt;20,IF('Pedidos día'!V29&gt;0,('Pedidos día'!V29*$C29)+$B29,""),20)</f>
        <v/>
      </c>
      <c r="W29" t="str">
        <f>IF(IF('Pedidos día'!W29&gt;0,('Pedidos día'!W29*$C29)+$B29,"")&gt;20,IF('Pedidos día'!W29&gt;0,('Pedidos día'!W29*$C29)+$B29,""),20)</f>
        <v/>
      </c>
      <c r="X29">
        <f>IF(IF('Pedidos día'!X29&gt;0,('Pedidos día'!X29*$C29)+$B29,"")&gt;20,IF('Pedidos día'!X29&gt;0,('Pedidos día'!X29*$C29)+$B29,""),20)</f>
        <v>48.085765283376944</v>
      </c>
      <c r="Y29" t="str">
        <f>IF(IF('Pedidos día'!Y29&gt;0,('Pedidos día'!Y29*$C29)+$B29,"")&gt;20,IF('Pedidos día'!Y29&gt;0,('Pedidos día'!Y29*$C29)+$B29,""),20)</f>
        <v/>
      </c>
      <c r="Z29">
        <f>IF('Pedidos día'!Z29&gt;0,('Pedidos día'!Z29*$C29)+$B29,"")</f>
        <v>59.636858545344012</v>
      </c>
    </row>
    <row r="30" spans="1:26">
      <c r="A30" t="str">
        <f>'Pedidos día'!A30</f>
        <v>00000-0077</v>
      </c>
      <c r="B30">
        <f>'Pedidos día'!B30</f>
        <v>40</v>
      </c>
      <c r="C30" s="15">
        <f>'Pedidos día'!C30</f>
        <v>1.5480277393743935</v>
      </c>
      <c r="D30" t="str">
        <f>IF(IF('Pedidos día'!D30&gt;0,('Pedidos día'!D30*$C30)+$B30,"")&gt;20,IF('Pedidos día'!D30&gt;0,('Pedidos día'!D30*$C30)+$B30,""),20)</f>
        <v/>
      </c>
      <c r="E30" t="str">
        <f>IF(IF('Pedidos día'!E30&gt;0,('Pedidos día'!E30*$C30)+$B30,"")&gt;20,IF('Pedidos día'!E30&gt;0,('Pedidos día'!E30*$C30)+$B30,""),20)</f>
        <v/>
      </c>
      <c r="F30">
        <f>IF(IF('Pedidos día'!F30&gt;0,('Pedidos día'!F30*$C30)+$B30,"")&gt;20,IF('Pedidos día'!F30&gt;0,('Pedidos día'!F30*$C30)+$B30,""),20)</f>
        <v>41.54802773937439</v>
      </c>
      <c r="G30" t="str">
        <f>IF(IF('Pedidos día'!G30&gt;0,('Pedidos día'!G30*$C30)+$B30,"")&gt;20,IF('Pedidos día'!G30&gt;0,('Pedidos día'!G30*$C30)+$B30,""),20)</f>
        <v/>
      </c>
      <c r="H30" t="str">
        <f>IF(IF('Pedidos día'!H30&gt;0,('Pedidos día'!H30*$C30)+$B30,"")&gt;20,IF('Pedidos día'!H30&gt;0,('Pedidos día'!H30*$C30)+$B30,""),20)</f>
        <v/>
      </c>
      <c r="I30">
        <f>IF(IF('Pedidos día'!I30&gt;0,('Pedidos día'!I30*$C30)+$B30,"")&gt;20,IF('Pedidos día'!I30&gt;0,('Pedidos día'!I30*$C30)+$B30,""),20)</f>
        <v>41.54802773937439</v>
      </c>
      <c r="J30" t="str">
        <f>IF(IF('Pedidos día'!J30&gt;0,('Pedidos día'!J30*$C30)+$B30,"")&gt;20,IF('Pedidos día'!J30&gt;0,('Pedidos día'!J30*$C30)+$B30,""),20)</f>
        <v/>
      </c>
      <c r="K30">
        <f>IF(IF('Pedidos día'!K30&gt;0,('Pedidos día'!K30*$C30)+$B30,"")&gt;20,IF('Pedidos día'!K30&gt;0,('Pedidos día'!K30*$C30)+$B30,""),20)</f>
        <v>43.096055478748788</v>
      </c>
      <c r="L30" t="str">
        <f>IF(IF('Pedidos día'!L30&gt;0,('Pedidos día'!L30*$C30)+$B30,"")&gt;20,IF('Pedidos día'!L30&gt;0,('Pedidos día'!L30*$C30)+$B30,""),20)</f>
        <v/>
      </c>
      <c r="M30" t="str">
        <f>IF(IF('Pedidos día'!M30&gt;0,('Pedidos día'!M30*$C30)+$B30,"")&gt;20,IF('Pedidos día'!M30&gt;0,('Pedidos día'!M30*$C30)+$B30,""),20)</f>
        <v/>
      </c>
      <c r="N30" t="str">
        <f>IF(IF('Pedidos día'!N30&gt;0,('Pedidos día'!N30*$C30)+$B30,"")&gt;20,IF('Pedidos día'!N30&gt;0,('Pedidos día'!N30*$C30)+$B30,""),20)</f>
        <v/>
      </c>
      <c r="O30">
        <f>IF(IF('Pedidos día'!O30&gt;0,('Pedidos día'!O30*$C30)+$B30,"")&gt;20,IF('Pedidos día'!O30&gt;0,('Pedidos día'!O30*$C30)+$B30,""),20)</f>
        <v>43.096055478748788</v>
      </c>
      <c r="P30">
        <f>IF(IF('Pedidos día'!P30&gt;0,('Pedidos día'!P30*$C30)+$B30,"")&gt;20,IF('Pedidos día'!P30&gt;0,('Pedidos día'!P30*$C30)+$B30,""),20)</f>
        <v>41.54802773937439</v>
      </c>
      <c r="Q30">
        <f>IF(IF('Pedidos día'!Q30&gt;0,('Pedidos día'!Q30*$C30)+$B30,"")&gt;20,IF('Pedidos día'!Q30&gt;0,('Pedidos día'!Q30*$C30)+$B30,""),20)</f>
        <v>41.54802773937439</v>
      </c>
      <c r="R30" t="str">
        <f>IF(IF('Pedidos día'!R30&gt;0,('Pedidos día'!R30*$C30)+$B30,"")&gt;20,IF('Pedidos día'!R30&gt;0,('Pedidos día'!R30*$C30)+$B30,""),20)</f>
        <v/>
      </c>
      <c r="S30" t="str">
        <f>IF(IF('Pedidos día'!S30&gt;0,('Pedidos día'!S30*$C30)+$B30,"")&gt;20,IF('Pedidos día'!S30&gt;0,('Pedidos día'!S30*$C30)+$B30,""),20)</f>
        <v/>
      </c>
      <c r="T30" t="str">
        <f>IF(IF('Pedidos día'!T30&gt;0,('Pedidos día'!T30*$C30)+$B30,"")&gt;20,IF('Pedidos día'!T30&gt;0,('Pedidos día'!T30*$C30)+$B30,""),20)</f>
        <v/>
      </c>
      <c r="U30" t="str">
        <f>IF(IF('Pedidos día'!U30&gt;0,('Pedidos día'!U30*$C30)+$B30,"")&gt;20,IF('Pedidos día'!U30&gt;0,('Pedidos día'!U30*$C30)+$B30,""),20)</f>
        <v/>
      </c>
      <c r="V30" t="str">
        <f>IF(IF('Pedidos día'!V30&gt;0,('Pedidos día'!V30*$C30)+$B30,"")&gt;20,IF('Pedidos día'!V30&gt;0,('Pedidos día'!V30*$C30)+$B30,""),20)</f>
        <v/>
      </c>
      <c r="W30" t="str">
        <f>IF(IF('Pedidos día'!W30&gt;0,('Pedidos día'!W30*$C30)+$B30,"")&gt;20,IF('Pedidos día'!W30&gt;0,('Pedidos día'!W30*$C30)+$B30,""),20)</f>
        <v/>
      </c>
      <c r="X30" t="str">
        <f>IF(IF('Pedidos día'!X30&gt;0,('Pedidos día'!X30*$C30)+$B30,"")&gt;20,IF('Pedidos día'!X30&gt;0,('Pedidos día'!X30*$C30)+$B30,""),20)</f>
        <v/>
      </c>
      <c r="Y30" t="str">
        <f>IF(IF('Pedidos día'!Y30&gt;0,('Pedidos día'!Y30*$C30)+$B30,"")&gt;20,IF('Pedidos día'!Y30&gt;0,('Pedidos día'!Y30*$C30)+$B30,""),20)</f>
        <v/>
      </c>
      <c r="Z30">
        <f>IF('Pedidos día'!Z30&gt;0,('Pedidos día'!Z30*$C30)+$B30,"")</f>
        <v>52.384221914995152</v>
      </c>
    </row>
    <row r="31" spans="1:26">
      <c r="A31" t="str">
        <f>'Pedidos día'!A31</f>
        <v>00000-0089</v>
      </c>
      <c r="B31">
        <f>'Pedidos día'!B31</f>
        <v>30</v>
      </c>
      <c r="C31" s="15">
        <f>'Pedidos día'!C31</f>
        <v>1.034041807500782</v>
      </c>
      <c r="D31" t="str">
        <f>IF(IF('Pedidos día'!D31&gt;0,('Pedidos día'!D31*$C31)+$B31,"")&gt;20,IF('Pedidos día'!D31&gt;0,('Pedidos día'!D31*$C31)+$B31,""),20)</f>
        <v/>
      </c>
      <c r="E31" t="str">
        <f>IF(IF('Pedidos día'!E31&gt;0,('Pedidos día'!E31*$C31)+$B31,"")&gt;20,IF('Pedidos día'!E31&gt;0,('Pedidos día'!E31*$C31)+$B31,""),20)</f>
        <v/>
      </c>
      <c r="F31" t="str">
        <f>IF(IF('Pedidos día'!F31&gt;0,('Pedidos día'!F31*$C31)+$B31,"")&gt;20,IF('Pedidos día'!F31&gt;0,('Pedidos día'!F31*$C31)+$B31,""),20)</f>
        <v/>
      </c>
      <c r="G31" t="str">
        <f>IF(IF('Pedidos día'!G31&gt;0,('Pedidos día'!G31*$C31)+$B31,"")&gt;20,IF('Pedidos día'!G31&gt;0,('Pedidos día'!G31*$C31)+$B31,""),20)</f>
        <v/>
      </c>
      <c r="H31" t="str">
        <f>IF(IF('Pedidos día'!H31&gt;0,('Pedidos día'!H31*$C31)+$B31,"")&gt;20,IF('Pedidos día'!H31&gt;0,('Pedidos día'!H31*$C31)+$B31,""),20)</f>
        <v/>
      </c>
      <c r="I31" t="str">
        <f>IF(IF('Pedidos día'!I31&gt;0,('Pedidos día'!I31*$C31)+$B31,"")&gt;20,IF('Pedidos día'!I31&gt;0,('Pedidos día'!I31*$C31)+$B31,""),20)</f>
        <v/>
      </c>
      <c r="J31" t="str">
        <f>IF(IF('Pedidos día'!J31&gt;0,('Pedidos día'!J31*$C31)+$B31,"")&gt;20,IF('Pedidos día'!J31&gt;0,('Pedidos día'!J31*$C31)+$B31,""),20)</f>
        <v/>
      </c>
      <c r="K31" t="str">
        <f>IF(IF('Pedidos día'!K31&gt;0,('Pedidos día'!K31*$C31)+$B31,"")&gt;20,IF('Pedidos día'!K31&gt;0,('Pedidos día'!K31*$C31)+$B31,""),20)</f>
        <v/>
      </c>
      <c r="L31" t="str">
        <f>IF(IF('Pedidos día'!L31&gt;0,('Pedidos día'!L31*$C31)+$B31,"")&gt;20,IF('Pedidos día'!L31&gt;0,('Pedidos día'!L31*$C31)+$B31,""),20)</f>
        <v/>
      </c>
      <c r="M31" t="str">
        <f>IF(IF('Pedidos día'!M31&gt;0,('Pedidos día'!M31*$C31)+$B31,"")&gt;20,IF('Pedidos día'!M31&gt;0,('Pedidos día'!M31*$C31)+$B31,""),20)</f>
        <v/>
      </c>
      <c r="N31" t="str">
        <f>IF(IF('Pedidos día'!N31&gt;0,('Pedidos día'!N31*$C31)+$B31,"")&gt;20,IF('Pedidos día'!N31&gt;0,('Pedidos día'!N31*$C31)+$B31,""),20)</f>
        <v/>
      </c>
      <c r="O31">
        <f>IF(IF('Pedidos día'!O31&gt;0,('Pedidos día'!O31*$C31)+$B31,"")&gt;20,IF('Pedidos día'!O31&gt;0,('Pedidos día'!O31*$C31)+$B31,""),20)</f>
        <v>31.034041807500781</v>
      </c>
      <c r="P31" t="str">
        <f>IF(IF('Pedidos día'!P31&gt;0,('Pedidos día'!P31*$C31)+$B31,"")&gt;20,IF('Pedidos día'!P31&gt;0,('Pedidos día'!P31*$C31)+$B31,""),20)</f>
        <v/>
      </c>
      <c r="Q31">
        <f>IF(IF('Pedidos día'!Q31&gt;0,('Pedidos día'!Q31*$C31)+$B31,"")&gt;20,IF('Pedidos día'!Q31&gt;0,('Pedidos día'!Q31*$C31)+$B31,""),20)</f>
        <v>32.068083615001562</v>
      </c>
      <c r="R31">
        <f>IF(IF('Pedidos día'!R31&gt;0,('Pedidos día'!R31*$C31)+$B31,"")&gt;20,IF('Pedidos día'!R31&gt;0,('Pedidos día'!R31*$C31)+$B31,""),20)</f>
        <v>32.068083615001562</v>
      </c>
      <c r="S31" t="str">
        <f>IF(IF('Pedidos día'!S31&gt;0,('Pedidos día'!S31*$C31)+$B31,"")&gt;20,IF('Pedidos día'!S31&gt;0,('Pedidos día'!S31*$C31)+$B31,""),20)</f>
        <v/>
      </c>
      <c r="T31">
        <f>IF(IF('Pedidos día'!T31&gt;0,('Pedidos día'!T31*$C31)+$B31,"")&gt;20,IF('Pedidos día'!T31&gt;0,('Pedidos día'!T31*$C31)+$B31,""),20)</f>
        <v>36.204250845004694</v>
      </c>
      <c r="U31" t="str">
        <f>IF(IF('Pedidos día'!U31&gt;0,('Pedidos día'!U31*$C31)+$B31,"")&gt;20,IF('Pedidos día'!U31&gt;0,('Pedidos día'!U31*$C31)+$B31,""),20)</f>
        <v/>
      </c>
      <c r="V31" t="str">
        <f>IF(IF('Pedidos día'!V31&gt;0,('Pedidos día'!V31*$C31)+$B31,"")&gt;20,IF('Pedidos día'!V31&gt;0,('Pedidos día'!V31*$C31)+$B31,""),20)</f>
        <v/>
      </c>
      <c r="W31">
        <f>IF(IF('Pedidos día'!W31&gt;0,('Pedidos día'!W31*$C31)+$B31,"")&gt;20,IF('Pedidos día'!W31&gt;0,('Pedidos día'!W31*$C31)+$B31,""),20)</f>
        <v>31.034041807500781</v>
      </c>
      <c r="X31">
        <f>IF(IF('Pedidos día'!X31&gt;0,('Pedidos día'!X31*$C31)+$B31,"")&gt;20,IF('Pedidos día'!X31&gt;0,('Pedidos día'!X31*$C31)+$B31,""),20)</f>
        <v>31.034041807500781</v>
      </c>
      <c r="Y31" t="str">
        <f>IF(IF('Pedidos día'!Y31&gt;0,('Pedidos día'!Y31*$C31)+$B31,"")&gt;20,IF('Pedidos día'!Y31&gt;0,('Pedidos día'!Y31*$C31)+$B31,""),20)</f>
        <v/>
      </c>
      <c r="Z31">
        <f>IF('Pedidos día'!Z31&gt;0,('Pedidos día'!Z31*$C31)+$B31,"")</f>
        <v>43.442543497510165</v>
      </c>
    </row>
    <row r="32" spans="1:26">
      <c r="A32" t="str">
        <f>'Pedidos día'!A32</f>
        <v>00000-0101</v>
      </c>
      <c r="B32">
        <f>'Pedidos día'!B32</f>
        <v>30</v>
      </c>
      <c r="C32" s="15">
        <f>'Pedidos día'!C32</f>
        <v>1.566804364035054</v>
      </c>
      <c r="D32">
        <f>IF(IF('Pedidos día'!D32&gt;0,('Pedidos día'!D32*$C32)+$B32,"")&gt;20,IF('Pedidos día'!D32&gt;0,('Pedidos día'!D32*$C32)+$B32,""),20)</f>
        <v>31.566804364035054</v>
      </c>
      <c r="E32" t="str">
        <f>IF(IF('Pedidos día'!E32&gt;0,('Pedidos día'!E32*$C32)+$B32,"")&gt;20,IF('Pedidos día'!E32&gt;0,('Pedidos día'!E32*$C32)+$B32,""),20)</f>
        <v/>
      </c>
      <c r="F32" t="str">
        <f>IF(IF('Pedidos día'!F32&gt;0,('Pedidos día'!F32*$C32)+$B32,"")&gt;20,IF('Pedidos día'!F32&gt;0,('Pedidos día'!F32*$C32)+$B32,""),20)</f>
        <v/>
      </c>
      <c r="G32" t="str">
        <f>IF(IF('Pedidos día'!G32&gt;0,('Pedidos día'!G32*$C32)+$B32,"")&gt;20,IF('Pedidos día'!G32&gt;0,('Pedidos día'!G32*$C32)+$B32,""),20)</f>
        <v/>
      </c>
      <c r="H32" t="str">
        <f>IF(IF('Pedidos día'!H32&gt;0,('Pedidos día'!H32*$C32)+$B32,"")&gt;20,IF('Pedidos día'!H32&gt;0,('Pedidos día'!H32*$C32)+$B32,""),20)</f>
        <v/>
      </c>
      <c r="I32" t="str">
        <f>IF(IF('Pedidos día'!I32&gt;0,('Pedidos día'!I32*$C32)+$B32,"")&gt;20,IF('Pedidos día'!I32&gt;0,('Pedidos día'!I32*$C32)+$B32,""),20)</f>
        <v/>
      </c>
      <c r="J32" t="str">
        <f>IF(IF('Pedidos día'!J32&gt;0,('Pedidos día'!J32*$C32)+$B32,"")&gt;20,IF('Pedidos día'!J32&gt;0,('Pedidos día'!J32*$C32)+$B32,""),20)</f>
        <v/>
      </c>
      <c r="K32">
        <f>IF(IF('Pedidos día'!K32&gt;0,('Pedidos día'!K32*$C32)+$B32,"")&gt;20,IF('Pedidos día'!K32&gt;0,('Pedidos día'!K32*$C32)+$B32,""),20)</f>
        <v>36.267217456140216</v>
      </c>
      <c r="L32">
        <f>IF(IF('Pedidos día'!L32&gt;0,('Pedidos día'!L32*$C32)+$B32,"")&gt;20,IF('Pedidos día'!L32&gt;0,('Pedidos día'!L32*$C32)+$B32,""),20)</f>
        <v>31.566804364035054</v>
      </c>
      <c r="M32">
        <f>IF(IF('Pedidos día'!M32&gt;0,('Pedidos día'!M32*$C32)+$B32,"")&gt;20,IF('Pedidos día'!M32&gt;0,('Pedidos día'!M32*$C32)+$B32,""),20)</f>
        <v>31.566804364035054</v>
      </c>
      <c r="N32" t="str">
        <f>IF(IF('Pedidos día'!N32&gt;0,('Pedidos día'!N32*$C32)+$B32,"")&gt;20,IF('Pedidos día'!N32&gt;0,('Pedidos día'!N32*$C32)+$B32,""),20)</f>
        <v/>
      </c>
      <c r="O32" t="str">
        <f>IF(IF('Pedidos día'!O32&gt;0,('Pedidos día'!O32*$C32)+$B32,"")&gt;20,IF('Pedidos día'!O32&gt;0,('Pedidos día'!O32*$C32)+$B32,""),20)</f>
        <v/>
      </c>
      <c r="P32" t="str">
        <f>IF(IF('Pedidos día'!P32&gt;0,('Pedidos día'!P32*$C32)+$B32,"")&gt;20,IF('Pedidos día'!P32&gt;0,('Pedidos día'!P32*$C32)+$B32,""),20)</f>
        <v/>
      </c>
      <c r="Q32" t="str">
        <f>IF(IF('Pedidos día'!Q32&gt;0,('Pedidos día'!Q32*$C32)+$B32,"")&gt;20,IF('Pedidos día'!Q32&gt;0,('Pedidos día'!Q32*$C32)+$B32,""),20)</f>
        <v/>
      </c>
      <c r="R32" t="str">
        <f>IF(IF('Pedidos día'!R32&gt;0,('Pedidos día'!R32*$C32)+$B32,"")&gt;20,IF('Pedidos día'!R32&gt;0,('Pedidos día'!R32*$C32)+$B32,""),20)</f>
        <v/>
      </c>
      <c r="S32" t="str">
        <f>IF(IF('Pedidos día'!S32&gt;0,('Pedidos día'!S32*$C32)+$B32,"")&gt;20,IF('Pedidos día'!S32&gt;0,('Pedidos día'!S32*$C32)+$B32,""),20)</f>
        <v/>
      </c>
      <c r="T32" t="str">
        <f>IF(IF('Pedidos día'!T32&gt;0,('Pedidos día'!T32*$C32)+$B32,"")&gt;20,IF('Pedidos día'!T32&gt;0,('Pedidos día'!T32*$C32)+$B32,""),20)</f>
        <v/>
      </c>
      <c r="U32">
        <f>IF(IF('Pedidos día'!U32&gt;0,('Pedidos día'!U32*$C32)+$B32,"")&gt;20,IF('Pedidos día'!U32&gt;0,('Pedidos día'!U32*$C32)+$B32,""),20)</f>
        <v>33.133608728070108</v>
      </c>
      <c r="V32" t="str">
        <f>IF(IF('Pedidos día'!V32&gt;0,('Pedidos día'!V32*$C32)+$B32,"")&gt;20,IF('Pedidos día'!V32&gt;0,('Pedidos día'!V32*$C32)+$B32,""),20)</f>
        <v/>
      </c>
      <c r="W32" t="str">
        <f>IF(IF('Pedidos día'!W32&gt;0,('Pedidos día'!W32*$C32)+$B32,"")&gt;20,IF('Pedidos día'!W32&gt;0,('Pedidos día'!W32*$C32)+$B32,""),20)</f>
        <v/>
      </c>
      <c r="X32">
        <f>IF(IF('Pedidos día'!X32&gt;0,('Pedidos día'!X32*$C32)+$B32,"")&gt;20,IF('Pedidos día'!X32&gt;0,('Pedidos día'!X32*$C32)+$B32,""),20)</f>
        <v>31.566804364035054</v>
      </c>
      <c r="Y32" t="str">
        <f>IF(IF('Pedidos día'!Y32&gt;0,('Pedidos día'!Y32*$C32)+$B32,"")&gt;20,IF('Pedidos día'!Y32&gt;0,('Pedidos día'!Y32*$C32)+$B32,""),20)</f>
        <v/>
      </c>
      <c r="Z32">
        <f>IF('Pedidos día'!Z32&gt;0,('Pedidos día'!Z32*$C32)+$B32,"")</f>
        <v>45.66804364035054</v>
      </c>
    </row>
    <row r="33" spans="1:26">
      <c r="A33" t="str">
        <f>'Pedidos día'!A33</f>
        <v>00000-0172</v>
      </c>
      <c r="B33">
        <f>'Pedidos día'!B33</f>
        <v>30</v>
      </c>
      <c r="C33" s="15">
        <f>'Pedidos día'!C33</f>
        <v>1.1028484039684034</v>
      </c>
      <c r="D33" t="str">
        <f>IF(IF('Pedidos día'!D33&gt;0,('Pedidos día'!D33*$C33)+$B33,"")&gt;20,IF('Pedidos día'!D33&gt;0,('Pedidos día'!D33*$C33)+$B33,""),20)</f>
        <v/>
      </c>
      <c r="E33">
        <f>IF(IF('Pedidos día'!E33&gt;0,('Pedidos día'!E33*$C33)+$B33,"")&gt;20,IF('Pedidos día'!E33&gt;0,('Pedidos día'!E33*$C33)+$B33,""),20)</f>
        <v>53.159816483336471</v>
      </c>
      <c r="F33" t="str">
        <f>IF(IF('Pedidos día'!F33&gt;0,('Pedidos día'!F33*$C33)+$B33,"")&gt;20,IF('Pedidos día'!F33&gt;0,('Pedidos día'!F33*$C33)+$B33,""),20)</f>
        <v/>
      </c>
      <c r="G33">
        <f>IF(IF('Pedidos día'!G33&gt;0,('Pedidos día'!G33*$C33)+$B33,"")&gt;20,IF('Pedidos día'!G33&gt;0,('Pedidos día'!G33*$C33)+$B33,""),20)</f>
        <v>33.308545211905212</v>
      </c>
      <c r="H33" t="str">
        <f>IF(IF('Pedidos día'!H33&gt;0,('Pedidos día'!H33*$C33)+$B33,"")&gt;20,IF('Pedidos día'!H33&gt;0,('Pedidos día'!H33*$C33)+$B33,""),20)</f>
        <v/>
      </c>
      <c r="I33" t="str">
        <f>IF(IF('Pedidos día'!I33&gt;0,('Pedidos día'!I33*$C33)+$B33,"")&gt;20,IF('Pedidos día'!I33&gt;0,('Pedidos día'!I33*$C33)+$B33,""),20)</f>
        <v/>
      </c>
      <c r="J33" t="str">
        <f>IF(IF('Pedidos día'!J33&gt;0,('Pedidos día'!J33*$C33)+$B33,"")&gt;20,IF('Pedidos día'!J33&gt;0,('Pedidos día'!J33*$C33)+$B33,""),20)</f>
        <v/>
      </c>
      <c r="K33" t="str">
        <f>IF(IF('Pedidos día'!K33&gt;0,('Pedidos día'!K33*$C33)+$B33,"")&gt;20,IF('Pedidos día'!K33&gt;0,('Pedidos día'!K33*$C33)+$B33,""),20)</f>
        <v/>
      </c>
      <c r="L33">
        <f>IF(IF('Pedidos día'!L33&gt;0,('Pedidos día'!L33*$C33)+$B33,"")&gt;20,IF('Pedidos día'!L33&gt;0,('Pedidos día'!L33*$C33)+$B33,""),20)</f>
        <v>44.337029251589243</v>
      </c>
      <c r="M33" t="str">
        <f>IF(IF('Pedidos día'!M33&gt;0,('Pedidos día'!M33*$C33)+$B33,"")&gt;20,IF('Pedidos día'!M33&gt;0,('Pedidos día'!M33*$C33)+$B33,""),20)</f>
        <v/>
      </c>
      <c r="N33" t="str">
        <f>IF(IF('Pedidos día'!N33&gt;0,('Pedidos día'!N33*$C33)+$B33,"")&gt;20,IF('Pedidos día'!N33&gt;0,('Pedidos día'!N33*$C33)+$B33,""),20)</f>
        <v/>
      </c>
      <c r="O33" t="str">
        <f>IF(IF('Pedidos día'!O33&gt;0,('Pedidos día'!O33*$C33)+$B33,"")&gt;20,IF('Pedidos día'!O33&gt;0,('Pedidos día'!O33*$C33)+$B33,""),20)</f>
        <v/>
      </c>
      <c r="P33">
        <f>IF(IF('Pedidos día'!P33&gt;0,('Pedidos día'!P33*$C33)+$B33,"")&gt;20,IF('Pedidos día'!P33&gt;0,('Pedidos día'!P33*$C33)+$B33,""),20)</f>
        <v>56.468361695241683</v>
      </c>
      <c r="Q33">
        <f>IF(IF('Pedidos día'!Q33&gt;0,('Pedidos día'!Q33*$C33)+$B33,"")&gt;20,IF('Pedidos día'!Q33&gt;0,('Pedidos día'!Q33*$C33)+$B33,""),20)</f>
        <v>52.056968079368069</v>
      </c>
      <c r="R33" t="str">
        <f>IF(IF('Pedidos día'!R33&gt;0,('Pedidos día'!R33*$C33)+$B33,"")&gt;20,IF('Pedidos día'!R33&gt;0,('Pedidos día'!R33*$C33)+$B33,""),20)</f>
        <v/>
      </c>
      <c r="S33" t="str">
        <f>IF(IF('Pedidos día'!S33&gt;0,('Pedidos día'!S33*$C33)+$B33,"")&gt;20,IF('Pedidos día'!S33&gt;0,('Pedidos día'!S33*$C33)+$B33,""),20)</f>
        <v/>
      </c>
      <c r="T33" t="str">
        <f>IF(IF('Pedidos día'!T33&gt;0,('Pedidos día'!T33*$C33)+$B33,"")&gt;20,IF('Pedidos día'!T33&gt;0,('Pedidos día'!T33*$C33)+$B33,""),20)</f>
        <v/>
      </c>
      <c r="U33" t="str">
        <f>IF(IF('Pedidos día'!U33&gt;0,('Pedidos día'!U33*$C33)+$B33,"")&gt;20,IF('Pedidos día'!U33&gt;0,('Pedidos día'!U33*$C33)+$B33,""),20)</f>
        <v/>
      </c>
      <c r="V33" t="str">
        <f>IF(IF('Pedidos día'!V33&gt;0,('Pedidos día'!V33*$C33)+$B33,"")&gt;20,IF('Pedidos día'!V33&gt;0,('Pedidos día'!V33*$C33)+$B33,""),20)</f>
        <v/>
      </c>
      <c r="W33" t="str">
        <f>IF(IF('Pedidos día'!W33&gt;0,('Pedidos día'!W33*$C33)+$B33,"")&gt;20,IF('Pedidos día'!W33&gt;0,('Pedidos día'!W33*$C33)+$B33,""),20)</f>
        <v/>
      </c>
      <c r="X33">
        <f>IF(IF('Pedidos día'!X33&gt;0,('Pedidos día'!X33*$C33)+$B33,"")&gt;20,IF('Pedidos día'!X33&gt;0,('Pedidos día'!X33*$C33)+$B33,""),20)</f>
        <v>63.085452119052107</v>
      </c>
      <c r="Y33" t="str">
        <f>IF(IF('Pedidos día'!Y33&gt;0,('Pedidos día'!Y33*$C33)+$B33,"")&gt;20,IF('Pedidos día'!Y33&gt;0,('Pedidos día'!Y33*$C33)+$B33,""),20)</f>
        <v/>
      </c>
      <c r="Z33">
        <f>IF('Pedidos día'!Z33&gt;0,('Pedidos día'!Z33*$C33)+$B33,"")</f>
        <v>152.41617284049278</v>
      </c>
    </row>
    <row r="34" spans="1:26">
      <c r="A34" t="str">
        <f>'Pedidos día'!A34</f>
        <v>00000-0175</v>
      </c>
      <c r="B34">
        <f>'Pedidos día'!B34</f>
        <v>30</v>
      </c>
      <c r="C34" s="15">
        <f>'Pedidos día'!C34</f>
        <v>1.5371770754336676</v>
      </c>
      <c r="D34" t="str">
        <f>IF(IF('Pedidos día'!D34&gt;0,('Pedidos día'!D34*$C34)+$B34,"")&gt;20,IF('Pedidos día'!D34&gt;0,('Pedidos día'!D34*$C34)+$B34,""),20)</f>
        <v/>
      </c>
      <c r="E34" t="str">
        <f>IF(IF('Pedidos día'!E34&gt;0,('Pedidos día'!E34*$C34)+$B34,"")&gt;20,IF('Pedidos día'!E34&gt;0,('Pedidos día'!E34*$C34)+$B34,""),20)</f>
        <v/>
      </c>
      <c r="F34">
        <f>IF(IF('Pedidos día'!F34&gt;0,('Pedidos día'!F34*$C34)+$B34,"")&gt;20,IF('Pedidos día'!F34&gt;0,('Pedidos día'!F34*$C34)+$B34,""),20)</f>
        <v>37.68588537716834</v>
      </c>
      <c r="G34" t="str">
        <f>IF(IF('Pedidos día'!G34&gt;0,('Pedidos día'!G34*$C34)+$B34,"")&gt;20,IF('Pedidos día'!G34&gt;0,('Pedidos día'!G34*$C34)+$B34,""),20)</f>
        <v/>
      </c>
      <c r="H34">
        <f>IF(IF('Pedidos día'!H34&gt;0,('Pedidos día'!H34*$C34)+$B34,"")&gt;20,IF('Pedidos día'!H34&gt;0,('Pedidos día'!H34*$C34)+$B34,""),20)</f>
        <v>33.074354150867336</v>
      </c>
      <c r="I34" t="str">
        <f>IF(IF('Pedidos día'!I34&gt;0,('Pedidos día'!I34*$C34)+$B34,"")&gt;20,IF('Pedidos día'!I34&gt;0,('Pedidos día'!I34*$C34)+$B34,""),20)</f>
        <v/>
      </c>
      <c r="J34" t="str">
        <f>IF(IF('Pedidos día'!J34&gt;0,('Pedidos día'!J34*$C34)+$B34,"")&gt;20,IF('Pedidos día'!J34&gt;0,('Pedidos día'!J34*$C34)+$B34,""),20)</f>
        <v/>
      </c>
      <c r="K34" t="str">
        <f>IF(IF('Pedidos día'!K34&gt;0,('Pedidos día'!K34*$C34)+$B34,"")&gt;20,IF('Pedidos día'!K34&gt;0,('Pedidos día'!K34*$C34)+$B34,""),20)</f>
        <v/>
      </c>
      <c r="L34" t="str">
        <f>IF(IF('Pedidos día'!L34&gt;0,('Pedidos día'!L34*$C34)+$B34,"")&gt;20,IF('Pedidos día'!L34&gt;0,('Pedidos día'!L34*$C34)+$B34,""),20)</f>
        <v/>
      </c>
      <c r="M34" t="str">
        <f>IF(IF('Pedidos día'!M34&gt;0,('Pedidos día'!M34*$C34)+$B34,"")&gt;20,IF('Pedidos día'!M34&gt;0,('Pedidos día'!M34*$C34)+$B34,""),20)</f>
        <v/>
      </c>
      <c r="N34">
        <f>IF(IF('Pedidos día'!N34&gt;0,('Pedidos día'!N34*$C34)+$B34,"")&gt;20,IF('Pedidos día'!N34&gt;0,('Pedidos día'!N34*$C34)+$B34,""),20)</f>
        <v>36.148708301734672</v>
      </c>
      <c r="O34" t="str">
        <f>IF(IF('Pedidos día'!O34&gt;0,('Pedidos día'!O34*$C34)+$B34,"")&gt;20,IF('Pedidos día'!O34&gt;0,('Pedidos día'!O34*$C34)+$B34,""),20)</f>
        <v/>
      </c>
      <c r="P34" t="str">
        <f>IF(IF('Pedidos día'!P34&gt;0,('Pedidos día'!P34*$C34)+$B34,"")&gt;20,IF('Pedidos día'!P34&gt;0,('Pedidos día'!P34*$C34)+$B34,""),20)</f>
        <v/>
      </c>
      <c r="Q34" t="str">
        <f>IF(IF('Pedidos día'!Q34&gt;0,('Pedidos día'!Q34*$C34)+$B34,"")&gt;20,IF('Pedidos día'!Q34&gt;0,('Pedidos día'!Q34*$C34)+$B34,""),20)</f>
        <v/>
      </c>
      <c r="R34" t="str">
        <f>IF(IF('Pedidos día'!R34&gt;0,('Pedidos día'!R34*$C34)+$B34,"")&gt;20,IF('Pedidos día'!R34&gt;0,('Pedidos día'!R34*$C34)+$B34,""),20)</f>
        <v/>
      </c>
      <c r="S34">
        <f>IF(IF('Pedidos día'!S34&gt;0,('Pedidos día'!S34*$C34)+$B34,"")&gt;20,IF('Pedidos día'!S34&gt;0,('Pedidos día'!S34*$C34)+$B34,""),20)</f>
        <v>37.68588537716834</v>
      </c>
      <c r="T34" t="str">
        <f>IF(IF('Pedidos día'!T34&gt;0,('Pedidos día'!T34*$C34)+$B34,"")&gt;20,IF('Pedidos día'!T34&gt;0,('Pedidos día'!T34*$C34)+$B34,""),20)</f>
        <v/>
      </c>
      <c r="U34" t="str">
        <f>IF(IF('Pedidos día'!U34&gt;0,('Pedidos día'!U34*$C34)+$B34,"")&gt;20,IF('Pedidos día'!U34&gt;0,('Pedidos día'!U34*$C34)+$B34,""),20)</f>
        <v/>
      </c>
      <c r="V34" t="str">
        <f>IF(IF('Pedidos día'!V34&gt;0,('Pedidos día'!V34*$C34)+$B34,"")&gt;20,IF('Pedidos día'!V34&gt;0,('Pedidos día'!V34*$C34)+$B34,""),20)</f>
        <v/>
      </c>
      <c r="W34">
        <f>IF(IF('Pedidos día'!W34&gt;0,('Pedidos día'!W34*$C34)+$B34,"")&gt;20,IF('Pedidos día'!W34&gt;0,('Pedidos día'!W34*$C34)+$B34,""),20)</f>
        <v>39.223062452602008</v>
      </c>
      <c r="X34">
        <f>IF(IF('Pedidos día'!X34&gt;0,('Pedidos día'!X34*$C34)+$B34,"")&gt;20,IF('Pedidos día'!X34&gt;0,('Pedidos día'!X34*$C34)+$B34,""),20)</f>
        <v>31.537177075433668</v>
      </c>
      <c r="Y34" t="str">
        <f>IF(IF('Pedidos día'!Y34&gt;0,('Pedidos día'!Y34*$C34)+$B34,"")&gt;20,IF('Pedidos día'!Y34&gt;0,('Pedidos día'!Y34*$C34)+$B34,""),20)</f>
        <v/>
      </c>
      <c r="Z34">
        <f>IF('Pedidos día'!Z34&gt;0,('Pedidos día'!Z34*$C34)+$B34,"")</f>
        <v>65.355072734974357</v>
      </c>
    </row>
    <row r="35" spans="1:26">
      <c r="A35" t="str">
        <f>'Pedidos día'!A35</f>
        <v>00000-0206</v>
      </c>
      <c r="B35">
        <f>'Pedidos día'!B35</f>
        <v>10</v>
      </c>
      <c r="C35" s="15">
        <f>'Pedidos día'!C35</f>
        <v>1.5788318424840435</v>
      </c>
      <c r="D35">
        <f>IF(IF('Pedidos día'!D35&gt;0,('Pedidos día'!D35*$C35)+$B35,"")&gt;20,IF('Pedidos día'!D35&gt;0,('Pedidos día'!D35*$C35)+$B35,""),20)</f>
        <v>20</v>
      </c>
      <c r="E35" t="str">
        <f>IF(IF('Pedidos día'!E35&gt;0,('Pedidos día'!E35*$C35)+$B35,"")&gt;20,IF('Pedidos día'!E35&gt;0,('Pedidos día'!E35*$C35)+$B35,""),20)</f>
        <v/>
      </c>
      <c r="F35">
        <f>IF(IF('Pedidos día'!F35&gt;0,('Pedidos día'!F35*$C35)+$B35,"")&gt;20,IF('Pedidos día'!F35&gt;0,('Pedidos día'!F35*$C35)+$B35,""),20)</f>
        <v>20</v>
      </c>
      <c r="G35">
        <f>IF(IF('Pedidos día'!G35&gt;0,('Pedidos día'!G35*$C35)+$B35,"")&gt;20,IF('Pedidos día'!G35&gt;0,('Pedidos día'!G35*$C35)+$B35,""),20)</f>
        <v>20</v>
      </c>
      <c r="H35" t="str">
        <f>IF(IF('Pedidos día'!H35&gt;0,('Pedidos día'!H35*$C35)+$B35,"")&gt;20,IF('Pedidos día'!H35&gt;0,('Pedidos día'!H35*$C35)+$B35,""),20)</f>
        <v/>
      </c>
      <c r="I35" t="str">
        <f>IF(IF('Pedidos día'!I35&gt;0,('Pedidos día'!I35*$C35)+$B35,"")&gt;20,IF('Pedidos día'!I35&gt;0,('Pedidos día'!I35*$C35)+$B35,""),20)</f>
        <v/>
      </c>
      <c r="J35" t="str">
        <f>IF(IF('Pedidos día'!J35&gt;0,('Pedidos día'!J35*$C35)+$B35,"")&gt;20,IF('Pedidos día'!J35&gt;0,('Pedidos día'!J35*$C35)+$B35,""),20)</f>
        <v/>
      </c>
      <c r="K35">
        <f>IF(IF('Pedidos día'!K35&gt;0,('Pedidos día'!K35*$C35)+$B35,"")&gt;20,IF('Pedidos día'!K35&gt;0,('Pedidos día'!K35*$C35)+$B35,""),20)</f>
        <v>20</v>
      </c>
      <c r="L35" t="str">
        <f>IF(IF('Pedidos día'!L35&gt;0,('Pedidos día'!L35*$C35)+$B35,"")&gt;20,IF('Pedidos día'!L35&gt;0,('Pedidos día'!L35*$C35)+$B35,""),20)</f>
        <v/>
      </c>
      <c r="M35" t="str">
        <f>IF(IF('Pedidos día'!M35&gt;0,('Pedidos día'!M35*$C35)+$B35,"")&gt;20,IF('Pedidos día'!M35&gt;0,('Pedidos día'!M35*$C35)+$B35,""),20)</f>
        <v/>
      </c>
      <c r="N35" t="str">
        <f>IF(IF('Pedidos día'!N35&gt;0,('Pedidos día'!N35*$C35)+$B35,"")&gt;20,IF('Pedidos día'!N35&gt;0,('Pedidos día'!N35*$C35)+$B35,""),20)</f>
        <v/>
      </c>
      <c r="O35" t="str">
        <f>IF(IF('Pedidos día'!O35&gt;0,('Pedidos día'!O35*$C35)+$B35,"")&gt;20,IF('Pedidos día'!O35&gt;0,('Pedidos día'!O35*$C35)+$B35,""),20)</f>
        <v/>
      </c>
      <c r="P35" t="str">
        <f>IF(IF('Pedidos día'!P35&gt;0,('Pedidos día'!P35*$C35)+$B35,"")&gt;20,IF('Pedidos día'!P35&gt;0,('Pedidos día'!P35*$C35)+$B35,""),20)</f>
        <v/>
      </c>
      <c r="Q35" t="str">
        <f>IF(IF('Pedidos día'!Q35&gt;0,('Pedidos día'!Q35*$C35)+$B35,"")&gt;20,IF('Pedidos día'!Q35&gt;0,('Pedidos día'!Q35*$C35)+$B35,""),20)</f>
        <v/>
      </c>
      <c r="R35" t="str">
        <f>IF(IF('Pedidos día'!R35&gt;0,('Pedidos día'!R35*$C35)+$B35,"")&gt;20,IF('Pedidos día'!R35&gt;0,('Pedidos día'!R35*$C35)+$B35,""),20)</f>
        <v/>
      </c>
      <c r="S35">
        <f>IF(IF('Pedidos día'!S35&gt;0,('Pedidos día'!S35*$C35)+$B35,"")&gt;20,IF('Pedidos día'!S35&gt;0,('Pedidos día'!S35*$C35)+$B35,""),20)</f>
        <v>20</v>
      </c>
      <c r="T35" t="str">
        <f>IF(IF('Pedidos día'!T35&gt;0,('Pedidos día'!T35*$C35)+$B35,"")&gt;20,IF('Pedidos día'!T35&gt;0,('Pedidos día'!T35*$C35)+$B35,""),20)</f>
        <v/>
      </c>
      <c r="U35">
        <f>IF(IF('Pedidos día'!U35&gt;0,('Pedidos día'!U35*$C35)+$B35,"")&gt;20,IF('Pedidos día'!U35&gt;0,('Pedidos día'!U35*$C35)+$B35,""),20)</f>
        <v>20</v>
      </c>
      <c r="V35" t="str">
        <f>IF(IF('Pedidos día'!V35&gt;0,('Pedidos día'!V35*$C35)+$B35,"")&gt;20,IF('Pedidos día'!V35&gt;0,('Pedidos día'!V35*$C35)+$B35,""),20)</f>
        <v/>
      </c>
      <c r="W35" t="str">
        <f>IF(IF('Pedidos día'!W35&gt;0,('Pedidos día'!W35*$C35)+$B35,"")&gt;20,IF('Pedidos día'!W35&gt;0,('Pedidos día'!W35*$C35)+$B35,""),20)</f>
        <v/>
      </c>
      <c r="X35" t="str">
        <f>IF(IF('Pedidos día'!X35&gt;0,('Pedidos día'!X35*$C35)+$B35,"")&gt;20,IF('Pedidos día'!X35&gt;0,('Pedidos día'!X35*$C35)+$B35,""),20)</f>
        <v/>
      </c>
      <c r="Y35" t="str">
        <f>IF(IF('Pedidos día'!Y35&gt;0,('Pedidos día'!Y35*$C35)+$B35,"")&gt;20,IF('Pedidos día'!Y35&gt;0,('Pedidos día'!Y35*$C35)+$B35,""),20)</f>
        <v/>
      </c>
      <c r="Z35">
        <f>IF('Pedidos día'!Z35&gt;0,('Pedidos día'!Z35*$C35)+$B35,"")</f>
        <v>22.630654739872348</v>
      </c>
    </row>
    <row r="36" spans="1:26">
      <c r="A36" t="str">
        <f>'Pedidos día'!A36</f>
        <v>00000-0007</v>
      </c>
      <c r="B36">
        <f>'Pedidos día'!B36</f>
        <v>30</v>
      </c>
      <c r="C36" s="15">
        <f>'Pedidos día'!C36</f>
        <v>1.214350779954021</v>
      </c>
      <c r="D36" t="str">
        <f>IF(IF('Pedidos día'!D36&gt;0,('Pedidos día'!D36*$C36)+$B36,"")&gt;20,IF('Pedidos día'!D36&gt;0,('Pedidos día'!D36*$C36)+$B36,""),20)</f>
        <v/>
      </c>
      <c r="E36">
        <f>IF(IF('Pedidos día'!E36&gt;0,('Pedidos día'!E36*$C36)+$B36,"")&gt;20,IF('Pedidos día'!E36&gt;0,('Pedidos día'!E36*$C36)+$B36,""),20)</f>
        <v>36.071753899770101</v>
      </c>
      <c r="F36" t="str">
        <f>IF(IF('Pedidos día'!F36&gt;0,('Pedidos día'!F36*$C36)+$B36,"")&gt;20,IF('Pedidos día'!F36&gt;0,('Pedidos día'!F36*$C36)+$B36,""),20)</f>
        <v/>
      </c>
      <c r="G36" t="str">
        <f>IF(IF('Pedidos día'!G36&gt;0,('Pedidos día'!G36*$C36)+$B36,"")&gt;20,IF('Pedidos día'!G36&gt;0,('Pedidos día'!G36*$C36)+$B36,""),20)</f>
        <v/>
      </c>
      <c r="H36" t="str">
        <f>IF(IF('Pedidos día'!H36&gt;0,('Pedidos día'!H36*$C36)+$B36,"")&gt;20,IF('Pedidos día'!H36&gt;0,('Pedidos día'!H36*$C36)+$B36,""),20)</f>
        <v/>
      </c>
      <c r="I36">
        <f>IF(IF('Pedidos día'!I36&gt;0,('Pedidos día'!I36*$C36)+$B36,"")&gt;20,IF('Pedidos día'!I36&gt;0,('Pedidos día'!I36*$C36)+$B36,""),20)</f>
        <v>34.857403119816084</v>
      </c>
      <c r="J36" t="str">
        <f>IF(IF('Pedidos día'!J36&gt;0,('Pedidos día'!J36*$C36)+$B36,"")&gt;20,IF('Pedidos día'!J36&gt;0,('Pedidos día'!J36*$C36)+$B36,""),20)</f>
        <v/>
      </c>
      <c r="K36" t="str">
        <f>IF(IF('Pedidos día'!K36&gt;0,('Pedidos día'!K36*$C36)+$B36,"")&gt;20,IF('Pedidos día'!K36&gt;0,('Pedidos día'!K36*$C36)+$B36,""),20)</f>
        <v/>
      </c>
      <c r="L36" t="str">
        <f>IF(IF('Pedidos día'!L36&gt;0,('Pedidos día'!L36*$C36)+$B36,"")&gt;20,IF('Pedidos día'!L36&gt;0,('Pedidos día'!L36*$C36)+$B36,""),20)</f>
        <v/>
      </c>
      <c r="M36" t="str">
        <f>IF(IF('Pedidos día'!M36&gt;0,('Pedidos día'!M36*$C36)+$B36,"")&gt;20,IF('Pedidos día'!M36&gt;0,('Pedidos día'!M36*$C36)+$B36,""),20)</f>
        <v/>
      </c>
      <c r="N36">
        <f>IF(IF('Pedidos día'!N36&gt;0,('Pedidos día'!N36*$C36)+$B36,"")&gt;20,IF('Pedidos día'!N36&gt;0,('Pedidos día'!N36*$C36)+$B36,""),20)</f>
        <v>31.214350779954021</v>
      </c>
      <c r="O36" t="str">
        <f>IF(IF('Pedidos día'!O36&gt;0,('Pedidos día'!O36*$C36)+$B36,"")&gt;20,IF('Pedidos día'!O36&gt;0,('Pedidos día'!O36*$C36)+$B36,""),20)</f>
        <v/>
      </c>
      <c r="P36" t="str">
        <f>IF(IF('Pedidos día'!P36&gt;0,('Pedidos día'!P36*$C36)+$B36,"")&gt;20,IF('Pedidos día'!P36&gt;0,('Pedidos día'!P36*$C36)+$B36,""),20)</f>
        <v/>
      </c>
      <c r="Q36">
        <f>IF(IF('Pedidos día'!Q36&gt;0,('Pedidos día'!Q36*$C36)+$B36,"")&gt;20,IF('Pedidos día'!Q36&gt;0,('Pedidos día'!Q36*$C36)+$B36,""),20)</f>
        <v>33.643052339862066</v>
      </c>
      <c r="R36" t="str">
        <f>IF(IF('Pedidos día'!R36&gt;0,('Pedidos día'!R36*$C36)+$B36,"")&gt;20,IF('Pedidos día'!R36&gt;0,('Pedidos día'!R36*$C36)+$B36,""),20)</f>
        <v/>
      </c>
      <c r="S36" t="str">
        <f>IF(IF('Pedidos día'!S36&gt;0,('Pedidos día'!S36*$C36)+$B36,"")&gt;20,IF('Pedidos día'!S36&gt;0,('Pedidos día'!S36*$C36)+$B36,""),20)</f>
        <v/>
      </c>
      <c r="T36" t="str">
        <f>IF(IF('Pedidos día'!T36&gt;0,('Pedidos día'!T36*$C36)+$B36,"")&gt;20,IF('Pedidos día'!T36&gt;0,('Pedidos día'!T36*$C36)+$B36,""),20)</f>
        <v/>
      </c>
      <c r="U36" t="str">
        <f>IF(IF('Pedidos día'!U36&gt;0,('Pedidos día'!U36*$C36)+$B36,"")&gt;20,IF('Pedidos día'!U36&gt;0,('Pedidos día'!U36*$C36)+$B36,""),20)</f>
        <v/>
      </c>
      <c r="V36" t="str">
        <f>IF(IF('Pedidos día'!V36&gt;0,('Pedidos día'!V36*$C36)+$B36,"")&gt;20,IF('Pedidos día'!V36&gt;0,('Pedidos día'!V36*$C36)+$B36,""),20)</f>
        <v/>
      </c>
      <c r="W36" t="str">
        <f>IF(IF('Pedidos día'!W36&gt;0,('Pedidos día'!W36*$C36)+$B36,"")&gt;20,IF('Pedidos día'!W36&gt;0,('Pedidos día'!W36*$C36)+$B36,""),20)</f>
        <v/>
      </c>
      <c r="X36">
        <f>IF(IF('Pedidos día'!X36&gt;0,('Pedidos día'!X36*$C36)+$B36,"")&gt;20,IF('Pedidos día'!X36&gt;0,('Pedidos día'!X36*$C36)+$B36,""),20)</f>
        <v>31.214350779954021</v>
      </c>
      <c r="Y36" t="str">
        <f>IF(IF('Pedidos día'!Y36&gt;0,('Pedidos día'!Y36*$C36)+$B36,"")&gt;20,IF('Pedidos día'!Y36&gt;0,('Pedidos día'!Y36*$C36)+$B36,""),20)</f>
        <v/>
      </c>
      <c r="Z36">
        <f>IF('Pedidos día'!Z36&gt;0,('Pedidos día'!Z36*$C36)+$B36,"")</f>
        <v>47.000910919356294</v>
      </c>
    </row>
    <row r="37" spans="1:26">
      <c r="A37" t="str">
        <f>'Pedidos día'!A37</f>
        <v>00000-0008</v>
      </c>
      <c r="B37">
        <f>'Pedidos día'!B37</f>
        <v>30</v>
      </c>
      <c r="C37" s="15">
        <f>'Pedidos día'!C37</f>
        <v>1.0301390118465714</v>
      </c>
      <c r="D37" t="str">
        <f>IF(IF('Pedidos día'!D37&gt;0,('Pedidos día'!D37*$C37)+$B37,"")&gt;20,IF('Pedidos día'!D37&gt;0,('Pedidos día'!D37*$C37)+$B37,""),20)</f>
        <v/>
      </c>
      <c r="E37" t="str">
        <f>IF(IF('Pedidos día'!E37&gt;0,('Pedidos día'!E37*$C37)+$B37,"")&gt;20,IF('Pedidos día'!E37&gt;0,('Pedidos día'!E37*$C37)+$B37,""),20)</f>
        <v/>
      </c>
      <c r="F37" t="str">
        <f>IF(IF('Pedidos día'!F37&gt;0,('Pedidos día'!F37*$C37)+$B37,"")&gt;20,IF('Pedidos día'!F37&gt;0,('Pedidos día'!F37*$C37)+$B37,""),20)</f>
        <v/>
      </c>
      <c r="G37" t="str">
        <f>IF(IF('Pedidos día'!G37&gt;0,('Pedidos día'!G37*$C37)+$B37,"")&gt;20,IF('Pedidos día'!G37&gt;0,('Pedidos día'!G37*$C37)+$B37,""),20)</f>
        <v/>
      </c>
      <c r="H37" t="str">
        <f>IF(IF('Pedidos día'!H37&gt;0,('Pedidos día'!H37*$C37)+$B37,"")&gt;20,IF('Pedidos día'!H37&gt;0,('Pedidos día'!H37*$C37)+$B37,""),20)</f>
        <v/>
      </c>
      <c r="I37" t="str">
        <f>IF(IF('Pedidos día'!I37&gt;0,('Pedidos día'!I37*$C37)+$B37,"")&gt;20,IF('Pedidos día'!I37&gt;0,('Pedidos día'!I37*$C37)+$B37,""),20)</f>
        <v/>
      </c>
      <c r="J37" t="str">
        <f>IF(IF('Pedidos día'!J37&gt;0,('Pedidos día'!J37*$C37)+$B37,"")&gt;20,IF('Pedidos día'!J37&gt;0,('Pedidos día'!J37*$C37)+$B37,""),20)</f>
        <v/>
      </c>
      <c r="K37">
        <f>IF(IF('Pedidos día'!K37&gt;0,('Pedidos día'!K37*$C37)+$B37,"")&gt;20,IF('Pedidos día'!K37&gt;0,('Pedidos día'!K37*$C37)+$B37,""),20)</f>
        <v>33.090417035539716</v>
      </c>
      <c r="L37" t="str">
        <f>IF(IF('Pedidos día'!L37&gt;0,('Pedidos día'!L37*$C37)+$B37,"")&gt;20,IF('Pedidos día'!L37&gt;0,('Pedidos día'!L37*$C37)+$B37,""),20)</f>
        <v/>
      </c>
      <c r="M37" t="str">
        <f>IF(IF('Pedidos día'!M37&gt;0,('Pedidos día'!M37*$C37)+$B37,"")&gt;20,IF('Pedidos día'!M37&gt;0,('Pedidos día'!M37*$C37)+$B37,""),20)</f>
        <v/>
      </c>
      <c r="N37" t="str">
        <f>IF(IF('Pedidos día'!N37&gt;0,('Pedidos día'!N37*$C37)+$B37,"")&gt;20,IF('Pedidos día'!N37&gt;0,('Pedidos día'!N37*$C37)+$B37,""),20)</f>
        <v/>
      </c>
      <c r="O37" t="str">
        <f>IF(IF('Pedidos día'!O37&gt;0,('Pedidos día'!O37*$C37)+$B37,"")&gt;20,IF('Pedidos día'!O37&gt;0,('Pedidos día'!O37*$C37)+$B37,""),20)</f>
        <v/>
      </c>
      <c r="P37" t="str">
        <f>IF(IF('Pedidos día'!P37&gt;0,('Pedidos día'!P37*$C37)+$B37,"")&gt;20,IF('Pedidos día'!P37&gt;0,('Pedidos día'!P37*$C37)+$B37,""),20)</f>
        <v/>
      </c>
      <c r="Q37">
        <f>IF(IF('Pedidos día'!Q37&gt;0,('Pedidos día'!Q37*$C37)+$B37,"")&gt;20,IF('Pedidos día'!Q37&gt;0,('Pedidos día'!Q37*$C37)+$B37,""),20)</f>
        <v>44.421946165851999</v>
      </c>
      <c r="R37">
        <f>IF(IF('Pedidos día'!R37&gt;0,('Pedidos día'!R37*$C37)+$B37,"")&gt;20,IF('Pedidos día'!R37&gt;0,('Pedidos día'!R37*$C37)+$B37,""),20)</f>
        <v>32.060278023693144</v>
      </c>
      <c r="S37" t="str">
        <f>IF(IF('Pedidos día'!S37&gt;0,('Pedidos día'!S37*$C37)+$B37,"")&gt;20,IF('Pedidos día'!S37&gt;0,('Pedidos día'!S37*$C37)+$B37,""),20)</f>
        <v/>
      </c>
      <c r="T37" t="str">
        <f>IF(IF('Pedidos día'!T37&gt;0,('Pedidos día'!T37*$C37)+$B37,"")&gt;20,IF('Pedidos día'!T37&gt;0,('Pedidos día'!T37*$C37)+$B37,""),20)</f>
        <v/>
      </c>
      <c r="U37" t="str">
        <f>IF(IF('Pedidos día'!U37&gt;0,('Pedidos día'!U37*$C37)+$B37,"")&gt;20,IF('Pedidos día'!U37&gt;0,('Pedidos día'!U37*$C37)+$B37,""),20)</f>
        <v/>
      </c>
      <c r="V37">
        <f>IF(IF('Pedidos día'!V37&gt;0,('Pedidos día'!V37*$C37)+$B37,"")&gt;20,IF('Pedidos día'!V37&gt;0,('Pedidos día'!V37*$C37)+$B37,""),20)</f>
        <v>32.060278023693144</v>
      </c>
      <c r="W37" t="str">
        <f>IF(IF('Pedidos día'!W37&gt;0,('Pedidos día'!W37*$C37)+$B37,"")&gt;20,IF('Pedidos día'!W37&gt;0,('Pedidos día'!W37*$C37)+$B37,""),20)</f>
        <v/>
      </c>
      <c r="X37" t="str">
        <f>IF(IF('Pedidos día'!X37&gt;0,('Pedidos día'!X37*$C37)+$B37,"")&gt;20,IF('Pedidos día'!X37&gt;0,('Pedidos día'!X37*$C37)+$B37,""),20)</f>
        <v/>
      </c>
      <c r="Y37">
        <f>IF(IF('Pedidos día'!Y37&gt;0,('Pedidos día'!Y37*$C37)+$B37,"")&gt;20,IF('Pedidos día'!Y37&gt;0,('Pedidos día'!Y37*$C37)+$B37,""),20)</f>
        <v>31.030139011846572</v>
      </c>
      <c r="Z37">
        <f>IF('Pedidos día'!Z37&gt;0,('Pedidos día'!Z37*$C37)+$B37,"")</f>
        <v>52.663058260624567</v>
      </c>
    </row>
    <row r="38" spans="1:26">
      <c r="A38" t="str">
        <f>'Pedidos día'!A38</f>
        <v>00000-0011</v>
      </c>
      <c r="B38">
        <f>'Pedidos día'!B38</f>
        <v>10</v>
      </c>
      <c r="C38" s="15">
        <f>'Pedidos día'!C38</f>
        <v>1.5113622385056589</v>
      </c>
      <c r="D38" t="str">
        <f>IF(IF('Pedidos día'!D38&gt;0,('Pedidos día'!D38*$C38)+$B38,"")&gt;20,IF('Pedidos día'!D38&gt;0,('Pedidos día'!D38*$C38)+$B38,""),20)</f>
        <v/>
      </c>
      <c r="E38" t="str">
        <f>IF(IF('Pedidos día'!E38&gt;0,('Pedidos día'!E38*$C38)+$B38,"")&gt;20,IF('Pedidos día'!E38&gt;0,('Pedidos día'!E38*$C38)+$B38,""),20)</f>
        <v/>
      </c>
      <c r="F38" t="str">
        <f>IF(IF('Pedidos día'!F38&gt;0,('Pedidos día'!F38*$C38)+$B38,"")&gt;20,IF('Pedidos día'!F38&gt;0,('Pedidos día'!F38*$C38)+$B38,""),20)</f>
        <v/>
      </c>
      <c r="G38">
        <f>IF(IF('Pedidos día'!G38&gt;0,('Pedidos día'!G38*$C38)+$B38,"")&gt;20,IF('Pedidos día'!G38&gt;0,('Pedidos día'!G38*$C38)+$B38,""),20)</f>
        <v>20</v>
      </c>
      <c r="H38" t="str">
        <f>IF(IF('Pedidos día'!H38&gt;0,('Pedidos día'!H38*$C38)+$B38,"")&gt;20,IF('Pedidos día'!H38&gt;0,('Pedidos día'!H38*$C38)+$B38,""),20)</f>
        <v/>
      </c>
      <c r="I38">
        <f>IF(IF('Pedidos día'!I38&gt;0,('Pedidos día'!I38*$C38)+$B38,"")&gt;20,IF('Pedidos día'!I38&gt;0,('Pedidos día'!I38*$C38)+$B38,""),20)</f>
        <v>20.579535669539613</v>
      </c>
      <c r="J38" t="str">
        <f>IF(IF('Pedidos día'!J38&gt;0,('Pedidos día'!J38*$C38)+$B38,"")&gt;20,IF('Pedidos día'!J38&gt;0,('Pedidos día'!J38*$C38)+$B38,""),20)</f>
        <v/>
      </c>
      <c r="K38" t="str">
        <f>IF(IF('Pedidos día'!K38&gt;0,('Pedidos día'!K38*$C38)+$B38,"")&gt;20,IF('Pedidos día'!K38&gt;0,('Pedidos día'!K38*$C38)+$B38,""),20)</f>
        <v/>
      </c>
      <c r="L38" t="str">
        <f>IF(IF('Pedidos día'!L38&gt;0,('Pedidos día'!L38*$C38)+$B38,"")&gt;20,IF('Pedidos día'!L38&gt;0,('Pedidos día'!L38*$C38)+$B38,""),20)</f>
        <v/>
      </c>
      <c r="M38" t="str">
        <f>IF(IF('Pedidos día'!M38&gt;0,('Pedidos día'!M38*$C38)+$B38,"")&gt;20,IF('Pedidos día'!M38&gt;0,('Pedidos día'!M38*$C38)+$B38,""),20)</f>
        <v/>
      </c>
      <c r="N38" t="str">
        <f>IF(IF('Pedidos día'!N38&gt;0,('Pedidos día'!N38*$C38)+$B38,"")&gt;20,IF('Pedidos día'!N38&gt;0,('Pedidos día'!N38*$C38)+$B38,""),20)</f>
        <v/>
      </c>
      <c r="O38" t="str">
        <f>IF(IF('Pedidos día'!O38&gt;0,('Pedidos día'!O38*$C38)+$B38,"")&gt;20,IF('Pedidos día'!O38&gt;0,('Pedidos día'!O38*$C38)+$B38,""),20)</f>
        <v/>
      </c>
      <c r="P38">
        <f>IF(IF('Pedidos día'!P38&gt;0,('Pedidos día'!P38*$C38)+$B38,"")&gt;20,IF('Pedidos día'!P38&gt;0,('Pedidos día'!P38*$C38)+$B38,""),20)</f>
        <v>20</v>
      </c>
      <c r="Q38" t="str">
        <f>IF(IF('Pedidos día'!Q38&gt;0,('Pedidos día'!Q38*$C38)+$B38,"")&gt;20,IF('Pedidos día'!Q38&gt;0,('Pedidos día'!Q38*$C38)+$B38,""),20)</f>
        <v/>
      </c>
      <c r="R38">
        <f>IF(IF('Pedidos día'!R38&gt;0,('Pedidos día'!R38*$C38)+$B38,"")&gt;20,IF('Pedidos día'!R38&gt;0,('Pedidos día'!R38*$C38)+$B38,""),20)</f>
        <v>20</v>
      </c>
      <c r="S38" t="str">
        <f>IF(IF('Pedidos día'!S38&gt;0,('Pedidos día'!S38*$C38)+$B38,"")&gt;20,IF('Pedidos día'!S38&gt;0,('Pedidos día'!S38*$C38)+$B38,""),20)</f>
        <v/>
      </c>
      <c r="T38" t="str">
        <f>IF(IF('Pedidos día'!T38&gt;0,('Pedidos día'!T38*$C38)+$B38,"")&gt;20,IF('Pedidos día'!T38&gt;0,('Pedidos día'!T38*$C38)+$B38,""),20)</f>
        <v/>
      </c>
      <c r="U38">
        <f>IF(IF('Pedidos día'!U38&gt;0,('Pedidos día'!U38*$C38)+$B38,"")&gt;20,IF('Pedidos día'!U38&gt;0,('Pedidos día'!U38*$C38)+$B38,""),20)</f>
        <v>20</v>
      </c>
      <c r="V38" t="str">
        <f>IF(IF('Pedidos día'!V38&gt;0,('Pedidos día'!V38*$C38)+$B38,"")&gt;20,IF('Pedidos día'!V38&gt;0,('Pedidos día'!V38*$C38)+$B38,""),20)</f>
        <v/>
      </c>
      <c r="W38" t="str">
        <f>IF(IF('Pedidos día'!W38&gt;0,('Pedidos día'!W38*$C38)+$B38,"")&gt;20,IF('Pedidos día'!W38&gt;0,('Pedidos día'!W38*$C38)+$B38,""),20)</f>
        <v/>
      </c>
      <c r="X38" t="str">
        <f>IF(IF('Pedidos día'!X38&gt;0,('Pedidos día'!X38*$C38)+$B38,"")&gt;20,IF('Pedidos día'!X38&gt;0,('Pedidos día'!X38*$C38)+$B38,""),20)</f>
        <v/>
      </c>
      <c r="Y38" t="str">
        <f>IF(IF('Pedidos día'!Y38&gt;0,('Pedidos día'!Y38*$C38)+$B38,"")&gt;20,IF('Pedidos día'!Y38&gt;0,('Pedidos día'!Y38*$C38)+$B38,""),20)</f>
        <v/>
      </c>
      <c r="Z38">
        <f>IF('Pedidos día'!Z38&gt;0,('Pedidos día'!Z38*$C38)+$B38,"")</f>
        <v>31.159071339079226</v>
      </c>
    </row>
    <row r="39" spans="1:26">
      <c r="A39" t="str">
        <f>'Pedidos día'!A39</f>
        <v>00000-0110</v>
      </c>
      <c r="B39">
        <f>'Pedidos día'!B39</f>
        <v>20</v>
      </c>
      <c r="C39" s="15">
        <f>'Pedidos día'!C39</f>
        <v>1.92063483625894</v>
      </c>
      <c r="D39">
        <f>IF(IF('Pedidos día'!D39&gt;0,('Pedidos día'!D39*$C39)+$B39,"")&gt;20,IF('Pedidos día'!D39&gt;0,('Pedidos día'!D39*$C39)+$B39,""),20)</f>
        <v>29.603174181294701</v>
      </c>
      <c r="E39">
        <f>IF(IF('Pedidos día'!E39&gt;0,('Pedidos día'!E39*$C39)+$B39,"")&gt;20,IF('Pedidos día'!E39&gt;0,('Pedidos día'!E39*$C39)+$B39,""),20)</f>
        <v>25.761904508776819</v>
      </c>
      <c r="F39" t="str">
        <f>IF(IF('Pedidos día'!F39&gt;0,('Pedidos día'!F39*$C39)+$B39,"")&gt;20,IF('Pedidos día'!F39&gt;0,('Pedidos día'!F39*$C39)+$B39,""),20)</f>
        <v/>
      </c>
      <c r="G39" t="str">
        <f>IF(IF('Pedidos día'!G39&gt;0,('Pedidos día'!G39*$C39)+$B39,"")&gt;20,IF('Pedidos día'!G39&gt;0,('Pedidos día'!G39*$C39)+$B39,""),20)</f>
        <v/>
      </c>
      <c r="H39" t="str">
        <f>IF(IF('Pedidos día'!H39&gt;0,('Pedidos día'!H39*$C39)+$B39,"")&gt;20,IF('Pedidos día'!H39&gt;0,('Pedidos día'!H39*$C39)+$B39,""),20)</f>
        <v/>
      </c>
      <c r="I39" t="str">
        <f>IF(IF('Pedidos día'!I39&gt;0,('Pedidos día'!I39*$C39)+$B39,"")&gt;20,IF('Pedidos día'!I39&gt;0,('Pedidos día'!I39*$C39)+$B39,""),20)</f>
        <v/>
      </c>
      <c r="J39" t="str">
        <f>IF(IF('Pedidos día'!J39&gt;0,('Pedidos día'!J39*$C39)+$B39,"")&gt;20,IF('Pedidos día'!J39&gt;0,('Pedidos día'!J39*$C39)+$B39,""),20)</f>
        <v/>
      </c>
      <c r="K39" t="str">
        <f>IF(IF('Pedidos día'!K39&gt;0,('Pedidos día'!K39*$C39)+$B39,"")&gt;20,IF('Pedidos día'!K39&gt;0,('Pedidos día'!K39*$C39)+$B39,""),20)</f>
        <v/>
      </c>
      <c r="L39" t="str">
        <f>IF(IF('Pedidos día'!L39&gt;0,('Pedidos día'!L39*$C39)+$B39,"")&gt;20,IF('Pedidos día'!L39&gt;0,('Pedidos día'!L39*$C39)+$B39,""),20)</f>
        <v/>
      </c>
      <c r="M39" t="str">
        <f>IF(IF('Pedidos día'!M39&gt;0,('Pedidos día'!M39*$C39)+$B39,"")&gt;20,IF('Pedidos día'!M39&gt;0,('Pedidos día'!M39*$C39)+$B39,""),20)</f>
        <v/>
      </c>
      <c r="N39" t="str">
        <f>IF(IF('Pedidos día'!N39&gt;0,('Pedidos día'!N39*$C39)+$B39,"")&gt;20,IF('Pedidos día'!N39&gt;0,('Pedidos día'!N39*$C39)+$B39,""),20)</f>
        <v/>
      </c>
      <c r="O39" t="str">
        <f>IF(IF('Pedidos día'!O39&gt;0,('Pedidos día'!O39*$C39)+$B39,"")&gt;20,IF('Pedidos día'!O39&gt;0,('Pedidos día'!O39*$C39)+$B39,""),20)</f>
        <v/>
      </c>
      <c r="P39">
        <f>IF(IF('Pedidos día'!P39&gt;0,('Pedidos día'!P39*$C39)+$B39,"")&gt;20,IF('Pedidos día'!P39&gt;0,('Pedidos día'!P39*$C39)+$B39,""),20)</f>
        <v>27.68253934503576</v>
      </c>
      <c r="Q39">
        <f>IF(IF('Pedidos día'!Q39&gt;0,('Pedidos día'!Q39*$C39)+$B39,"")&gt;20,IF('Pedidos día'!Q39&gt;0,('Pedidos día'!Q39*$C39)+$B39,""),20)</f>
        <v>25.761904508776819</v>
      </c>
      <c r="R39" t="str">
        <f>IF(IF('Pedidos día'!R39&gt;0,('Pedidos día'!R39*$C39)+$B39,"")&gt;20,IF('Pedidos día'!R39&gt;0,('Pedidos día'!R39*$C39)+$B39,""),20)</f>
        <v/>
      </c>
      <c r="S39" t="str">
        <f>IF(IF('Pedidos día'!S39&gt;0,('Pedidos día'!S39*$C39)+$B39,"")&gt;20,IF('Pedidos día'!S39&gt;0,('Pedidos día'!S39*$C39)+$B39,""),20)</f>
        <v/>
      </c>
      <c r="T39" t="str">
        <f>IF(IF('Pedidos día'!T39&gt;0,('Pedidos día'!T39*$C39)+$B39,"")&gt;20,IF('Pedidos día'!T39&gt;0,('Pedidos día'!T39*$C39)+$B39,""),20)</f>
        <v/>
      </c>
      <c r="U39" t="str">
        <f>IF(IF('Pedidos día'!U39&gt;0,('Pedidos día'!U39*$C39)+$B39,"")&gt;20,IF('Pedidos día'!U39&gt;0,('Pedidos día'!U39*$C39)+$B39,""),20)</f>
        <v/>
      </c>
      <c r="V39" t="str">
        <f>IF(IF('Pedidos día'!V39&gt;0,('Pedidos día'!V39*$C39)+$B39,"")&gt;20,IF('Pedidos día'!V39&gt;0,('Pedidos día'!V39*$C39)+$B39,""),20)</f>
        <v/>
      </c>
      <c r="W39">
        <f>IF(IF('Pedidos día'!W39&gt;0,('Pedidos día'!W39*$C39)+$B39,"")&gt;20,IF('Pedidos día'!W39&gt;0,('Pedidos día'!W39*$C39)+$B39,""),20)</f>
        <v>25.761904508776819</v>
      </c>
      <c r="X39" t="str">
        <f>IF(IF('Pedidos día'!X39&gt;0,('Pedidos día'!X39*$C39)+$B39,"")&gt;20,IF('Pedidos día'!X39&gt;0,('Pedidos día'!X39*$C39)+$B39,""),20)</f>
        <v/>
      </c>
      <c r="Y39" t="str">
        <f>IF(IF('Pedidos día'!Y39&gt;0,('Pedidos día'!Y39*$C39)+$B39,"")&gt;20,IF('Pedidos día'!Y39&gt;0,('Pedidos día'!Y39*$C39)+$B39,""),20)</f>
        <v/>
      </c>
      <c r="Z39">
        <f>IF('Pedidos día'!Z39&gt;0,('Pedidos día'!Z39*$C39)+$B39,"")</f>
        <v>54.571427052660923</v>
      </c>
    </row>
    <row r="40" spans="1:26">
      <c r="A40" t="str">
        <f>'Pedidos día'!A40</f>
        <v>00000-0111</v>
      </c>
      <c r="B40">
        <f>'Pedidos día'!B40</f>
        <v>30</v>
      </c>
      <c r="C40" s="15">
        <f>'Pedidos día'!C40</f>
        <v>1.9824816741182048</v>
      </c>
      <c r="D40">
        <f>IF(IF('Pedidos día'!D40&gt;0,('Pedidos día'!D40*$C40)+$B40,"")&gt;20,IF('Pedidos día'!D40&gt;0,('Pedidos día'!D40*$C40)+$B40,""),20)</f>
        <v>37.929926696472819</v>
      </c>
      <c r="E40" t="str">
        <f>IF(IF('Pedidos día'!E40&gt;0,('Pedidos día'!E40*$C40)+$B40,"")&gt;20,IF('Pedidos día'!E40&gt;0,('Pedidos día'!E40*$C40)+$B40,""),20)</f>
        <v/>
      </c>
      <c r="F40" t="str">
        <f>IF(IF('Pedidos día'!F40&gt;0,('Pedidos día'!F40*$C40)+$B40,"")&gt;20,IF('Pedidos día'!F40&gt;0,('Pedidos día'!F40*$C40)+$B40,""),20)</f>
        <v/>
      </c>
      <c r="G40" t="str">
        <f>IF(IF('Pedidos día'!G40&gt;0,('Pedidos día'!G40*$C40)+$B40,"")&gt;20,IF('Pedidos día'!G40&gt;0,('Pedidos día'!G40*$C40)+$B40,""),20)</f>
        <v/>
      </c>
      <c r="H40" t="str">
        <f>IF(IF('Pedidos día'!H40&gt;0,('Pedidos día'!H40*$C40)+$B40,"")&gt;20,IF('Pedidos día'!H40&gt;0,('Pedidos día'!H40*$C40)+$B40,""),20)</f>
        <v/>
      </c>
      <c r="I40" t="str">
        <f>IF(IF('Pedidos día'!I40&gt;0,('Pedidos día'!I40*$C40)+$B40,"")&gt;20,IF('Pedidos día'!I40&gt;0,('Pedidos día'!I40*$C40)+$B40,""),20)</f>
        <v/>
      </c>
      <c r="J40">
        <f>IF(IF('Pedidos día'!J40&gt;0,('Pedidos día'!J40*$C40)+$B40,"")&gt;20,IF('Pedidos día'!J40&gt;0,('Pedidos día'!J40*$C40)+$B40,""),20)</f>
        <v>33.96496334823641</v>
      </c>
      <c r="K40" t="str">
        <f>IF(IF('Pedidos día'!K40&gt;0,('Pedidos día'!K40*$C40)+$B40,"")&gt;20,IF('Pedidos día'!K40&gt;0,('Pedidos día'!K40*$C40)+$B40,""),20)</f>
        <v/>
      </c>
      <c r="L40" t="str">
        <f>IF(IF('Pedidos día'!L40&gt;0,('Pedidos día'!L40*$C40)+$B40,"")&gt;20,IF('Pedidos día'!L40&gt;0,('Pedidos día'!L40*$C40)+$B40,""),20)</f>
        <v/>
      </c>
      <c r="M40" t="str">
        <f>IF(IF('Pedidos día'!M40&gt;0,('Pedidos día'!M40*$C40)+$B40,"")&gt;20,IF('Pedidos día'!M40&gt;0,('Pedidos día'!M40*$C40)+$B40,""),20)</f>
        <v/>
      </c>
      <c r="N40" t="str">
        <f>IF(IF('Pedidos día'!N40&gt;0,('Pedidos día'!N40*$C40)+$B40,"")&gt;20,IF('Pedidos día'!N40&gt;0,('Pedidos día'!N40*$C40)+$B40,""),20)</f>
        <v/>
      </c>
      <c r="O40" t="str">
        <f>IF(IF('Pedidos día'!O40&gt;0,('Pedidos día'!O40*$C40)+$B40,"")&gt;20,IF('Pedidos día'!O40&gt;0,('Pedidos día'!O40*$C40)+$B40,""),20)</f>
        <v/>
      </c>
      <c r="P40" t="str">
        <f>IF(IF('Pedidos día'!P40&gt;0,('Pedidos día'!P40*$C40)+$B40,"")&gt;20,IF('Pedidos día'!P40&gt;0,('Pedidos día'!P40*$C40)+$B40,""),20)</f>
        <v/>
      </c>
      <c r="Q40" t="str">
        <f>IF(IF('Pedidos día'!Q40&gt;0,('Pedidos día'!Q40*$C40)+$B40,"")&gt;20,IF('Pedidos día'!Q40&gt;0,('Pedidos día'!Q40*$C40)+$B40,""),20)</f>
        <v/>
      </c>
      <c r="R40" t="str">
        <f>IF(IF('Pedidos día'!R40&gt;0,('Pedidos día'!R40*$C40)+$B40,"")&gt;20,IF('Pedidos día'!R40&gt;0,('Pedidos día'!R40*$C40)+$B40,""),20)</f>
        <v/>
      </c>
      <c r="S40" t="str">
        <f>IF(IF('Pedidos día'!S40&gt;0,('Pedidos día'!S40*$C40)+$B40,"")&gt;20,IF('Pedidos día'!S40&gt;0,('Pedidos día'!S40*$C40)+$B40,""),20)</f>
        <v/>
      </c>
      <c r="T40">
        <f>IF(IF('Pedidos día'!T40&gt;0,('Pedidos día'!T40*$C40)+$B40,"")&gt;20,IF('Pedidos día'!T40&gt;0,('Pedidos día'!T40*$C40)+$B40,""),20)</f>
        <v>31.982481674118205</v>
      </c>
      <c r="U40">
        <f>IF(IF('Pedidos día'!U40&gt;0,('Pedidos día'!U40*$C40)+$B40,"")&gt;20,IF('Pedidos día'!U40&gt;0,('Pedidos día'!U40*$C40)+$B40,""),20)</f>
        <v>31.982481674118205</v>
      </c>
      <c r="V40" t="str">
        <f>IF(IF('Pedidos día'!V40&gt;0,('Pedidos día'!V40*$C40)+$B40,"")&gt;20,IF('Pedidos día'!V40&gt;0,('Pedidos día'!V40*$C40)+$B40,""),20)</f>
        <v/>
      </c>
      <c r="W40">
        <f>IF(IF('Pedidos día'!W40&gt;0,('Pedidos día'!W40*$C40)+$B40,"")&gt;20,IF('Pedidos día'!W40&gt;0,('Pedidos día'!W40*$C40)+$B40,""),20)</f>
        <v>31.982481674118205</v>
      </c>
      <c r="X40" t="str">
        <f>IF(IF('Pedidos día'!X40&gt;0,('Pedidos día'!X40*$C40)+$B40,"")&gt;20,IF('Pedidos día'!X40&gt;0,('Pedidos día'!X40*$C40)+$B40,""),20)</f>
        <v/>
      </c>
      <c r="Y40" t="str">
        <f>IF(IF('Pedidos día'!Y40&gt;0,('Pedidos día'!Y40*$C40)+$B40,"")&gt;20,IF('Pedidos día'!Y40&gt;0,('Pedidos día'!Y40*$C40)+$B40,""),20)</f>
        <v/>
      </c>
      <c r="Z40">
        <f>IF('Pedidos día'!Z40&gt;0,('Pedidos día'!Z40*$C40)+$B40,"")</f>
        <v>47.842335067063843</v>
      </c>
    </row>
    <row r="41" spans="1:26">
      <c r="A41" t="str">
        <f>'Pedidos día'!A41</f>
        <v>00000-0145</v>
      </c>
      <c r="B41">
        <f>'Pedidos día'!B41</f>
        <v>20</v>
      </c>
      <c r="C41" s="15">
        <f>'Pedidos día'!C41</f>
        <v>1.2069025919026517</v>
      </c>
      <c r="D41" t="str">
        <f>IF(IF('Pedidos día'!D41&gt;0,('Pedidos día'!D41*$C41)+$B41,"")&gt;20,IF('Pedidos día'!D41&gt;0,('Pedidos día'!D41*$C41)+$B41,""),20)</f>
        <v/>
      </c>
      <c r="E41">
        <f>IF(IF('Pedidos día'!E41&gt;0,('Pedidos día'!E41*$C41)+$B41,"")&gt;20,IF('Pedidos día'!E41&gt;0,('Pedidos día'!E41*$C41)+$B41,""),20)</f>
        <v>21.206902591902651</v>
      </c>
      <c r="F41" t="str">
        <f>IF(IF('Pedidos día'!F41&gt;0,('Pedidos día'!F41*$C41)+$B41,"")&gt;20,IF('Pedidos día'!F41&gt;0,('Pedidos día'!F41*$C41)+$B41,""),20)</f>
        <v/>
      </c>
      <c r="G41" t="str">
        <f>IF(IF('Pedidos día'!G41&gt;0,('Pedidos día'!G41*$C41)+$B41,"")&gt;20,IF('Pedidos día'!G41&gt;0,('Pedidos día'!G41*$C41)+$B41,""),20)</f>
        <v/>
      </c>
      <c r="H41" t="str">
        <f>IF(IF('Pedidos día'!H41&gt;0,('Pedidos día'!H41*$C41)+$B41,"")&gt;20,IF('Pedidos día'!H41&gt;0,('Pedidos día'!H41*$C41)+$B41,""),20)</f>
        <v/>
      </c>
      <c r="I41" t="str">
        <f>IF(IF('Pedidos día'!I41&gt;0,('Pedidos día'!I41*$C41)+$B41,"")&gt;20,IF('Pedidos día'!I41&gt;0,('Pedidos día'!I41*$C41)+$B41,""),20)</f>
        <v/>
      </c>
      <c r="J41" t="str">
        <f>IF(IF('Pedidos día'!J41&gt;0,('Pedidos día'!J41*$C41)+$B41,"")&gt;20,IF('Pedidos día'!J41&gt;0,('Pedidos día'!J41*$C41)+$B41,""),20)</f>
        <v/>
      </c>
      <c r="K41">
        <f>IF(IF('Pedidos día'!K41&gt;0,('Pedidos día'!K41*$C41)+$B41,"")&gt;20,IF('Pedidos día'!K41&gt;0,('Pedidos día'!K41*$C41)+$B41,""),20)</f>
        <v>21.206902591902651</v>
      </c>
      <c r="L41">
        <f>IF(IF('Pedidos día'!L41&gt;0,('Pedidos día'!L41*$C41)+$B41,"")&gt;20,IF('Pedidos día'!L41&gt;0,('Pedidos día'!L41*$C41)+$B41,""),20)</f>
        <v>22.413805183805302</v>
      </c>
      <c r="M41" t="str">
        <f>IF(IF('Pedidos día'!M41&gt;0,('Pedidos día'!M41*$C41)+$B41,"")&gt;20,IF('Pedidos día'!M41&gt;0,('Pedidos día'!M41*$C41)+$B41,""),20)</f>
        <v/>
      </c>
      <c r="N41" t="str">
        <f>IF(IF('Pedidos día'!N41&gt;0,('Pedidos día'!N41*$C41)+$B41,"")&gt;20,IF('Pedidos día'!N41&gt;0,('Pedidos día'!N41*$C41)+$B41,""),20)</f>
        <v/>
      </c>
      <c r="O41" t="str">
        <f>IF(IF('Pedidos día'!O41&gt;0,('Pedidos día'!O41*$C41)+$B41,"")&gt;20,IF('Pedidos día'!O41&gt;0,('Pedidos día'!O41*$C41)+$B41,""),20)</f>
        <v/>
      </c>
      <c r="P41" t="str">
        <f>IF(IF('Pedidos día'!P41&gt;0,('Pedidos día'!P41*$C41)+$B41,"")&gt;20,IF('Pedidos día'!P41&gt;0,('Pedidos día'!P41*$C41)+$B41,""),20)</f>
        <v/>
      </c>
      <c r="Q41" t="str">
        <f>IF(IF('Pedidos día'!Q41&gt;0,('Pedidos día'!Q41*$C41)+$B41,"")&gt;20,IF('Pedidos día'!Q41&gt;0,('Pedidos día'!Q41*$C41)+$B41,""),20)</f>
        <v/>
      </c>
      <c r="R41" t="str">
        <f>IF(IF('Pedidos día'!R41&gt;0,('Pedidos día'!R41*$C41)+$B41,"")&gt;20,IF('Pedidos día'!R41&gt;0,('Pedidos día'!R41*$C41)+$B41,""),20)</f>
        <v/>
      </c>
      <c r="S41">
        <f>IF(IF('Pedidos día'!S41&gt;0,('Pedidos día'!S41*$C41)+$B41,"")&gt;20,IF('Pedidos día'!S41&gt;0,('Pedidos día'!S41*$C41)+$B41,""),20)</f>
        <v>21.206902591902651</v>
      </c>
      <c r="T41" t="str">
        <f>IF(IF('Pedidos día'!T41&gt;0,('Pedidos día'!T41*$C41)+$B41,"")&gt;20,IF('Pedidos día'!T41&gt;0,('Pedidos día'!T41*$C41)+$B41,""),20)</f>
        <v/>
      </c>
      <c r="U41" t="str">
        <f>IF(IF('Pedidos día'!U41&gt;0,('Pedidos día'!U41*$C41)+$B41,"")&gt;20,IF('Pedidos día'!U41&gt;0,('Pedidos día'!U41*$C41)+$B41,""),20)</f>
        <v/>
      </c>
      <c r="V41" t="str">
        <f>IF(IF('Pedidos día'!V41&gt;0,('Pedidos día'!V41*$C41)+$B41,"")&gt;20,IF('Pedidos día'!V41&gt;0,('Pedidos día'!V41*$C41)+$B41,""),20)</f>
        <v/>
      </c>
      <c r="W41" t="str">
        <f>IF(IF('Pedidos día'!W41&gt;0,('Pedidos día'!W41*$C41)+$B41,"")&gt;20,IF('Pedidos día'!W41&gt;0,('Pedidos día'!W41*$C41)+$B41,""),20)</f>
        <v/>
      </c>
      <c r="X41">
        <f>IF(IF('Pedidos día'!X41&gt;0,('Pedidos día'!X41*$C41)+$B41,"")&gt;20,IF('Pedidos día'!X41&gt;0,('Pedidos día'!X41*$C41)+$B41,""),20)</f>
        <v>22.413805183805302</v>
      </c>
      <c r="Y41" t="str">
        <f>IF(IF('Pedidos día'!Y41&gt;0,('Pedidos día'!Y41*$C41)+$B41,"")&gt;20,IF('Pedidos día'!Y41&gt;0,('Pedidos día'!Y41*$C41)+$B41,""),20)</f>
        <v/>
      </c>
      <c r="Z41">
        <f>IF('Pedidos día'!Z41&gt;0,('Pedidos día'!Z41*$C41)+$B41,"")</f>
        <v>28.448318143318563</v>
      </c>
    </row>
    <row r="42" spans="1:26">
      <c r="A42" t="str">
        <f>'Pedidos día'!A42</f>
        <v>00000-0147</v>
      </c>
      <c r="B42">
        <f>'Pedidos día'!B42</f>
        <v>30</v>
      </c>
      <c r="C42" s="15">
        <f>'Pedidos día'!C42</f>
        <v>1.8307804152086309</v>
      </c>
      <c r="D42" t="str">
        <f>IF(IF('Pedidos día'!D42&gt;0,('Pedidos día'!D42*$C42)+$B42,"")&gt;20,IF('Pedidos día'!D42&gt;0,('Pedidos día'!D42*$C42)+$B42,""),20)</f>
        <v/>
      </c>
      <c r="E42">
        <f>IF(IF('Pedidos día'!E42&gt;0,('Pedidos día'!E42*$C42)+$B42,"")&gt;20,IF('Pedidos día'!E42&gt;0,('Pedidos día'!E42*$C42)+$B42,""),20)</f>
        <v>35.492341245625894</v>
      </c>
      <c r="F42" t="str">
        <f>IF(IF('Pedidos día'!F42&gt;0,('Pedidos día'!F42*$C42)+$B42,"")&gt;20,IF('Pedidos día'!F42&gt;0,('Pedidos día'!F42*$C42)+$B42,""),20)</f>
        <v/>
      </c>
      <c r="G42" t="str">
        <f>IF(IF('Pedidos día'!G42&gt;0,('Pedidos día'!G42*$C42)+$B42,"")&gt;20,IF('Pedidos día'!G42&gt;0,('Pedidos día'!G42*$C42)+$B42,""),20)</f>
        <v/>
      </c>
      <c r="H42" t="str">
        <f>IF(IF('Pedidos día'!H42&gt;0,('Pedidos día'!H42*$C42)+$B42,"")&gt;20,IF('Pedidos día'!H42&gt;0,('Pedidos día'!H42*$C42)+$B42,""),20)</f>
        <v/>
      </c>
      <c r="I42" t="str">
        <f>IF(IF('Pedidos día'!I42&gt;0,('Pedidos día'!I42*$C42)+$B42,"")&gt;20,IF('Pedidos día'!I42&gt;0,('Pedidos día'!I42*$C42)+$B42,""),20)</f>
        <v/>
      </c>
      <c r="J42">
        <f>IF(IF('Pedidos día'!J42&gt;0,('Pedidos día'!J42*$C42)+$B42,"")&gt;20,IF('Pedidos día'!J42&gt;0,('Pedidos día'!J42*$C42)+$B42,""),20)</f>
        <v>35.492341245625894</v>
      </c>
      <c r="K42" t="str">
        <f>IF(IF('Pedidos día'!K42&gt;0,('Pedidos día'!K42*$C42)+$B42,"")&gt;20,IF('Pedidos día'!K42&gt;0,('Pedidos día'!K42*$C42)+$B42,""),20)</f>
        <v/>
      </c>
      <c r="L42" t="str">
        <f>IF(IF('Pedidos día'!L42&gt;0,('Pedidos día'!L42*$C42)+$B42,"")&gt;20,IF('Pedidos día'!L42&gt;0,('Pedidos día'!L42*$C42)+$B42,""),20)</f>
        <v/>
      </c>
      <c r="M42" t="str">
        <f>IF(IF('Pedidos día'!M42&gt;0,('Pedidos día'!M42*$C42)+$B42,"")&gt;20,IF('Pedidos día'!M42&gt;0,('Pedidos día'!M42*$C42)+$B42,""),20)</f>
        <v/>
      </c>
      <c r="N42" t="str">
        <f>IF(IF('Pedidos día'!N42&gt;0,('Pedidos día'!N42*$C42)+$B42,"")&gt;20,IF('Pedidos día'!N42&gt;0,('Pedidos día'!N42*$C42)+$B42,""),20)</f>
        <v/>
      </c>
      <c r="O42" t="str">
        <f>IF(IF('Pedidos día'!O42&gt;0,('Pedidos día'!O42*$C42)+$B42,"")&gt;20,IF('Pedidos día'!O42&gt;0,('Pedidos día'!O42*$C42)+$B42,""),20)</f>
        <v/>
      </c>
      <c r="P42" t="str">
        <f>IF(IF('Pedidos día'!P42&gt;0,('Pedidos día'!P42*$C42)+$B42,"")&gt;20,IF('Pedidos día'!P42&gt;0,('Pedidos día'!P42*$C42)+$B42,""),20)</f>
        <v/>
      </c>
      <c r="Q42" t="str">
        <f>IF(IF('Pedidos día'!Q42&gt;0,('Pedidos día'!Q42*$C42)+$B42,"")&gt;20,IF('Pedidos día'!Q42&gt;0,('Pedidos día'!Q42*$C42)+$B42,""),20)</f>
        <v/>
      </c>
      <c r="R42" t="str">
        <f>IF(IF('Pedidos día'!R42&gt;0,('Pedidos día'!R42*$C42)+$B42,"")&gt;20,IF('Pedidos día'!R42&gt;0,('Pedidos día'!R42*$C42)+$B42,""),20)</f>
        <v/>
      </c>
      <c r="S42" t="str">
        <f>IF(IF('Pedidos día'!S42&gt;0,('Pedidos día'!S42*$C42)+$B42,"")&gt;20,IF('Pedidos día'!S42&gt;0,('Pedidos día'!S42*$C42)+$B42,""),20)</f>
        <v/>
      </c>
      <c r="T42" t="str">
        <f>IF(IF('Pedidos día'!T42&gt;0,('Pedidos día'!T42*$C42)+$B42,"")&gt;20,IF('Pedidos día'!T42&gt;0,('Pedidos día'!T42*$C42)+$B42,""),20)</f>
        <v/>
      </c>
      <c r="U42">
        <f>IF(IF('Pedidos día'!U42&gt;0,('Pedidos día'!U42*$C42)+$B42,"")&gt;20,IF('Pedidos día'!U42&gt;0,('Pedidos día'!U42*$C42)+$B42,""),20)</f>
        <v>37.323121660834524</v>
      </c>
      <c r="V42" t="str">
        <f>IF(IF('Pedidos día'!V42&gt;0,('Pedidos día'!V42*$C42)+$B42,"")&gt;20,IF('Pedidos día'!V42&gt;0,('Pedidos día'!V42*$C42)+$B42,""),20)</f>
        <v/>
      </c>
      <c r="W42">
        <f>IF(IF('Pedidos día'!W42&gt;0,('Pedidos día'!W42*$C42)+$B42,"")&gt;20,IF('Pedidos día'!W42&gt;0,('Pedidos día'!W42*$C42)+$B42,""),20)</f>
        <v>31.830780415208629</v>
      </c>
      <c r="X42" t="str">
        <f>IF(IF('Pedidos día'!X42&gt;0,('Pedidos día'!X42*$C42)+$B42,"")&gt;20,IF('Pedidos día'!X42&gt;0,('Pedidos día'!X42*$C42)+$B42,""),20)</f>
        <v/>
      </c>
      <c r="Y42">
        <f>IF(IF('Pedidos día'!Y42&gt;0,('Pedidos día'!Y42*$C42)+$B42,"")&gt;20,IF('Pedidos día'!Y42&gt;0,('Pedidos día'!Y42*$C42)+$B42,""),20)</f>
        <v>31.830780415208629</v>
      </c>
      <c r="Z42">
        <f>IF('Pedidos día'!Z42&gt;0,('Pedidos día'!Z42*$C42)+$B42,"")</f>
        <v>51.969364982503571</v>
      </c>
    </row>
    <row r="43" spans="1:26">
      <c r="A43" t="str">
        <f>'Pedidos día'!A43</f>
        <v>00000-0168</v>
      </c>
      <c r="B43">
        <f>'Pedidos día'!B43</f>
        <v>40</v>
      </c>
      <c r="C43" s="15">
        <f>'Pedidos día'!C43</f>
        <v>1.0244857141270449</v>
      </c>
      <c r="D43" t="str">
        <f>IF(IF('Pedidos día'!D43&gt;0,('Pedidos día'!D43*$C43)+$B43,"")&gt;20,IF('Pedidos día'!D43&gt;0,('Pedidos día'!D43*$C43)+$B43,""),20)</f>
        <v/>
      </c>
      <c r="E43" t="str">
        <f>IF(IF('Pedidos día'!E43&gt;0,('Pedidos día'!E43*$C43)+$B43,"")&gt;20,IF('Pedidos día'!E43&gt;0,('Pedidos día'!E43*$C43)+$B43,""),20)</f>
        <v/>
      </c>
      <c r="F43" t="str">
        <f>IF(IF('Pedidos día'!F43&gt;0,('Pedidos día'!F43*$C43)+$B43,"")&gt;20,IF('Pedidos día'!F43&gt;0,('Pedidos día'!F43*$C43)+$B43,""),20)</f>
        <v/>
      </c>
      <c r="G43">
        <f>IF(IF('Pedidos día'!G43&gt;0,('Pedidos día'!G43*$C43)+$B43,"")&gt;20,IF('Pedidos día'!G43&gt;0,('Pedidos día'!G43*$C43)+$B43,""),20)</f>
        <v>46.146914284762268</v>
      </c>
      <c r="H43" t="str">
        <f>IF(IF('Pedidos día'!H43&gt;0,('Pedidos día'!H43*$C43)+$B43,"")&gt;20,IF('Pedidos día'!H43&gt;0,('Pedidos día'!H43*$C43)+$B43,""),20)</f>
        <v/>
      </c>
      <c r="I43">
        <f>IF(IF('Pedidos día'!I43&gt;0,('Pedidos día'!I43*$C43)+$B43,"")&gt;20,IF('Pedidos día'!I43&gt;0,('Pedidos día'!I43*$C43)+$B43,""),20)</f>
        <v>42.048971428254092</v>
      </c>
      <c r="J43" t="str">
        <f>IF(IF('Pedidos día'!J43&gt;0,('Pedidos día'!J43*$C43)+$B43,"")&gt;20,IF('Pedidos día'!J43&gt;0,('Pedidos día'!J43*$C43)+$B43,""),20)</f>
        <v/>
      </c>
      <c r="K43" t="str">
        <f>IF(IF('Pedidos día'!K43&gt;0,('Pedidos día'!K43*$C43)+$B43,"")&gt;20,IF('Pedidos día'!K43&gt;0,('Pedidos día'!K43*$C43)+$B43,""),20)</f>
        <v/>
      </c>
      <c r="L43">
        <f>IF(IF('Pedidos día'!L43&gt;0,('Pedidos día'!L43*$C43)+$B43,"")&gt;20,IF('Pedidos día'!L43&gt;0,('Pedidos día'!L43*$C43)+$B43,""),20)</f>
        <v>48.195885713016359</v>
      </c>
      <c r="M43" t="str">
        <f>IF(IF('Pedidos día'!M43&gt;0,('Pedidos día'!M43*$C43)+$B43,"")&gt;20,IF('Pedidos día'!M43&gt;0,('Pedidos día'!M43*$C43)+$B43,""),20)</f>
        <v/>
      </c>
      <c r="N43" t="str">
        <f>IF(IF('Pedidos día'!N43&gt;0,('Pedidos día'!N43*$C43)+$B43,"")&gt;20,IF('Pedidos día'!N43&gt;0,('Pedidos día'!N43*$C43)+$B43,""),20)</f>
        <v/>
      </c>
      <c r="O43" t="str">
        <f>IF(IF('Pedidos día'!O43&gt;0,('Pedidos día'!O43*$C43)+$B43,"")&gt;20,IF('Pedidos día'!O43&gt;0,('Pedidos día'!O43*$C43)+$B43,""),20)</f>
        <v/>
      </c>
      <c r="P43" t="str">
        <f>IF(IF('Pedidos día'!P43&gt;0,('Pedidos día'!P43*$C43)+$B43,"")&gt;20,IF('Pedidos día'!P43&gt;0,('Pedidos día'!P43*$C43)+$B43,""),20)</f>
        <v/>
      </c>
      <c r="Q43">
        <f>IF(IF('Pedidos día'!Q43&gt;0,('Pedidos día'!Q43*$C43)+$B43,"")&gt;20,IF('Pedidos día'!Q43&gt;0,('Pedidos día'!Q43*$C43)+$B43,""),20)</f>
        <v>44.097942856508183</v>
      </c>
      <c r="R43" t="str">
        <f>IF(IF('Pedidos día'!R43&gt;0,('Pedidos día'!R43*$C43)+$B43,"")&gt;20,IF('Pedidos día'!R43&gt;0,('Pedidos día'!R43*$C43)+$B43,""),20)</f>
        <v/>
      </c>
      <c r="S43" t="str">
        <f>IF(IF('Pedidos día'!S43&gt;0,('Pedidos día'!S43*$C43)+$B43,"")&gt;20,IF('Pedidos día'!S43&gt;0,('Pedidos día'!S43*$C43)+$B43,""),20)</f>
        <v/>
      </c>
      <c r="T43" t="str">
        <f>IF(IF('Pedidos día'!T43&gt;0,('Pedidos día'!T43*$C43)+$B43,"")&gt;20,IF('Pedidos día'!T43&gt;0,('Pedidos día'!T43*$C43)+$B43,""),20)</f>
        <v/>
      </c>
      <c r="U43" t="str">
        <f>IF(IF('Pedidos día'!U43&gt;0,('Pedidos día'!U43*$C43)+$B43,"")&gt;20,IF('Pedidos día'!U43&gt;0,('Pedidos día'!U43*$C43)+$B43,""),20)</f>
        <v/>
      </c>
      <c r="V43">
        <f>IF(IF('Pedidos día'!V43&gt;0,('Pedidos día'!V43*$C43)+$B43,"")&gt;20,IF('Pedidos día'!V43&gt;0,('Pedidos día'!V43*$C43)+$B43,""),20)</f>
        <v>45.122428570635222</v>
      </c>
      <c r="W43" t="str">
        <f>IF(IF('Pedidos día'!W43&gt;0,('Pedidos día'!W43*$C43)+$B43,"")&gt;20,IF('Pedidos día'!W43&gt;0,('Pedidos día'!W43*$C43)+$B43,""),20)</f>
        <v/>
      </c>
      <c r="X43" t="str">
        <f>IF(IF('Pedidos día'!X43&gt;0,('Pedidos día'!X43*$C43)+$B43,"")&gt;20,IF('Pedidos día'!X43&gt;0,('Pedidos día'!X43*$C43)+$B43,""),20)</f>
        <v/>
      </c>
      <c r="Y43" t="str">
        <f>IF(IF('Pedidos día'!Y43&gt;0,('Pedidos día'!Y43*$C43)+$B43,"")&gt;20,IF('Pedidos día'!Y43&gt;0,('Pedidos día'!Y43*$C43)+$B43,""),20)</f>
        <v/>
      </c>
      <c r="Z43">
        <f>IF('Pedidos día'!Z43&gt;0,('Pedidos día'!Z43*$C43)+$B43,"")</f>
        <v>65.612142853176124</v>
      </c>
    </row>
    <row r="44" spans="1:26">
      <c r="A44" t="str">
        <f>'Pedidos día'!A44</f>
        <v>00000-0221</v>
      </c>
      <c r="B44">
        <f>'Pedidos día'!B44</f>
        <v>40</v>
      </c>
      <c r="C44" s="15">
        <f>'Pedidos día'!C44</f>
        <v>1.9092617854816609</v>
      </c>
      <c r="D44" t="str">
        <f>IF(IF('Pedidos día'!D44&gt;0,('Pedidos día'!D44*$C44)+$B44,"")&gt;20,IF('Pedidos día'!D44&gt;0,('Pedidos día'!D44*$C44)+$B44,""),20)</f>
        <v/>
      </c>
      <c r="E44">
        <f>IF(IF('Pedidos día'!E44&gt;0,('Pedidos día'!E44*$C44)+$B44,"")&gt;20,IF('Pedidos día'!E44&gt;0,('Pedidos día'!E44*$C44)+$B44,""),20)</f>
        <v>55.274094283853287</v>
      </c>
      <c r="F44" t="str">
        <f>IF(IF('Pedidos día'!F44&gt;0,('Pedidos día'!F44*$C44)+$B44,"")&gt;20,IF('Pedidos día'!F44&gt;0,('Pedidos día'!F44*$C44)+$B44,""),20)</f>
        <v/>
      </c>
      <c r="G44" t="str">
        <f>IF(IF('Pedidos día'!G44&gt;0,('Pedidos día'!G44*$C44)+$B44,"")&gt;20,IF('Pedidos día'!G44&gt;0,('Pedidos día'!G44*$C44)+$B44,""),20)</f>
        <v/>
      </c>
      <c r="H44" t="str">
        <f>IF(IF('Pedidos día'!H44&gt;0,('Pedidos día'!H44*$C44)+$B44,"")&gt;20,IF('Pedidos día'!H44&gt;0,('Pedidos día'!H44*$C44)+$B44,""),20)</f>
        <v/>
      </c>
      <c r="I44" t="str">
        <f>IF(IF('Pedidos día'!I44&gt;0,('Pedidos día'!I44*$C44)+$B44,"")&gt;20,IF('Pedidos día'!I44&gt;0,('Pedidos día'!I44*$C44)+$B44,""),20)</f>
        <v/>
      </c>
      <c r="J44">
        <f>IF(IF('Pedidos día'!J44&gt;0,('Pedidos día'!J44*$C44)+$B44,"")&gt;20,IF('Pedidos día'!J44&gt;0,('Pedidos día'!J44*$C44)+$B44,""),20)</f>
        <v>47.637047141926644</v>
      </c>
      <c r="K44" t="str">
        <f>IF(IF('Pedidos día'!K44&gt;0,('Pedidos día'!K44*$C44)+$B44,"")&gt;20,IF('Pedidos día'!K44&gt;0,('Pedidos día'!K44*$C44)+$B44,""),20)</f>
        <v/>
      </c>
      <c r="L44" t="str">
        <f>IF(IF('Pedidos día'!L44&gt;0,('Pedidos día'!L44*$C44)+$B44,"")&gt;20,IF('Pedidos día'!L44&gt;0,('Pedidos día'!L44*$C44)+$B44,""),20)</f>
        <v/>
      </c>
      <c r="M44" t="str">
        <f>IF(IF('Pedidos día'!M44&gt;0,('Pedidos día'!M44*$C44)+$B44,"")&gt;20,IF('Pedidos día'!M44&gt;0,('Pedidos día'!M44*$C44)+$B44,""),20)</f>
        <v/>
      </c>
      <c r="N44" t="str">
        <f>IF(IF('Pedidos día'!N44&gt;0,('Pedidos día'!N44*$C44)+$B44,"")&gt;20,IF('Pedidos día'!N44&gt;0,('Pedidos día'!N44*$C44)+$B44,""),20)</f>
        <v/>
      </c>
      <c r="O44">
        <f>IF(IF('Pedidos día'!O44&gt;0,('Pedidos día'!O44*$C44)+$B44,"")&gt;20,IF('Pedidos día'!O44&gt;0,('Pedidos día'!O44*$C44)+$B44,""),20)</f>
        <v>49.546308927408305</v>
      </c>
      <c r="P44" t="str">
        <f>IF(IF('Pedidos día'!P44&gt;0,('Pedidos día'!P44*$C44)+$B44,"")&gt;20,IF('Pedidos día'!P44&gt;0,('Pedidos día'!P44*$C44)+$B44,""),20)</f>
        <v/>
      </c>
      <c r="Q44" t="str">
        <f>IF(IF('Pedidos día'!Q44&gt;0,('Pedidos día'!Q44*$C44)+$B44,"")&gt;20,IF('Pedidos día'!Q44&gt;0,('Pedidos día'!Q44*$C44)+$B44,""),20)</f>
        <v/>
      </c>
      <c r="R44" t="str">
        <f>IF(IF('Pedidos día'!R44&gt;0,('Pedidos día'!R44*$C44)+$B44,"")&gt;20,IF('Pedidos día'!R44&gt;0,('Pedidos día'!R44*$C44)+$B44,""),20)</f>
        <v/>
      </c>
      <c r="S44" t="str">
        <f>IF(IF('Pedidos día'!S44&gt;0,('Pedidos día'!S44*$C44)+$B44,"")&gt;20,IF('Pedidos día'!S44&gt;0,('Pedidos día'!S44*$C44)+$B44,""),20)</f>
        <v/>
      </c>
      <c r="T44" t="str">
        <f>IF(IF('Pedidos día'!T44&gt;0,('Pedidos día'!T44*$C44)+$B44,"")&gt;20,IF('Pedidos día'!T44&gt;0,('Pedidos día'!T44*$C44)+$B44,""),20)</f>
        <v/>
      </c>
      <c r="U44" t="str">
        <f>IF(IF('Pedidos día'!U44&gt;0,('Pedidos día'!U44*$C44)+$B44,"")&gt;20,IF('Pedidos día'!U44&gt;0,('Pedidos día'!U44*$C44)+$B44,""),20)</f>
        <v/>
      </c>
      <c r="V44" t="str">
        <f>IF(IF('Pedidos día'!V44&gt;0,('Pedidos día'!V44*$C44)+$B44,"")&gt;20,IF('Pedidos día'!V44&gt;0,('Pedidos día'!V44*$C44)+$B44,""),20)</f>
        <v/>
      </c>
      <c r="W44">
        <f>IF(IF('Pedidos día'!W44&gt;0,('Pedidos día'!W44*$C44)+$B44,"")&gt;20,IF('Pedidos día'!W44&gt;0,('Pedidos día'!W44*$C44)+$B44,""),20)</f>
        <v>45.727785356444983</v>
      </c>
      <c r="X44">
        <f>IF(IF('Pedidos día'!X44&gt;0,('Pedidos día'!X44*$C44)+$B44,"")&gt;20,IF('Pedidos día'!X44&gt;0,('Pedidos día'!X44*$C44)+$B44,""),20)</f>
        <v>43.818523570963322</v>
      </c>
      <c r="Y44" t="str">
        <f>IF(IF('Pedidos día'!Y44&gt;0,('Pedidos día'!Y44*$C44)+$B44,"")&gt;20,IF('Pedidos día'!Y44&gt;0,('Pedidos día'!Y44*$C44)+$B44,""),20)</f>
        <v/>
      </c>
      <c r="Z44">
        <f>IF('Pedidos día'!Z44&gt;0,('Pedidos día'!Z44*$C44)+$B44,"")</f>
        <v>82.00375928059654</v>
      </c>
    </row>
    <row r="45" spans="1:26">
      <c r="A45" t="str">
        <f>'Pedidos día'!A45</f>
        <v>00000-0274</v>
      </c>
      <c r="B45">
        <f>'Pedidos día'!B45</f>
        <v>30</v>
      </c>
      <c r="C45" s="15">
        <f>'Pedidos día'!C45</f>
        <v>1.3464352472480252</v>
      </c>
      <c r="D45" t="str">
        <f>IF(IF('Pedidos día'!D45&gt;0,('Pedidos día'!D45*$C45)+$B45,"")&gt;20,IF('Pedidos día'!D45&gt;0,('Pedidos día'!D45*$C45)+$B45,""),20)</f>
        <v/>
      </c>
      <c r="E45" t="str">
        <f>IF(IF('Pedidos día'!E45&gt;0,('Pedidos día'!E45*$C45)+$B45,"")&gt;20,IF('Pedidos día'!E45&gt;0,('Pedidos día'!E45*$C45)+$B45,""),20)</f>
        <v/>
      </c>
      <c r="F45">
        <f>IF(IF('Pedidos día'!F45&gt;0,('Pedidos día'!F45*$C45)+$B45,"")&gt;20,IF('Pedidos día'!F45&gt;0,('Pedidos día'!F45*$C45)+$B45,""),20)</f>
        <v>31.346435247248024</v>
      </c>
      <c r="G45" t="str">
        <f>IF(IF('Pedidos día'!G45&gt;0,('Pedidos día'!G45*$C45)+$B45,"")&gt;20,IF('Pedidos día'!G45&gt;0,('Pedidos día'!G45*$C45)+$B45,""),20)</f>
        <v/>
      </c>
      <c r="H45" t="str">
        <f>IF(IF('Pedidos día'!H45&gt;0,('Pedidos día'!H45*$C45)+$B45,"")&gt;20,IF('Pedidos día'!H45&gt;0,('Pedidos día'!H45*$C45)+$B45,""),20)</f>
        <v/>
      </c>
      <c r="I45" t="str">
        <f>IF(IF('Pedidos día'!I45&gt;0,('Pedidos día'!I45*$C45)+$B45,"")&gt;20,IF('Pedidos día'!I45&gt;0,('Pedidos día'!I45*$C45)+$B45,""),20)</f>
        <v/>
      </c>
      <c r="J45">
        <f>IF(IF('Pedidos día'!J45&gt;0,('Pedidos día'!J45*$C45)+$B45,"")&gt;20,IF('Pedidos día'!J45&gt;0,('Pedidos día'!J45*$C45)+$B45,""),20)</f>
        <v>31.346435247248024</v>
      </c>
      <c r="K45" t="str">
        <f>IF(IF('Pedidos día'!K45&gt;0,('Pedidos día'!K45*$C45)+$B45,"")&gt;20,IF('Pedidos día'!K45&gt;0,('Pedidos día'!K45*$C45)+$B45,""),20)</f>
        <v/>
      </c>
      <c r="L45" t="str">
        <f>IF(IF('Pedidos día'!L45&gt;0,('Pedidos día'!L45*$C45)+$B45,"")&gt;20,IF('Pedidos día'!L45&gt;0,('Pedidos día'!L45*$C45)+$B45,""),20)</f>
        <v/>
      </c>
      <c r="M45" t="str">
        <f>IF(IF('Pedidos día'!M45&gt;0,('Pedidos día'!M45*$C45)+$B45,"")&gt;20,IF('Pedidos día'!M45&gt;0,('Pedidos día'!M45*$C45)+$B45,""),20)</f>
        <v/>
      </c>
      <c r="N45" t="str">
        <f>IF(IF('Pedidos día'!N45&gt;0,('Pedidos día'!N45*$C45)+$B45,"")&gt;20,IF('Pedidos día'!N45&gt;0,('Pedidos día'!N45*$C45)+$B45,""),20)</f>
        <v/>
      </c>
      <c r="O45" t="str">
        <f>IF(IF('Pedidos día'!O45&gt;0,('Pedidos día'!O45*$C45)+$B45,"")&gt;20,IF('Pedidos día'!O45&gt;0,('Pedidos día'!O45*$C45)+$B45,""),20)</f>
        <v/>
      </c>
      <c r="P45">
        <f>IF(IF('Pedidos día'!P45&gt;0,('Pedidos día'!P45*$C45)+$B45,"")&gt;20,IF('Pedidos día'!P45&gt;0,('Pedidos día'!P45*$C45)+$B45,""),20)</f>
        <v>35.385740988992097</v>
      </c>
      <c r="Q45" t="str">
        <f>IF(IF('Pedidos día'!Q45&gt;0,('Pedidos día'!Q45*$C45)+$B45,"")&gt;20,IF('Pedidos día'!Q45&gt;0,('Pedidos día'!Q45*$C45)+$B45,""),20)</f>
        <v/>
      </c>
      <c r="R45">
        <f>IF(IF('Pedidos día'!R45&gt;0,('Pedidos día'!R45*$C45)+$B45,"")&gt;20,IF('Pedidos día'!R45&gt;0,('Pedidos día'!R45*$C45)+$B45,""),20)</f>
        <v>31.346435247248024</v>
      </c>
      <c r="S45" t="str">
        <f>IF(IF('Pedidos día'!S45&gt;0,('Pedidos día'!S45*$C45)+$B45,"")&gt;20,IF('Pedidos día'!S45&gt;0,('Pedidos día'!S45*$C45)+$B45,""),20)</f>
        <v/>
      </c>
      <c r="T45" t="str">
        <f>IF(IF('Pedidos día'!T45&gt;0,('Pedidos día'!T45*$C45)+$B45,"")&gt;20,IF('Pedidos día'!T45&gt;0,('Pedidos día'!T45*$C45)+$B45,""),20)</f>
        <v/>
      </c>
      <c r="U45" t="str">
        <f>IF(IF('Pedidos día'!U45&gt;0,('Pedidos día'!U45*$C45)+$B45,"")&gt;20,IF('Pedidos día'!U45&gt;0,('Pedidos día'!U45*$C45)+$B45,""),20)</f>
        <v/>
      </c>
      <c r="V45" t="str">
        <f>IF(IF('Pedidos día'!V45&gt;0,('Pedidos día'!V45*$C45)+$B45,"")&gt;20,IF('Pedidos día'!V45&gt;0,('Pedidos día'!V45*$C45)+$B45,""),20)</f>
        <v/>
      </c>
      <c r="W45" t="str">
        <f>IF(IF('Pedidos día'!W45&gt;0,('Pedidos día'!W45*$C45)+$B45,"")&gt;20,IF('Pedidos día'!W45&gt;0,('Pedidos día'!W45*$C45)+$B45,""),20)</f>
        <v/>
      </c>
      <c r="X45">
        <f>IF(IF('Pedidos día'!X45&gt;0,('Pedidos día'!X45*$C45)+$B45,"")&gt;20,IF('Pedidos día'!X45&gt;0,('Pedidos día'!X45*$C45)+$B45,""),20)</f>
        <v>31.346435247248024</v>
      </c>
      <c r="Y45" t="str">
        <f>IF(IF('Pedidos día'!Y45&gt;0,('Pedidos día'!Y45*$C45)+$B45,"")&gt;20,IF('Pedidos día'!Y45&gt;0,('Pedidos día'!Y45*$C45)+$B45,""),20)</f>
        <v/>
      </c>
      <c r="Z45">
        <f>IF('Pedidos día'!Z45&gt;0,('Pedidos día'!Z45*$C45)+$B45,"")</f>
        <v>40.771481977984202</v>
      </c>
    </row>
    <row r="46" spans="1:26">
      <c r="A46" t="str">
        <f>'Pedidos día'!A46</f>
        <v>00000-0278</v>
      </c>
      <c r="B46">
        <f>'Pedidos día'!B46</f>
        <v>30</v>
      </c>
      <c r="C46" s="15">
        <f>'Pedidos día'!C46</f>
        <v>1.838138737803976</v>
      </c>
      <c r="D46" t="str">
        <f>IF(IF('Pedidos día'!D46&gt;0,('Pedidos día'!D46*$C46)+$B46,"")&gt;20,IF('Pedidos día'!D46&gt;0,('Pedidos día'!D46*$C46)+$B46,""),20)</f>
        <v/>
      </c>
      <c r="E46" t="str">
        <f>IF(IF('Pedidos día'!E46&gt;0,('Pedidos día'!E46*$C46)+$B46,"")&gt;20,IF('Pedidos día'!E46&gt;0,('Pedidos día'!E46*$C46)+$B46,""),20)</f>
        <v/>
      </c>
      <c r="F46" t="str">
        <f>IF(IF('Pedidos día'!F46&gt;0,('Pedidos día'!F46*$C46)+$B46,"")&gt;20,IF('Pedidos día'!F46&gt;0,('Pedidos día'!F46*$C46)+$B46,""),20)</f>
        <v/>
      </c>
      <c r="G46">
        <f>IF(IF('Pedidos día'!G46&gt;0,('Pedidos día'!G46*$C46)+$B46,"")&gt;20,IF('Pedidos día'!G46&gt;0,('Pedidos día'!G46*$C46)+$B46,""),20)</f>
        <v>35.514416213411927</v>
      </c>
      <c r="H46" t="str">
        <f>IF(IF('Pedidos día'!H46&gt;0,('Pedidos día'!H46*$C46)+$B46,"")&gt;20,IF('Pedidos día'!H46&gt;0,('Pedidos día'!H46*$C46)+$B46,""),20)</f>
        <v/>
      </c>
      <c r="I46" t="str">
        <f>IF(IF('Pedidos día'!I46&gt;0,('Pedidos día'!I46*$C46)+$B46,"")&gt;20,IF('Pedidos día'!I46&gt;0,('Pedidos día'!I46*$C46)+$B46,""),20)</f>
        <v/>
      </c>
      <c r="J46" t="str">
        <f>IF(IF('Pedidos día'!J46&gt;0,('Pedidos día'!J46*$C46)+$B46,"")&gt;20,IF('Pedidos día'!J46&gt;0,('Pedidos día'!J46*$C46)+$B46,""),20)</f>
        <v/>
      </c>
      <c r="K46" t="str">
        <f>IF(IF('Pedidos día'!K46&gt;0,('Pedidos día'!K46*$C46)+$B46,"")&gt;20,IF('Pedidos día'!K46&gt;0,('Pedidos día'!K46*$C46)+$B46,""),20)</f>
        <v/>
      </c>
      <c r="L46" t="str">
        <f>IF(IF('Pedidos día'!L46&gt;0,('Pedidos día'!L46*$C46)+$B46,"")&gt;20,IF('Pedidos día'!L46&gt;0,('Pedidos día'!L46*$C46)+$B46,""),20)</f>
        <v/>
      </c>
      <c r="M46">
        <f>IF(IF('Pedidos día'!M46&gt;0,('Pedidos día'!M46*$C46)+$B46,"")&gt;20,IF('Pedidos día'!M46&gt;0,('Pedidos día'!M46*$C46)+$B46,""),20)</f>
        <v>41.028832426823854</v>
      </c>
      <c r="N46">
        <f>IF(IF('Pedidos día'!N46&gt;0,('Pedidos día'!N46*$C46)+$B46,"")&gt;20,IF('Pedidos día'!N46&gt;0,('Pedidos día'!N46*$C46)+$B46,""),20)</f>
        <v>31.838138737803977</v>
      </c>
      <c r="O46" t="str">
        <f>IF(IF('Pedidos día'!O46&gt;0,('Pedidos día'!O46*$C46)+$B46,"")&gt;20,IF('Pedidos día'!O46&gt;0,('Pedidos día'!O46*$C46)+$B46,""),20)</f>
        <v/>
      </c>
      <c r="P46" t="str">
        <f>IF(IF('Pedidos día'!P46&gt;0,('Pedidos día'!P46*$C46)+$B46,"")&gt;20,IF('Pedidos día'!P46&gt;0,('Pedidos día'!P46*$C46)+$B46,""),20)</f>
        <v/>
      </c>
      <c r="Q46" t="str">
        <f>IF(IF('Pedidos día'!Q46&gt;0,('Pedidos día'!Q46*$C46)+$B46,"")&gt;20,IF('Pedidos día'!Q46&gt;0,('Pedidos día'!Q46*$C46)+$B46,""),20)</f>
        <v/>
      </c>
      <c r="R46">
        <f>IF(IF('Pedidos día'!R46&gt;0,('Pedidos día'!R46*$C46)+$B46,"")&gt;20,IF('Pedidos día'!R46&gt;0,('Pedidos día'!R46*$C46)+$B46,""),20)</f>
        <v>35.514416213411927</v>
      </c>
      <c r="S46" t="str">
        <f>IF(IF('Pedidos día'!S46&gt;0,('Pedidos día'!S46*$C46)+$B46,"")&gt;20,IF('Pedidos día'!S46&gt;0,('Pedidos día'!S46*$C46)+$B46,""),20)</f>
        <v/>
      </c>
      <c r="T46">
        <f>IF(IF('Pedidos día'!T46&gt;0,('Pedidos día'!T46*$C46)+$B46,"")&gt;20,IF('Pedidos día'!T46&gt;0,('Pedidos día'!T46*$C46)+$B46,""),20)</f>
        <v>37.352554951215907</v>
      </c>
      <c r="U46" t="str">
        <f>IF(IF('Pedidos día'!U46&gt;0,('Pedidos día'!U46*$C46)+$B46,"")&gt;20,IF('Pedidos día'!U46&gt;0,('Pedidos día'!U46*$C46)+$B46,""),20)</f>
        <v/>
      </c>
      <c r="V46" t="str">
        <f>IF(IF('Pedidos día'!V46&gt;0,('Pedidos día'!V46*$C46)+$B46,"")&gt;20,IF('Pedidos día'!V46&gt;0,('Pedidos día'!V46*$C46)+$B46,""),20)</f>
        <v/>
      </c>
      <c r="W46" t="str">
        <f>IF(IF('Pedidos día'!W46&gt;0,('Pedidos día'!W46*$C46)+$B46,"")&gt;20,IF('Pedidos día'!W46&gt;0,('Pedidos día'!W46*$C46)+$B46,""),20)</f>
        <v/>
      </c>
      <c r="X46" t="str">
        <f>IF(IF('Pedidos día'!X46&gt;0,('Pedidos día'!X46*$C46)+$B46,"")&gt;20,IF('Pedidos día'!X46&gt;0,('Pedidos día'!X46*$C46)+$B46,""),20)</f>
        <v/>
      </c>
      <c r="Y46" t="str">
        <f>IF(IF('Pedidos día'!Y46&gt;0,('Pedidos día'!Y46*$C46)+$B46,"")&gt;20,IF('Pedidos día'!Y46&gt;0,('Pedidos día'!Y46*$C46)+$B46,""),20)</f>
        <v/>
      </c>
      <c r="Z46">
        <f>IF('Pedidos día'!Z46&gt;0,('Pedidos día'!Z46*$C46)+$B46,"")</f>
        <v>61.248358542667589</v>
      </c>
    </row>
    <row r="47" spans="1:26">
      <c r="A47" t="str">
        <f>'Pedidos día'!A47</f>
        <v>00000-0280</v>
      </c>
      <c r="B47">
        <f>'Pedidos día'!B47</f>
        <v>30</v>
      </c>
      <c r="C47" s="15">
        <f>'Pedidos día'!C47</f>
        <v>1.500281039086091</v>
      </c>
      <c r="D47" t="str">
        <f>IF(IF('Pedidos día'!D47&gt;0,('Pedidos día'!D47*$C47)+$B47,"")&gt;20,IF('Pedidos día'!D47&gt;0,('Pedidos día'!D47*$C47)+$B47,""),20)</f>
        <v/>
      </c>
      <c r="E47">
        <f>IF(IF('Pedidos día'!E47&gt;0,('Pedidos día'!E47*$C47)+$B47,"")&gt;20,IF('Pedidos día'!E47&gt;0,('Pedidos día'!E47*$C47)+$B47,""),20)</f>
        <v>40.501967273602638</v>
      </c>
      <c r="F47" t="str">
        <f>IF(IF('Pedidos día'!F47&gt;0,('Pedidos día'!F47*$C47)+$B47,"")&gt;20,IF('Pedidos día'!F47&gt;0,('Pedidos día'!F47*$C47)+$B47,""),20)</f>
        <v/>
      </c>
      <c r="G47">
        <f>IF(IF('Pedidos día'!G47&gt;0,('Pedidos día'!G47*$C47)+$B47,"")&gt;20,IF('Pedidos día'!G47&gt;0,('Pedidos día'!G47*$C47)+$B47,""),20)</f>
        <v>49.503653508119186</v>
      </c>
      <c r="H47" t="str">
        <f>IF(IF('Pedidos día'!H47&gt;0,('Pedidos día'!H47*$C47)+$B47,"")&gt;20,IF('Pedidos día'!H47&gt;0,('Pedidos día'!H47*$C47)+$B47,""),20)</f>
        <v/>
      </c>
      <c r="I47" t="str">
        <f>IF(IF('Pedidos día'!I47&gt;0,('Pedidos día'!I47*$C47)+$B47,"")&gt;20,IF('Pedidos día'!I47&gt;0,('Pedidos día'!I47*$C47)+$B47,""),20)</f>
        <v/>
      </c>
      <c r="J47" t="str">
        <f>IF(IF('Pedidos día'!J47&gt;0,('Pedidos día'!J47*$C47)+$B47,"")&gt;20,IF('Pedidos día'!J47&gt;0,('Pedidos día'!J47*$C47)+$B47,""),20)</f>
        <v/>
      </c>
      <c r="K47" t="str">
        <f>IF(IF('Pedidos día'!K47&gt;0,('Pedidos día'!K47*$C47)+$B47,"")&gt;20,IF('Pedidos día'!K47&gt;0,('Pedidos día'!K47*$C47)+$B47,""),20)</f>
        <v/>
      </c>
      <c r="L47">
        <f>IF(IF('Pedidos día'!L47&gt;0,('Pedidos día'!L47*$C47)+$B47,"")&gt;20,IF('Pedidos día'!L47&gt;0,('Pedidos día'!L47*$C47)+$B47,""),20)</f>
        <v>42.002248312688728</v>
      </c>
      <c r="M47" t="str">
        <f>IF(IF('Pedidos día'!M47&gt;0,('Pedidos día'!M47*$C47)+$B47,"")&gt;20,IF('Pedidos día'!M47&gt;0,('Pedidos día'!M47*$C47)+$B47,""),20)</f>
        <v/>
      </c>
      <c r="N47" t="str">
        <f>IF(IF('Pedidos día'!N47&gt;0,('Pedidos día'!N47*$C47)+$B47,"")&gt;20,IF('Pedidos día'!N47&gt;0,('Pedidos día'!N47*$C47)+$B47,""),20)</f>
        <v/>
      </c>
      <c r="O47" t="str">
        <f>IF(IF('Pedidos día'!O47&gt;0,('Pedidos día'!O47*$C47)+$B47,"")&gt;20,IF('Pedidos día'!O47&gt;0,('Pedidos día'!O47*$C47)+$B47,""),20)</f>
        <v/>
      </c>
      <c r="P47" t="str">
        <f>IF(IF('Pedidos día'!P47&gt;0,('Pedidos día'!P47*$C47)+$B47,"")&gt;20,IF('Pedidos día'!P47&gt;0,('Pedidos día'!P47*$C47)+$B47,""),20)</f>
        <v/>
      </c>
      <c r="Q47" t="str">
        <f>IF(IF('Pedidos día'!Q47&gt;0,('Pedidos día'!Q47*$C47)+$B47,"")&gt;20,IF('Pedidos día'!Q47&gt;0,('Pedidos día'!Q47*$C47)+$B47,""),20)</f>
        <v/>
      </c>
      <c r="R47" t="str">
        <f>IF(IF('Pedidos día'!R47&gt;0,('Pedidos día'!R47*$C47)+$B47,"")&gt;20,IF('Pedidos día'!R47&gt;0,('Pedidos día'!R47*$C47)+$B47,""),20)</f>
        <v/>
      </c>
      <c r="S47" t="str">
        <f>IF(IF('Pedidos día'!S47&gt;0,('Pedidos día'!S47*$C47)+$B47,"")&gt;20,IF('Pedidos día'!S47&gt;0,('Pedidos día'!S47*$C47)+$B47,""),20)</f>
        <v/>
      </c>
      <c r="T47">
        <f>IF(IF('Pedidos día'!T47&gt;0,('Pedidos día'!T47*$C47)+$B47,"")&gt;20,IF('Pedidos día'!T47&gt;0,('Pedidos día'!T47*$C47)+$B47,""),20)</f>
        <v>34.50084311725827</v>
      </c>
      <c r="U47" t="str">
        <f>IF(IF('Pedidos día'!U47&gt;0,('Pedidos día'!U47*$C47)+$B47,"")&gt;20,IF('Pedidos día'!U47&gt;0,('Pedidos día'!U47*$C47)+$B47,""),20)</f>
        <v/>
      </c>
      <c r="V47" t="str">
        <f>IF(IF('Pedidos día'!V47&gt;0,('Pedidos día'!V47*$C47)+$B47,"")&gt;20,IF('Pedidos día'!V47&gt;0,('Pedidos día'!V47*$C47)+$B47,""),20)</f>
        <v/>
      </c>
      <c r="W47" t="str">
        <f>IF(IF('Pedidos día'!W47&gt;0,('Pedidos día'!W47*$C47)+$B47,"")&gt;20,IF('Pedidos día'!W47&gt;0,('Pedidos día'!W47*$C47)+$B47,""),20)</f>
        <v/>
      </c>
      <c r="X47">
        <f>IF(IF('Pedidos día'!X47&gt;0,('Pedidos día'!X47*$C47)+$B47,"")&gt;20,IF('Pedidos día'!X47&gt;0,('Pedidos día'!X47*$C47)+$B47,""),20)</f>
        <v>42.002248312688728</v>
      </c>
      <c r="Y47" t="str">
        <f>IF(IF('Pedidos día'!Y47&gt;0,('Pedidos día'!Y47*$C47)+$B47,"")&gt;20,IF('Pedidos día'!Y47&gt;0,('Pedidos día'!Y47*$C47)+$B47,""),20)</f>
        <v/>
      </c>
      <c r="Z47">
        <f>IF('Pedidos día'!Z47&gt;0,('Pedidos día'!Z47*$C47)+$B47,"")</f>
        <v>88.510960524357557</v>
      </c>
    </row>
    <row r="48" spans="1:26">
      <c r="A48" t="str">
        <f>'Pedidos día'!A48</f>
        <v>00000-0021</v>
      </c>
      <c r="B48">
        <f>'Pedidos día'!B48</f>
        <v>30</v>
      </c>
      <c r="C48" s="15">
        <f>'Pedidos día'!C48</f>
        <v>1.1839323620935609</v>
      </c>
      <c r="D48" t="str">
        <f>IF(IF('Pedidos día'!D48&gt;0,('Pedidos día'!D48*$C48)+$B48,"")&gt;20,IF('Pedidos día'!D48&gt;0,('Pedidos día'!D48*$C48)+$B48,""),20)</f>
        <v/>
      </c>
      <c r="E48">
        <f>IF(IF('Pedidos día'!E48&gt;0,('Pedidos día'!E48*$C48)+$B48,"")&gt;20,IF('Pedidos día'!E48&gt;0,('Pedidos día'!E48*$C48)+$B48,""),20)</f>
        <v>32.367864724187122</v>
      </c>
      <c r="F48">
        <f>IF(IF('Pedidos día'!F48&gt;0,('Pedidos día'!F48*$C48)+$B48,"")&gt;20,IF('Pedidos día'!F48&gt;0,('Pedidos día'!F48*$C48)+$B48,""),20)</f>
        <v>31.183932362093561</v>
      </c>
      <c r="G48" t="str">
        <f>IF(IF('Pedidos día'!G48&gt;0,('Pedidos día'!G48*$C48)+$B48,"")&gt;20,IF('Pedidos día'!G48&gt;0,('Pedidos día'!G48*$C48)+$B48,""),20)</f>
        <v/>
      </c>
      <c r="H48" t="str">
        <f>IF(IF('Pedidos día'!H48&gt;0,('Pedidos día'!H48*$C48)+$B48,"")&gt;20,IF('Pedidos día'!H48&gt;0,('Pedidos día'!H48*$C48)+$B48,""),20)</f>
        <v/>
      </c>
      <c r="I48" t="str">
        <f>IF(IF('Pedidos día'!I48&gt;0,('Pedidos día'!I48*$C48)+$B48,"")&gt;20,IF('Pedidos día'!I48&gt;0,('Pedidos día'!I48*$C48)+$B48,""),20)</f>
        <v/>
      </c>
      <c r="J48" t="str">
        <f>IF(IF('Pedidos día'!J48&gt;0,('Pedidos día'!J48*$C48)+$B48,"")&gt;20,IF('Pedidos día'!J48&gt;0,('Pedidos día'!J48*$C48)+$B48,""),20)</f>
        <v/>
      </c>
      <c r="K48" t="str">
        <f>IF(IF('Pedidos día'!K48&gt;0,('Pedidos día'!K48*$C48)+$B48,"")&gt;20,IF('Pedidos día'!K48&gt;0,('Pedidos día'!K48*$C48)+$B48,""),20)</f>
        <v/>
      </c>
      <c r="L48" t="str">
        <f>IF(IF('Pedidos día'!L48&gt;0,('Pedidos día'!L48*$C48)+$B48,"")&gt;20,IF('Pedidos día'!L48&gt;0,('Pedidos día'!L48*$C48)+$B48,""),20)</f>
        <v/>
      </c>
      <c r="M48" t="str">
        <f>IF(IF('Pedidos día'!M48&gt;0,('Pedidos día'!M48*$C48)+$B48,"")&gt;20,IF('Pedidos día'!M48&gt;0,('Pedidos día'!M48*$C48)+$B48,""),20)</f>
        <v/>
      </c>
      <c r="N48" t="str">
        <f>IF(IF('Pedidos día'!N48&gt;0,('Pedidos día'!N48*$C48)+$B48,"")&gt;20,IF('Pedidos día'!N48&gt;0,('Pedidos día'!N48*$C48)+$B48,""),20)</f>
        <v/>
      </c>
      <c r="O48">
        <f>IF(IF('Pedidos día'!O48&gt;0,('Pedidos día'!O48*$C48)+$B48,"")&gt;20,IF('Pedidos día'!O48&gt;0,('Pedidos día'!O48*$C48)+$B48,""),20)</f>
        <v>33.551797086280686</v>
      </c>
      <c r="P48" t="str">
        <f>IF(IF('Pedidos día'!P48&gt;0,('Pedidos día'!P48*$C48)+$B48,"")&gt;20,IF('Pedidos día'!P48&gt;0,('Pedidos día'!P48*$C48)+$B48,""),20)</f>
        <v/>
      </c>
      <c r="Q48" t="str">
        <f>IF(IF('Pedidos día'!Q48&gt;0,('Pedidos día'!Q48*$C48)+$B48,"")&gt;20,IF('Pedidos día'!Q48&gt;0,('Pedidos día'!Q48*$C48)+$B48,""),20)</f>
        <v/>
      </c>
      <c r="R48" t="str">
        <f>IF(IF('Pedidos día'!R48&gt;0,('Pedidos día'!R48*$C48)+$B48,"")&gt;20,IF('Pedidos día'!R48&gt;0,('Pedidos día'!R48*$C48)+$B48,""),20)</f>
        <v/>
      </c>
      <c r="S48" t="str">
        <f>IF(IF('Pedidos día'!S48&gt;0,('Pedidos día'!S48*$C48)+$B48,"")&gt;20,IF('Pedidos día'!S48&gt;0,('Pedidos día'!S48*$C48)+$B48,""),20)</f>
        <v/>
      </c>
      <c r="T48">
        <f>IF(IF('Pedidos día'!T48&gt;0,('Pedidos día'!T48*$C48)+$B48,"")&gt;20,IF('Pedidos día'!T48&gt;0,('Pedidos día'!T48*$C48)+$B48,""),20)</f>
        <v>31.183932362093561</v>
      </c>
      <c r="U48" t="str">
        <f>IF(IF('Pedidos día'!U48&gt;0,('Pedidos día'!U48*$C48)+$B48,"")&gt;20,IF('Pedidos día'!U48&gt;0,('Pedidos día'!U48*$C48)+$B48,""),20)</f>
        <v/>
      </c>
      <c r="V48" t="str">
        <f>IF(IF('Pedidos día'!V48&gt;0,('Pedidos día'!V48*$C48)+$B48,"")&gt;20,IF('Pedidos día'!V48&gt;0,('Pedidos día'!V48*$C48)+$B48,""),20)</f>
        <v/>
      </c>
      <c r="W48" t="str">
        <f>IF(IF('Pedidos día'!W48&gt;0,('Pedidos día'!W48*$C48)+$B48,"")&gt;20,IF('Pedidos día'!W48&gt;0,('Pedidos día'!W48*$C48)+$B48,""),20)</f>
        <v/>
      </c>
      <c r="X48" t="str">
        <f>IF(IF('Pedidos día'!X48&gt;0,('Pedidos día'!X48*$C48)+$B48,"")&gt;20,IF('Pedidos día'!X48&gt;0,('Pedidos día'!X48*$C48)+$B48,""),20)</f>
        <v/>
      </c>
      <c r="Y48" t="str">
        <f>IF(IF('Pedidos día'!Y48&gt;0,('Pedidos día'!Y48*$C48)+$B48,"")&gt;20,IF('Pedidos día'!Y48&gt;0,('Pedidos día'!Y48*$C48)+$B48,""),20)</f>
        <v/>
      </c>
      <c r="Z48">
        <f>IF('Pedidos día'!Z48&gt;0,('Pedidos día'!Z48*$C48)+$B48,"")</f>
        <v>38.28752653465493</v>
      </c>
    </row>
    <row r="49" spans="1:26">
      <c r="A49" t="str">
        <f>'Pedidos día'!A49</f>
        <v>00000-0041</v>
      </c>
      <c r="B49">
        <f>'Pedidos día'!B49</f>
        <v>10</v>
      </c>
      <c r="C49" s="15">
        <f>'Pedidos día'!C49</f>
        <v>1.6357203244954004</v>
      </c>
      <c r="D49" t="str">
        <f>IF(IF('Pedidos día'!D49&gt;0,('Pedidos día'!D49*$C49)+$B49,"")&gt;20,IF('Pedidos día'!D49&gt;0,('Pedidos día'!D49*$C49)+$B49,""),20)</f>
        <v/>
      </c>
      <c r="E49">
        <f>IF(IF('Pedidos día'!E49&gt;0,('Pedidos día'!E49*$C49)+$B49,"")&gt;20,IF('Pedidos día'!E49&gt;0,('Pedidos día'!E49*$C49)+$B49,""),20)</f>
        <v>20</v>
      </c>
      <c r="F49" t="str">
        <f>IF(IF('Pedidos día'!F49&gt;0,('Pedidos día'!F49*$C49)+$B49,"")&gt;20,IF('Pedidos día'!F49&gt;0,('Pedidos día'!F49*$C49)+$B49,""),20)</f>
        <v/>
      </c>
      <c r="G49" t="str">
        <f>IF(IF('Pedidos día'!G49&gt;0,('Pedidos día'!G49*$C49)+$B49,"")&gt;20,IF('Pedidos día'!G49&gt;0,('Pedidos día'!G49*$C49)+$B49,""),20)</f>
        <v/>
      </c>
      <c r="H49" t="str">
        <f>IF(IF('Pedidos día'!H49&gt;0,('Pedidos día'!H49*$C49)+$B49,"")&gt;20,IF('Pedidos día'!H49&gt;0,('Pedidos día'!H49*$C49)+$B49,""),20)</f>
        <v/>
      </c>
      <c r="I49" t="str">
        <f>IF(IF('Pedidos día'!I49&gt;0,('Pedidos día'!I49*$C49)+$B49,"")&gt;20,IF('Pedidos día'!I49&gt;0,('Pedidos día'!I49*$C49)+$B49,""),20)</f>
        <v/>
      </c>
      <c r="J49" t="str">
        <f>IF(IF('Pedidos día'!J49&gt;0,('Pedidos día'!J49*$C49)+$B49,"")&gt;20,IF('Pedidos día'!J49&gt;0,('Pedidos día'!J49*$C49)+$B49,""),20)</f>
        <v/>
      </c>
      <c r="K49" t="str">
        <f>IF(IF('Pedidos día'!K49&gt;0,('Pedidos día'!K49*$C49)+$B49,"")&gt;20,IF('Pedidos día'!K49&gt;0,('Pedidos día'!K49*$C49)+$B49,""),20)</f>
        <v/>
      </c>
      <c r="L49">
        <f>IF(IF('Pedidos día'!L49&gt;0,('Pedidos día'!L49*$C49)+$B49,"")&gt;20,IF('Pedidos día'!L49&gt;0,('Pedidos día'!L49*$C49)+$B49,""),20)</f>
        <v>20</v>
      </c>
      <c r="M49" t="str">
        <f>IF(IF('Pedidos día'!M49&gt;0,('Pedidos día'!M49*$C49)+$B49,"")&gt;20,IF('Pedidos día'!M49&gt;0,('Pedidos día'!M49*$C49)+$B49,""),20)</f>
        <v/>
      </c>
      <c r="N49" t="str">
        <f>IF(IF('Pedidos día'!N49&gt;0,('Pedidos día'!N49*$C49)+$B49,"")&gt;20,IF('Pedidos día'!N49&gt;0,('Pedidos día'!N49*$C49)+$B49,""),20)</f>
        <v/>
      </c>
      <c r="O49" t="str">
        <f>IF(IF('Pedidos día'!O49&gt;0,('Pedidos día'!O49*$C49)+$B49,"")&gt;20,IF('Pedidos día'!O49&gt;0,('Pedidos día'!O49*$C49)+$B49,""),20)</f>
        <v/>
      </c>
      <c r="P49" t="str">
        <f>IF(IF('Pedidos día'!P49&gt;0,('Pedidos día'!P49*$C49)+$B49,"")&gt;20,IF('Pedidos día'!P49&gt;0,('Pedidos día'!P49*$C49)+$B49,""),20)</f>
        <v/>
      </c>
      <c r="Q49">
        <f>IF(IF('Pedidos día'!Q49&gt;0,('Pedidos día'!Q49*$C49)+$B49,"")&gt;20,IF('Pedidos día'!Q49&gt;0,('Pedidos día'!Q49*$C49)+$B49,""),20)</f>
        <v>20</v>
      </c>
      <c r="R49" t="str">
        <f>IF(IF('Pedidos día'!R49&gt;0,('Pedidos día'!R49*$C49)+$B49,"")&gt;20,IF('Pedidos día'!R49&gt;0,('Pedidos día'!R49*$C49)+$B49,""),20)</f>
        <v/>
      </c>
      <c r="S49">
        <f>IF(IF('Pedidos día'!S49&gt;0,('Pedidos día'!S49*$C49)+$B49,"")&gt;20,IF('Pedidos día'!S49&gt;0,('Pedidos día'!S49*$C49)+$B49,""),20)</f>
        <v>20</v>
      </c>
      <c r="T49" t="str">
        <f>IF(IF('Pedidos día'!T49&gt;0,('Pedidos día'!T49*$C49)+$B49,"")&gt;20,IF('Pedidos día'!T49&gt;0,('Pedidos día'!T49*$C49)+$B49,""),20)</f>
        <v/>
      </c>
      <c r="U49" t="str">
        <f>IF(IF('Pedidos día'!U49&gt;0,('Pedidos día'!U49*$C49)+$B49,"")&gt;20,IF('Pedidos día'!U49&gt;0,('Pedidos día'!U49*$C49)+$B49,""),20)</f>
        <v/>
      </c>
      <c r="V49" t="str">
        <f>IF(IF('Pedidos día'!V49&gt;0,('Pedidos día'!V49*$C49)+$B49,"")&gt;20,IF('Pedidos día'!V49&gt;0,('Pedidos día'!V49*$C49)+$B49,""),20)</f>
        <v/>
      </c>
      <c r="W49" t="str">
        <f>IF(IF('Pedidos día'!W49&gt;0,('Pedidos día'!W49*$C49)+$B49,"")&gt;20,IF('Pedidos día'!W49&gt;0,('Pedidos día'!W49*$C49)+$B49,""),20)</f>
        <v/>
      </c>
      <c r="X49" t="str">
        <f>IF(IF('Pedidos día'!X49&gt;0,('Pedidos día'!X49*$C49)+$B49,"")&gt;20,IF('Pedidos día'!X49&gt;0,('Pedidos día'!X49*$C49)+$B49,""),20)</f>
        <v/>
      </c>
      <c r="Y49" t="str">
        <f>IF(IF('Pedidos día'!Y49&gt;0,('Pedidos día'!Y49*$C49)+$B49,"")&gt;20,IF('Pedidos día'!Y49&gt;0,('Pedidos día'!Y49*$C49)+$B49,""),20)</f>
        <v/>
      </c>
      <c r="Z49">
        <f>IF('Pedidos día'!Z49&gt;0,('Pedidos día'!Z49*$C49)+$B49,"")</f>
        <v>31.264364218440207</v>
      </c>
    </row>
    <row r="50" spans="1:26">
      <c r="A50" t="str">
        <f>'Pedidos día'!A50</f>
        <v>00000-0048</v>
      </c>
      <c r="B50">
        <f>'Pedidos día'!B50</f>
        <v>40</v>
      </c>
      <c r="C50" s="15">
        <f>'Pedidos día'!C50</f>
        <v>1.7968997736678167</v>
      </c>
      <c r="D50" t="str">
        <f>IF(IF('Pedidos día'!D50&gt;0,('Pedidos día'!D50*$C50)+$B50,"")&gt;20,IF('Pedidos día'!D50&gt;0,('Pedidos día'!D50*$C50)+$B50,""),20)</f>
        <v/>
      </c>
      <c r="E50" t="str">
        <f>IF(IF('Pedidos día'!E50&gt;0,('Pedidos día'!E50*$C50)+$B50,"")&gt;20,IF('Pedidos día'!E50&gt;0,('Pedidos día'!E50*$C50)+$B50,""),20)</f>
        <v/>
      </c>
      <c r="F50">
        <f>IF(IF('Pedidos día'!F50&gt;0,('Pedidos día'!F50*$C50)+$B50,"")&gt;20,IF('Pedidos día'!F50&gt;0,('Pedidos día'!F50*$C50)+$B50,""),20)</f>
        <v>45.390699321003453</v>
      </c>
      <c r="G50" t="str">
        <f>IF(IF('Pedidos día'!G50&gt;0,('Pedidos día'!G50*$C50)+$B50,"")&gt;20,IF('Pedidos día'!G50&gt;0,('Pedidos día'!G50*$C50)+$B50,""),20)</f>
        <v/>
      </c>
      <c r="H50" t="str">
        <f>IF(IF('Pedidos día'!H50&gt;0,('Pedidos día'!H50*$C50)+$B50,"")&gt;20,IF('Pedidos día'!H50&gt;0,('Pedidos día'!H50*$C50)+$B50,""),20)</f>
        <v/>
      </c>
      <c r="I50">
        <f>IF(IF('Pedidos día'!I50&gt;0,('Pedidos día'!I50*$C50)+$B50,"")&gt;20,IF('Pedidos día'!I50&gt;0,('Pedidos día'!I50*$C50)+$B50,""),20)</f>
        <v>52.578298415674716</v>
      </c>
      <c r="J50" t="str">
        <f>IF(IF('Pedidos día'!J50&gt;0,('Pedidos día'!J50*$C50)+$B50,"")&gt;20,IF('Pedidos día'!J50&gt;0,('Pedidos día'!J50*$C50)+$B50,""),20)</f>
        <v/>
      </c>
      <c r="K50" t="str">
        <f>IF(IF('Pedidos día'!K50&gt;0,('Pedidos día'!K50*$C50)+$B50,"")&gt;20,IF('Pedidos día'!K50&gt;0,('Pedidos día'!K50*$C50)+$B50,""),20)</f>
        <v/>
      </c>
      <c r="L50" t="str">
        <f>IF(IF('Pedidos día'!L50&gt;0,('Pedidos día'!L50*$C50)+$B50,"")&gt;20,IF('Pedidos día'!L50&gt;0,('Pedidos día'!L50*$C50)+$B50,""),20)</f>
        <v/>
      </c>
      <c r="M50" t="str">
        <f>IF(IF('Pedidos día'!M50&gt;0,('Pedidos día'!M50*$C50)+$B50,"")&gt;20,IF('Pedidos día'!M50&gt;0,('Pedidos día'!M50*$C50)+$B50,""),20)</f>
        <v/>
      </c>
      <c r="N50" t="str">
        <f>IF(IF('Pedidos día'!N50&gt;0,('Pedidos día'!N50*$C50)+$B50,"")&gt;20,IF('Pedidos día'!N50&gt;0,('Pedidos día'!N50*$C50)+$B50,""),20)</f>
        <v/>
      </c>
      <c r="O50" t="str">
        <f>IF(IF('Pedidos día'!O50&gt;0,('Pedidos día'!O50*$C50)+$B50,"")&gt;20,IF('Pedidos día'!O50&gt;0,('Pedidos día'!O50*$C50)+$B50,""),20)</f>
        <v/>
      </c>
      <c r="P50" t="str">
        <f>IF(IF('Pedidos día'!P50&gt;0,('Pedidos día'!P50*$C50)+$B50,"")&gt;20,IF('Pedidos día'!P50&gt;0,('Pedidos día'!P50*$C50)+$B50,""),20)</f>
        <v/>
      </c>
      <c r="Q50">
        <f>IF(IF('Pedidos día'!Q50&gt;0,('Pedidos día'!Q50*$C50)+$B50,"")&gt;20,IF('Pedidos día'!Q50&gt;0,('Pedidos día'!Q50*$C50)+$B50,""),20)</f>
        <v>41.796899773667818</v>
      </c>
      <c r="R50" t="str">
        <f>IF(IF('Pedidos día'!R50&gt;0,('Pedidos día'!R50*$C50)+$B50,"")&gt;20,IF('Pedidos día'!R50&gt;0,('Pedidos día'!R50*$C50)+$B50,""),20)</f>
        <v/>
      </c>
      <c r="S50" t="str">
        <f>IF(IF('Pedidos día'!S50&gt;0,('Pedidos día'!S50*$C50)+$B50,"")&gt;20,IF('Pedidos día'!S50&gt;0,('Pedidos día'!S50*$C50)+$B50,""),20)</f>
        <v/>
      </c>
      <c r="T50">
        <f>IF(IF('Pedidos día'!T50&gt;0,('Pedidos día'!T50*$C50)+$B50,"")&gt;20,IF('Pedidos día'!T50&gt;0,('Pedidos día'!T50*$C50)+$B50,""),20)</f>
        <v>41.796899773667818</v>
      </c>
      <c r="U50" t="str">
        <f>IF(IF('Pedidos día'!U50&gt;0,('Pedidos día'!U50*$C50)+$B50,"")&gt;20,IF('Pedidos día'!U50&gt;0,('Pedidos día'!U50*$C50)+$B50,""),20)</f>
        <v/>
      </c>
      <c r="V50" t="str">
        <f>IF(IF('Pedidos día'!V50&gt;0,('Pedidos día'!V50*$C50)+$B50,"")&gt;20,IF('Pedidos día'!V50&gt;0,('Pedidos día'!V50*$C50)+$B50,""),20)</f>
        <v/>
      </c>
      <c r="W50" t="str">
        <f>IF(IF('Pedidos día'!W50&gt;0,('Pedidos día'!W50*$C50)+$B50,"")&gt;20,IF('Pedidos día'!W50&gt;0,('Pedidos día'!W50*$C50)+$B50,""),20)</f>
        <v/>
      </c>
      <c r="X50" t="str">
        <f>IF(IF('Pedidos día'!X50&gt;0,('Pedidos día'!X50*$C50)+$B50,"")&gt;20,IF('Pedidos día'!X50&gt;0,('Pedidos día'!X50*$C50)+$B50,""),20)</f>
        <v/>
      </c>
      <c r="Y50" t="str">
        <f>IF(IF('Pedidos día'!Y50&gt;0,('Pedidos día'!Y50*$C50)+$B50,"")&gt;20,IF('Pedidos día'!Y50&gt;0,('Pedidos día'!Y50*$C50)+$B50,""),20)</f>
        <v/>
      </c>
      <c r="Z50">
        <f>IF('Pedidos día'!Z50&gt;0,('Pedidos día'!Z50*$C50)+$B50,"")</f>
        <v>61.562797284013797</v>
      </c>
    </row>
    <row r="51" spans="1:26">
      <c r="A51" t="str">
        <f>'Pedidos día'!A51</f>
        <v>00000-0058</v>
      </c>
      <c r="B51">
        <f>'Pedidos día'!B51</f>
        <v>20</v>
      </c>
      <c r="C51" s="15">
        <f>'Pedidos día'!C51</f>
        <v>1.0927779556716875</v>
      </c>
      <c r="D51" t="str">
        <f>IF(IF('Pedidos día'!D51&gt;0,('Pedidos día'!D51*$C51)+$B51,"")&gt;20,IF('Pedidos día'!D51&gt;0,('Pedidos día'!D51*$C51)+$B51,""),20)</f>
        <v/>
      </c>
      <c r="E51" t="str">
        <f>IF(IF('Pedidos día'!E51&gt;0,('Pedidos día'!E51*$C51)+$B51,"")&gt;20,IF('Pedidos día'!E51&gt;0,('Pedidos día'!E51*$C51)+$B51,""),20)</f>
        <v/>
      </c>
      <c r="F51" t="str">
        <f>IF(IF('Pedidos día'!F51&gt;0,('Pedidos día'!F51*$C51)+$B51,"")&gt;20,IF('Pedidos día'!F51&gt;0,('Pedidos día'!F51*$C51)+$B51,""),20)</f>
        <v/>
      </c>
      <c r="G51">
        <f>IF(IF('Pedidos día'!G51&gt;0,('Pedidos día'!G51*$C51)+$B51,"")&gt;20,IF('Pedidos día'!G51&gt;0,('Pedidos día'!G51*$C51)+$B51,""),20)</f>
        <v>22.185555911343375</v>
      </c>
      <c r="H51" t="str">
        <f>IF(IF('Pedidos día'!H51&gt;0,('Pedidos día'!H51*$C51)+$B51,"")&gt;20,IF('Pedidos día'!H51&gt;0,('Pedidos día'!H51*$C51)+$B51,""),20)</f>
        <v/>
      </c>
      <c r="I51" t="str">
        <f>IF(IF('Pedidos día'!I51&gt;0,('Pedidos día'!I51*$C51)+$B51,"")&gt;20,IF('Pedidos día'!I51&gt;0,('Pedidos día'!I51*$C51)+$B51,""),20)</f>
        <v/>
      </c>
      <c r="J51" t="str">
        <f>IF(IF('Pedidos día'!J51&gt;0,('Pedidos día'!J51*$C51)+$B51,"")&gt;20,IF('Pedidos día'!J51&gt;0,('Pedidos día'!J51*$C51)+$B51,""),20)</f>
        <v/>
      </c>
      <c r="K51" t="str">
        <f>IF(IF('Pedidos día'!K51&gt;0,('Pedidos día'!K51*$C51)+$B51,"")&gt;20,IF('Pedidos día'!K51&gt;0,('Pedidos día'!K51*$C51)+$B51,""),20)</f>
        <v/>
      </c>
      <c r="L51" t="str">
        <f>IF(IF('Pedidos día'!L51&gt;0,('Pedidos día'!L51*$C51)+$B51,"")&gt;20,IF('Pedidos día'!L51&gt;0,('Pedidos día'!L51*$C51)+$B51,""),20)</f>
        <v/>
      </c>
      <c r="M51" t="str">
        <f>IF(IF('Pedidos día'!M51&gt;0,('Pedidos día'!M51*$C51)+$B51,"")&gt;20,IF('Pedidos día'!M51&gt;0,('Pedidos día'!M51*$C51)+$B51,""),20)</f>
        <v/>
      </c>
      <c r="N51" t="str">
        <f>IF(IF('Pedidos día'!N51&gt;0,('Pedidos día'!N51*$C51)+$B51,"")&gt;20,IF('Pedidos día'!N51&gt;0,('Pedidos día'!N51*$C51)+$B51,""),20)</f>
        <v/>
      </c>
      <c r="O51">
        <f>IF(IF('Pedidos día'!O51&gt;0,('Pedidos día'!O51*$C51)+$B51,"")&gt;20,IF('Pedidos día'!O51&gt;0,('Pedidos día'!O51*$C51)+$B51,""),20)</f>
        <v>22.185555911343375</v>
      </c>
      <c r="P51" t="str">
        <f>IF(IF('Pedidos día'!P51&gt;0,('Pedidos día'!P51*$C51)+$B51,"")&gt;20,IF('Pedidos día'!P51&gt;0,('Pedidos día'!P51*$C51)+$B51,""),20)</f>
        <v/>
      </c>
      <c r="Q51" t="str">
        <f>IF(IF('Pedidos día'!Q51&gt;0,('Pedidos día'!Q51*$C51)+$B51,"")&gt;20,IF('Pedidos día'!Q51&gt;0,('Pedidos día'!Q51*$C51)+$B51,""),20)</f>
        <v/>
      </c>
      <c r="R51" t="str">
        <f>IF(IF('Pedidos día'!R51&gt;0,('Pedidos día'!R51*$C51)+$B51,"")&gt;20,IF('Pedidos día'!R51&gt;0,('Pedidos día'!R51*$C51)+$B51,""),20)</f>
        <v/>
      </c>
      <c r="S51" t="str">
        <f>IF(IF('Pedidos día'!S51&gt;0,('Pedidos día'!S51*$C51)+$B51,"")&gt;20,IF('Pedidos día'!S51&gt;0,('Pedidos día'!S51*$C51)+$B51,""),20)</f>
        <v/>
      </c>
      <c r="T51">
        <f>IF(IF('Pedidos día'!T51&gt;0,('Pedidos día'!T51*$C51)+$B51,"")&gt;20,IF('Pedidos día'!T51&gt;0,('Pedidos día'!T51*$C51)+$B51,""),20)</f>
        <v>24.37111182268675</v>
      </c>
      <c r="U51" t="str">
        <f>IF(IF('Pedidos día'!U51&gt;0,('Pedidos día'!U51*$C51)+$B51,"")&gt;20,IF('Pedidos día'!U51&gt;0,('Pedidos día'!U51*$C51)+$B51,""),20)</f>
        <v/>
      </c>
      <c r="V51" t="str">
        <f>IF(IF('Pedidos día'!V51&gt;0,('Pedidos día'!V51*$C51)+$B51,"")&gt;20,IF('Pedidos día'!V51&gt;0,('Pedidos día'!V51*$C51)+$B51,""),20)</f>
        <v/>
      </c>
      <c r="W51">
        <f>IF(IF('Pedidos día'!W51&gt;0,('Pedidos día'!W51*$C51)+$B51,"")&gt;20,IF('Pedidos día'!W51&gt;0,('Pedidos día'!W51*$C51)+$B51,""),20)</f>
        <v>24.37111182268675</v>
      </c>
      <c r="X51" t="str">
        <f>IF(IF('Pedidos día'!X51&gt;0,('Pedidos día'!X51*$C51)+$B51,"")&gt;20,IF('Pedidos día'!X51&gt;0,('Pedidos día'!X51*$C51)+$B51,""),20)</f>
        <v/>
      </c>
      <c r="Y51" t="str">
        <f>IF(IF('Pedidos día'!Y51&gt;0,('Pedidos día'!Y51*$C51)+$B51,"")&gt;20,IF('Pedidos día'!Y51&gt;0,('Pedidos día'!Y51*$C51)+$B51,""),20)</f>
        <v/>
      </c>
      <c r="Z51">
        <f>IF('Pedidos día'!Z51&gt;0,('Pedidos día'!Z51*$C51)+$B51,"")</f>
        <v>33.113335468060249</v>
      </c>
    </row>
    <row r="52" spans="1:26">
      <c r="A52" t="str">
        <f>'Pedidos día'!A52</f>
        <v>00000-0118</v>
      </c>
      <c r="B52">
        <f>'Pedidos día'!B52</f>
        <v>10</v>
      </c>
      <c r="C52" s="15">
        <f>'Pedidos día'!C52</f>
        <v>1.1924147215412431</v>
      </c>
      <c r="D52">
        <f>IF(IF('Pedidos día'!D52&gt;0,('Pedidos día'!D52*$C52)+$B52,"")&gt;20,IF('Pedidos día'!D52&gt;0,('Pedidos día'!D52*$C52)+$B52,""),20)</f>
        <v>20</v>
      </c>
      <c r="E52" t="str">
        <f>IF(IF('Pedidos día'!E52&gt;0,('Pedidos día'!E52*$C52)+$B52,"")&gt;20,IF('Pedidos día'!E52&gt;0,('Pedidos día'!E52*$C52)+$B52,""),20)</f>
        <v/>
      </c>
      <c r="F52" t="str">
        <f>IF(IF('Pedidos día'!F52&gt;0,('Pedidos día'!F52*$C52)+$B52,"")&gt;20,IF('Pedidos día'!F52&gt;0,('Pedidos día'!F52*$C52)+$B52,""),20)</f>
        <v/>
      </c>
      <c r="G52" t="str">
        <f>IF(IF('Pedidos día'!G52&gt;0,('Pedidos día'!G52*$C52)+$B52,"")&gt;20,IF('Pedidos día'!G52&gt;0,('Pedidos día'!G52*$C52)+$B52,""),20)</f>
        <v/>
      </c>
      <c r="H52">
        <f>IF(IF('Pedidos día'!H52&gt;0,('Pedidos día'!H52*$C52)+$B52,"")&gt;20,IF('Pedidos día'!H52&gt;0,('Pedidos día'!H52*$C52)+$B52,""),20)</f>
        <v>27.886220823118645</v>
      </c>
      <c r="I52" t="str">
        <f>IF(IF('Pedidos día'!I52&gt;0,('Pedidos día'!I52*$C52)+$B52,"")&gt;20,IF('Pedidos día'!I52&gt;0,('Pedidos día'!I52*$C52)+$B52,""),20)</f>
        <v/>
      </c>
      <c r="J52" t="str">
        <f>IF(IF('Pedidos día'!J52&gt;0,('Pedidos día'!J52*$C52)+$B52,"")&gt;20,IF('Pedidos día'!J52&gt;0,('Pedidos día'!J52*$C52)+$B52,""),20)</f>
        <v/>
      </c>
      <c r="K52">
        <f>IF(IF('Pedidos día'!K52&gt;0,('Pedidos día'!K52*$C52)+$B52,"")&gt;20,IF('Pedidos día'!K52&gt;0,('Pedidos día'!K52*$C52)+$B52,""),20)</f>
        <v>23.116561936953673</v>
      </c>
      <c r="L52" t="str">
        <f>IF(IF('Pedidos día'!L52&gt;0,('Pedidos día'!L52*$C52)+$B52,"")&gt;20,IF('Pedidos día'!L52&gt;0,('Pedidos día'!L52*$C52)+$B52,""),20)</f>
        <v/>
      </c>
      <c r="M52" t="str">
        <f>IF(IF('Pedidos día'!M52&gt;0,('Pedidos día'!M52*$C52)+$B52,"")&gt;20,IF('Pedidos día'!M52&gt;0,('Pedidos día'!M52*$C52)+$B52,""),20)</f>
        <v/>
      </c>
      <c r="N52" t="str">
        <f>IF(IF('Pedidos día'!N52&gt;0,('Pedidos día'!N52*$C52)+$B52,"")&gt;20,IF('Pedidos día'!N52&gt;0,('Pedidos día'!N52*$C52)+$B52,""),20)</f>
        <v/>
      </c>
      <c r="O52" t="str">
        <f>IF(IF('Pedidos día'!O52&gt;0,('Pedidos día'!O52*$C52)+$B52,"")&gt;20,IF('Pedidos día'!O52&gt;0,('Pedidos día'!O52*$C52)+$B52,""),20)</f>
        <v/>
      </c>
      <c r="P52" t="str">
        <f>IF(IF('Pedidos día'!P52&gt;0,('Pedidos día'!P52*$C52)+$B52,"")&gt;20,IF('Pedidos día'!P52&gt;0,('Pedidos día'!P52*$C52)+$B52,""),20)</f>
        <v/>
      </c>
      <c r="Q52" t="str">
        <f>IF(IF('Pedidos día'!Q52&gt;0,('Pedidos día'!Q52*$C52)+$B52,"")&gt;20,IF('Pedidos día'!Q52&gt;0,('Pedidos día'!Q52*$C52)+$B52,""),20)</f>
        <v/>
      </c>
      <c r="R52">
        <f>IF(IF('Pedidos día'!R52&gt;0,('Pedidos día'!R52*$C52)+$B52,"")&gt;20,IF('Pedidos día'!R52&gt;0,('Pedidos día'!R52*$C52)+$B52,""),20)</f>
        <v>23.116561936953673</v>
      </c>
      <c r="S52" t="str">
        <f>IF(IF('Pedidos día'!S52&gt;0,('Pedidos día'!S52*$C52)+$B52,"")&gt;20,IF('Pedidos día'!S52&gt;0,('Pedidos día'!S52*$C52)+$B52,""),20)</f>
        <v/>
      </c>
      <c r="T52" t="str">
        <f>IF(IF('Pedidos día'!T52&gt;0,('Pedidos día'!T52*$C52)+$B52,"")&gt;20,IF('Pedidos día'!T52&gt;0,('Pedidos día'!T52*$C52)+$B52,""),20)</f>
        <v/>
      </c>
      <c r="U52" t="str">
        <f>IF(IF('Pedidos día'!U52&gt;0,('Pedidos día'!U52*$C52)+$B52,"")&gt;20,IF('Pedidos día'!U52&gt;0,('Pedidos día'!U52*$C52)+$B52,""),20)</f>
        <v/>
      </c>
      <c r="V52" t="str">
        <f>IF(IF('Pedidos día'!V52&gt;0,('Pedidos día'!V52*$C52)+$B52,"")&gt;20,IF('Pedidos día'!V52&gt;0,('Pedidos día'!V52*$C52)+$B52,""),20)</f>
        <v/>
      </c>
      <c r="W52" t="str">
        <f>IF(IF('Pedidos día'!W52&gt;0,('Pedidos día'!W52*$C52)+$B52,"")&gt;20,IF('Pedidos día'!W52&gt;0,('Pedidos día'!W52*$C52)+$B52,""),20)</f>
        <v/>
      </c>
      <c r="X52" t="str">
        <f>IF(IF('Pedidos día'!X52&gt;0,('Pedidos día'!X52*$C52)+$B52,"")&gt;20,IF('Pedidos día'!X52&gt;0,('Pedidos día'!X52*$C52)+$B52,""),20)</f>
        <v/>
      </c>
      <c r="Y52" t="str">
        <f>IF(IF('Pedidos día'!Y52&gt;0,('Pedidos día'!Y52*$C52)+$B52,"")&gt;20,IF('Pedidos día'!Y52&gt;0,('Pedidos día'!Y52*$C52)+$B52,""),20)</f>
        <v/>
      </c>
      <c r="Z52">
        <f>IF('Pedidos día'!Z52&gt;0,('Pedidos día'!Z52*$C52)+$B52,"")</f>
        <v>56.504174140108482</v>
      </c>
    </row>
    <row r="53" spans="1:26">
      <c r="A53" t="str">
        <f>'Pedidos día'!A53</f>
        <v>00000-0119</v>
      </c>
      <c r="B53">
        <f>'Pedidos día'!B53</f>
        <v>40</v>
      </c>
      <c r="C53" s="15">
        <f>'Pedidos día'!C53</f>
        <v>1.62902644124101</v>
      </c>
      <c r="D53" t="str">
        <f>IF(IF('Pedidos día'!D53&gt;0,('Pedidos día'!D53*$C53)+$B53,"")&gt;20,IF('Pedidos día'!D53&gt;0,('Pedidos día'!D53*$C53)+$B53,""),20)</f>
        <v/>
      </c>
      <c r="E53" t="str">
        <f>IF(IF('Pedidos día'!E53&gt;0,('Pedidos día'!E53*$C53)+$B53,"")&gt;20,IF('Pedidos día'!E53&gt;0,('Pedidos día'!E53*$C53)+$B53,""),20)</f>
        <v/>
      </c>
      <c r="F53">
        <f>IF(IF('Pedidos día'!F53&gt;0,('Pedidos día'!F53*$C53)+$B53,"")&gt;20,IF('Pedidos día'!F53&gt;0,('Pedidos día'!F53*$C53)+$B53,""),20)</f>
        <v>57.919290853651106</v>
      </c>
      <c r="G53" t="str">
        <f>IF(IF('Pedidos día'!G53&gt;0,('Pedidos día'!G53*$C53)+$B53,"")&gt;20,IF('Pedidos día'!G53&gt;0,('Pedidos día'!G53*$C53)+$B53,""),20)</f>
        <v/>
      </c>
      <c r="H53">
        <f>IF(IF('Pedidos día'!H53&gt;0,('Pedidos día'!H53*$C53)+$B53,"")&gt;20,IF('Pedidos día'!H53&gt;0,('Pedidos día'!H53*$C53)+$B53,""),20)</f>
        <v>48.145132206205048</v>
      </c>
      <c r="I53" t="str">
        <f>IF(IF('Pedidos día'!I53&gt;0,('Pedidos día'!I53*$C53)+$B53,"")&gt;20,IF('Pedidos día'!I53&gt;0,('Pedidos día'!I53*$C53)+$B53,""),20)</f>
        <v/>
      </c>
      <c r="J53" t="str">
        <f>IF(IF('Pedidos día'!J53&gt;0,('Pedidos día'!J53*$C53)+$B53,"")&gt;20,IF('Pedidos día'!J53&gt;0,('Pedidos día'!J53*$C53)+$B53,""),20)</f>
        <v/>
      </c>
      <c r="K53" t="str">
        <f>IF(IF('Pedidos día'!K53&gt;0,('Pedidos día'!K53*$C53)+$B53,"")&gt;20,IF('Pedidos día'!K53&gt;0,('Pedidos día'!K53*$C53)+$B53,""),20)</f>
        <v/>
      </c>
      <c r="L53" t="str">
        <f>IF(IF('Pedidos día'!L53&gt;0,('Pedidos día'!L53*$C53)+$B53,"")&gt;20,IF('Pedidos día'!L53&gt;0,('Pedidos día'!L53*$C53)+$B53,""),20)</f>
        <v/>
      </c>
      <c r="M53" t="str">
        <f>IF(IF('Pedidos día'!M53&gt;0,('Pedidos día'!M53*$C53)+$B53,"")&gt;20,IF('Pedidos día'!M53&gt;0,('Pedidos día'!M53*$C53)+$B53,""),20)</f>
        <v/>
      </c>
      <c r="N53">
        <f>IF(IF('Pedidos día'!N53&gt;0,('Pedidos día'!N53*$C53)+$B53,"")&gt;20,IF('Pedidos día'!N53&gt;0,('Pedidos día'!N53*$C53)+$B53,""),20)</f>
        <v>53.032211529928077</v>
      </c>
      <c r="O53" t="str">
        <f>IF(IF('Pedidos día'!O53&gt;0,('Pedidos día'!O53*$C53)+$B53,"")&gt;20,IF('Pedidos día'!O53&gt;0,('Pedidos día'!O53*$C53)+$B53,""),20)</f>
        <v/>
      </c>
      <c r="P53">
        <f>IF(IF('Pedidos día'!P53&gt;0,('Pedidos día'!P53*$C53)+$B53,"")&gt;20,IF('Pedidos día'!P53&gt;0,('Pedidos día'!P53*$C53)+$B53,""),20)</f>
        <v>56.290264412410096</v>
      </c>
      <c r="Q53" t="str">
        <f>IF(IF('Pedidos día'!Q53&gt;0,('Pedidos día'!Q53*$C53)+$B53,"")&gt;20,IF('Pedidos día'!Q53&gt;0,('Pedidos día'!Q53*$C53)+$B53,""),20)</f>
        <v/>
      </c>
      <c r="R53" t="str">
        <f>IF(IF('Pedidos día'!R53&gt;0,('Pedidos día'!R53*$C53)+$B53,"")&gt;20,IF('Pedidos día'!R53&gt;0,('Pedidos día'!R53*$C53)+$B53,""),20)</f>
        <v/>
      </c>
      <c r="S53" t="str">
        <f>IF(IF('Pedidos día'!S53&gt;0,('Pedidos día'!S53*$C53)+$B53,"")&gt;20,IF('Pedidos día'!S53&gt;0,('Pedidos día'!S53*$C53)+$B53,""),20)</f>
        <v/>
      </c>
      <c r="T53" t="str">
        <f>IF(IF('Pedidos día'!T53&gt;0,('Pedidos día'!T53*$C53)+$B53,"")&gt;20,IF('Pedidos día'!T53&gt;0,('Pedidos día'!T53*$C53)+$B53,""),20)</f>
        <v/>
      </c>
      <c r="U53" t="str">
        <f>IF(IF('Pedidos día'!U53&gt;0,('Pedidos día'!U53*$C53)+$B53,"")&gt;20,IF('Pedidos día'!U53&gt;0,('Pedidos día'!U53*$C53)+$B53,""),20)</f>
        <v/>
      </c>
      <c r="V53" t="str">
        <f>IF(IF('Pedidos día'!V53&gt;0,('Pedidos día'!V53*$C53)+$B53,"")&gt;20,IF('Pedidos día'!V53&gt;0,('Pedidos día'!V53*$C53)+$B53,""),20)</f>
        <v/>
      </c>
      <c r="W53" t="str">
        <f>IF(IF('Pedidos día'!W53&gt;0,('Pedidos día'!W53*$C53)+$B53,"")&gt;20,IF('Pedidos día'!W53&gt;0,('Pedidos día'!W53*$C53)+$B53,""),20)</f>
        <v/>
      </c>
      <c r="X53" t="str">
        <f>IF(IF('Pedidos día'!X53&gt;0,('Pedidos día'!X53*$C53)+$B53,"")&gt;20,IF('Pedidos día'!X53&gt;0,('Pedidos día'!X53*$C53)+$B53,""),20)</f>
        <v/>
      </c>
      <c r="Y53" t="str">
        <f>IF(IF('Pedidos día'!Y53&gt;0,('Pedidos día'!Y53*$C53)+$B53,"")&gt;20,IF('Pedidos día'!Y53&gt;0,('Pedidos día'!Y53*$C53)+$B53,""),20)</f>
        <v/>
      </c>
      <c r="Z53">
        <f>IF('Pedidos día'!Z53&gt;0,('Pedidos día'!Z53*$C53)+$B53,"")</f>
        <v>95.38689900219434</v>
      </c>
    </row>
    <row r="54" spans="1:26">
      <c r="A54" t="str">
        <f>'Pedidos día'!A54</f>
        <v>00000-0146</v>
      </c>
      <c r="B54">
        <f>'Pedidos día'!B54</f>
        <v>30</v>
      </c>
      <c r="C54" s="15">
        <f>'Pedidos día'!C54</f>
        <v>1.0301390118465714</v>
      </c>
      <c r="D54" t="str">
        <f>IF(IF('Pedidos día'!D54&gt;0,('Pedidos día'!D54*$C54)+$B54,"")&gt;20,IF('Pedidos día'!D54&gt;0,('Pedidos día'!D54*$C54)+$B54,""),20)</f>
        <v/>
      </c>
      <c r="E54" t="str">
        <f>IF(IF('Pedidos día'!E54&gt;0,('Pedidos día'!E54*$C54)+$B54,"")&gt;20,IF('Pedidos día'!E54&gt;0,('Pedidos día'!E54*$C54)+$B54,""),20)</f>
        <v/>
      </c>
      <c r="F54" t="str">
        <f>IF(IF('Pedidos día'!F54&gt;0,('Pedidos día'!F54*$C54)+$B54,"")&gt;20,IF('Pedidos día'!F54&gt;0,('Pedidos día'!F54*$C54)+$B54,""),20)</f>
        <v/>
      </c>
      <c r="G54" t="str">
        <f>IF(IF('Pedidos día'!G54&gt;0,('Pedidos día'!G54*$C54)+$B54,"")&gt;20,IF('Pedidos día'!G54&gt;0,('Pedidos día'!G54*$C54)+$B54,""),20)</f>
        <v/>
      </c>
      <c r="H54" t="str">
        <f>IF(IF('Pedidos día'!H54&gt;0,('Pedidos día'!H54*$C54)+$B54,"")&gt;20,IF('Pedidos día'!H54&gt;0,('Pedidos día'!H54*$C54)+$B54,""),20)</f>
        <v/>
      </c>
      <c r="I54" t="str">
        <f>IF(IF('Pedidos día'!I54&gt;0,('Pedidos día'!I54*$C54)+$B54,"")&gt;20,IF('Pedidos día'!I54&gt;0,('Pedidos día'!I54*$C54)+$B54,""),20)</f>
        <v/>
      </c>
      <c r="J54">
        <f>IF(IF('Pedidos día'!J54&gt;0,('Pedidos día'!J54*$C54)+$B54,"")&gt;20,IF('Pedidos día'!J54&gt;0,('Pedidos día'!J54*$C54)+$B54,""),20)</f>
        <v>47.512363201391715</v>
      </c>
      <c r="K54" t="str">
        <f>IF(IF('Pedidos día'!K54&gt;0,('Pedidos día'!K54*$C54)+$B54,"")&gt;20,IF('Pedidos día'!K54&gt;0,('Pedidos día'!K54*$C54)+$B54,""),20)</f>
        <v/>
      </c>
      <c r="L54" t="str">
        <f>IF(IF('Pedidos día'!L54&gt;0,('Pedidos día'!L54*$C54)+$B54,"")&gt;20,IF('Pedidos día'!L54&gt;0,('Pedidos día'!L54*$C54)+$B54,""),20)</f>
        <v/>
      </c>
      <c r="M54" t="str">
        <f>IF(IF('Pedidos día'!M54&gt;0,('Pedidos día'!M54*$C54)+$B54,"")&gt;20,IF('Pedidos día'!M54&gt;0,('Pedidos día'!M54*$C54)+$B54,""),20)</f>
        <v/>
      </c>
      <c r="N54">
        <f>IF(IF('Pedidos día'!N54&gt;0,('Pedidos día'!N54*$C54)+$B54,"")&gt;20,IF('Pedidos día'!N54&gt;0,('Pedidos día'!N54*$C54)+$B54,""),20)</f>
        <v>41.331529130312283</v>
      </c>
      <c r="O54" t="str">
        <f>IF(IF('Pedidos día'!O54&gt;0,('Pedidos día'!O54*$C54)+$B54,"")&gt;20,IF('Pedidos día'!O54&gt;0,('Pedidos día'!O54*$C54)+$B54,""),20)</f>
        <v/>
      </c>
      <c r="P54" t="str">
        <f>IF(IF('Pedidos día'!P54&gt;0,('Pedidos día'!P54*$C54)+$B54,"")&gt;20,IF('Pedidos día'!P54&gt;0,('Pedidos día'!P54*$C54)+$B54,""),20)</f>
        <v/>
      </c>
      <c r="Q54" t="str">
        <f>IF(IF('Pedidos día'!Q54&gt;0,('Pedidos día'!Q54*$C54)+$B54,"")&gt;20,IF('Pedidos día'!Q54&gt;0,('Pedidos día'!Q54*$C54)+$B54,""),20)</f>
        <v/>
      </c>
      <c r="R54" t="str">
        <f>IF(IF('Pedidos día'!R54&gt;0,('Pedidos día'!R54*$C54)+$B54,"")&gt;20,IF('Pedidos día'!R54&gt;0,('Pedidos día'!R54*$C54)+$B54,""),20)</f>
        <v/>
      </c>
      <c r="S54">
        <f>IF(IF('Pedidos día'!S54&gt;0,('Pedidos día'!S54*$C54)+$B54,"")&gt;20,IF('Pedidos día'!S54&gt;0,('Pedidos día'!S54*$C54)+$B54,""),20)</f>
        <v>58.843892331703998</v>
      </c>
      <c r="T54" t="str">
        <f>IF(IF('Pedidos día'!T54&gt;0,('Pedidos día'!T54*$C54)+$B54,"")&gt;20,IF('Pedidos día'!T54&gt;0,('Pedidos día'!T54*$C54)+$B54,""),20)</f>
        <v/>
      </c>
      <c r="U54" t="str">
        <f>IF(IF('Pedidos día'!U54&gt;0,('Pedidos día'!U54*$C54)+$B54,"")&gt;20,IF('Pedidos día'!U54&gt;0,('Pedidos día'!U54*$C54)+$B54,""),20)</f>
        <v/>
      </c>
      <c r="V54" t="str">
        <f>IF(IF('Pedidos día'!V54&gt;0,('Pedidos día'!V54*$C54)+$B54,"")&gt;20,IF('Pedidos día'!V54&gt;0,('Pedidos día'!V54*$C54)+$B54,""),20)</f>
        <v/>
      </c>
      <c r="W54" t="str">
        <f>IF(IF('Pedidos día'!W54&gt;0,('Pedidos día'!W54*$C54)+$B54,"")&gt;20,IF('Pedidos día'!W54&gt;0,('Pedidos día'!W54*$C54)+$B54,""),20)</f>
        <v/>
      </c>
      <c r="X54">
        <f>IF(IF('Pedidos día'!X54&gt;0,('Pedidos día'!X54*$C54)+$B54,"")&gt;20,IF('Pedidos día'!X54&gt;0,('Pedidos día'!X54*$C54)+$B54,""),20)</f>
        <v>40.301390118465719</v>
      </c>
      <c r="Y54" t="str">
        <f>IF(IF('Pedidos día'!Y54&gt;0,('Pedidos día'!Y54*$C54)+$B54,"")&gt;20,IF('Pedidos día'!Y54&gt;0,('Pedidos día'!Y54*$C54)+$B54,""),20)</f>
        <v/>
      </c>
      <c r="Z54">
        <f>IF('Pedidos día'!Z54&gt;0,('Pedidos día'!Z54*$C54)+$B54,"")</f>
        <v>97.989174781873714</v>
      </c>
    </row>
    <row r="55" spans="1:26">
      <c r="A55" t="str">
        <f>'Pedidos día'!A55</f>
        <v>00000-0179</v>
      </c>
      <c r="B55">
        <f>'Pedidos día'!B55</f>
        <v>40</v>
      </c>
      <c r="C55" s="15">
        <f>'Pedidos día'!C55</f>
        <v>1.7017759906535121</v>
      </c>
      <c r="D55">
        <f>IF(IF('Pedidos día'!D55&gt;0,('Pedidos día'!D55*$C55)+$B55,"")&gt;20,IF('Pedidos día'!D55&gt;0,('Pedidos día'!D55*$C55)+$B55,""),20)</f>
        <v>41.701775990653509</v>
      </c>
      <c r="E55">
        <f>IF(IF('Pedidos día'!E55&gt;0,('Pedidos día'!E55*$C55)+$B55,"")&gt;20,IF('Pedidos día'!E55&gt;0,('Pedidos día'!E55*$C55)+$B55,""),20)</f>
        <v>41.701775990653509</v>
      </c>
      <c r="F55" t="str">
        <f>IF(IF('Pedidos día'!F55&gt;0,('Pedidos día'!F55*$C55)+$B55,"")&gt;20,IF('Pedidos día'!F55&gt;0,('Pedidos día'!F55*$C55)+$B55,""),20)</f>
        <v/>
      </c>
      <c r="G55">
        <f>IF(IF('Pedidos día'!G55&gt;0,('Pedidos día'!G55*$C55)+$B55,"")&gt;20,IF('Pedidos día'!G55&gt;0,('Pedidos día'!G55*$C55)+$B55,""),20)</f>
        <v>41.701775990653509</v>
      </c>
      <c r="H55" t="str">
        <f>IF(IF('Pedidos día'!H55&gt;0,('Pedidos día'!H55*$C55)+$B55,"")&gt;20,IF('Pedidos día'!H55&gt;0,('Pedidos día'!H55*$C55)+$B55,""),20)</f>
        <v/>
      </c>
      <c r="I55" t="str">
        <f>IF(IF('Pedidos día'!I55&gt;0,('Pedidos día'!I55*$C55)+$B55,"")&gt;20,IF('Pedidos día'!I55&gt;0,('Pedidos día'!I55*$C55)+$B55,""),20)</f>
        <v/>
      </c>
      <c r="J55" t="str">
        <f>IF(IF('Pedidos día'!J55&gt;0,('Pedidos día'!J55*$C55)+$B55,"")&gt;20,IF('Pedidos día'!J55&gt;0,('Pedidos día'!J55*$C55)+$B55,""),20)</f>
        <v/>
      </c>
      <c r="K55">
        <f>IF(IF('Pedidos día'!K55&gt;0,('Pedidos día'!K55*$C55)+$B55,"")&gt;20,IF('Pedidos día'!K55&gt;0,('Pedidos día'!K55*$C55)+$B55,""),20)</f>
        <v>41.701775990653509</v>
      </c>
      <c r="L55" t="str">
        <f>IF(IF('Pedidos día'!L55&gt;0,('Pedidos día'!L55*$C55)+$B55,"")&gt;20,IF('Pedidos día'!L55&gt;0,('Pedidos día'!L55*$C55)+$B55,""),20)</f>
        <v/>
      </c>
      <c r="M55" t="str">
        <f>IF(IF('Pedidos día'!M55&gt;0,('Pedidos día'!M55*$C55)+$B55,"")&gt;20,IF('Pedidos día'!M55&gt;0,('Pedidos día'!M55*$C55)+$B55,""),20)</f>
        <v/>
      </c>
      <c r="N55" t="str">
        <f>IF(IF('Pedidos día'!N55&gt;0,('Pedidos día'!N55*$C55)+$B55,"")&gt;20,IF('Pedidos día'!N55&gt;0,('Pedidos día'!N55*$C55)+$B55,""),20)</f>
        <v/>
      </c>
      <c r="O55" t="str">
        <f>IF(IF('Pedidos día'!O55&gt;0,('Pedidos día'!O55*$C55)+$B55,"")&gt;20,IF('Pedidos día'!O55&gt;0,('Pedidos día'!O55*$C55)+$B55,""),20)</f>
        <v/>
      </c>
      <c r="P55" t="str">
        <f>IF(IF('Pedidos día'!P55&gt;0,('Pedidos día'!P55*$C55)+$B55,"")&gt;20,IF('Pedidos día'!P55&gt;0,('Pedidos día'!P55*$C55)+$B55,""),20)</f>
        <v/>
      </c>
      <c r="Q55" t="str">
        <f>IF(IF('Pedidos día'!Q55&gt;0,('Pedidos día'!Q55*$C55)+$B55,"")&gt;20,IF('Pedidos día'!Q55&gt;0,('Pedidos día'!Q55*$C55)+$B55,""),20)</f>
        <v/>
      </c>
      <c r="R55" t="str">
        <f>IF(IF('Pedidos día'!R55&gt;0,('Pedidos día'!R55*$C55)+$B55,"")&gt;20,IF('Pedidos día'!R55&gt;0,('Pedidos día'!R55*$C55)+$B55,""),20)</f>
        <v/>
      </c>
      <c r="S55" t="str">
        <f>IF(IF('Pedidos día'!S55&gt;0,('Pedidos día'!S55*$C55)+$B55,"")&gt;20,IF('Pedidos día'!S55&gt;0,('Pedidos día'!S55*$C55)+$B55,""),20)</f>
        <v/>
      </c>
      <c r="T55" t="str">
        <f>IF(IF('Pedidos día'!T55&gt;0,('Pedidos día'!T55*$C55)+$B55,"")&gt;20,IF('Pedidos día'!T55&gt;0,('Pedidos día'!T55*$C55)+$B55,""),20)</f>
        <v/>
      </c>
      <c r="U55" t="str">
        <f>IF(IF('Pedidos día'!U55&gt;0,('Pedidos día'!U55*$C55)+$B55,"")&gt;20,IF('Pedidos día'!U55&gt;0,('Pedidos día'!U55*$C55)+$B55,""),20)</f>
        <v/>
      </c>
      <c r="V55" t="str">
        <f>IF(IF('Pedidos día'!V55&gt;0,('Pedidos día'!V55*$C55)+$B55,"")&gt;20,IF('Pedidos día'!V55&gt;0,('Pedidos día'!V55*$C55)+$B55,""),20)</f>
        <v/>
      </c>
      <c r="W55" t="str">
        <f>IF(IF('Pedidos día'!W55&gt;0,('Pedidos día'!W55*$C55)+$B55,"")&gt;20,IF('Pedidos día'!W55&gt;0,('Pedidos día'!W55*$C55)+$B55,""),20)</f>
        <v/>
      </c>
      <c r="X55" t="str">
        <f>IF(IF('Pedidos día'!X55&gt;0,('Pedidos día'!X55*$C55)+$B55,"")&gt;20,IF('Pedidos día'!X55&gt;0,('Pedidos día'!X55*$C55)+$B55,""),20)</f>
        <v/>
      </c>
      <c r="Y55" t="str">
        <f>IF(IF('Pedidos día'!Y55&gt;0,('Pedidos día'!Y55*$C55)+$B55,"")&gt;20,IF('Pedidos día'!Y55&gt;0,('Pedidos día'!Y55*$C55)+$B55,""),20)</f>
        <v/>
      </c>
      <c r="Z55">
        <f>IF('Pedidos día'!Z55&gt;0,('Pedidos día'!Z55*$C55)+$B55,"")</f>
        <v>46.80710396261405</v>
      </c>
    </row>
    <row r="56" spans="1:26">
      <c r="A56" t="str">
        <f>'Pedidos día'!A56</f>
        <v>00000-0196</v>
      </c>
      <c r="B56">
        <f>'Pedidos día'!B56</f>
        <v>10</v>
      </c>
      <c r="C56" s="15">
        <f>'Pedidos día'!C56</f>
        <v>1.8595902674024978</v>
      </c>
      <c r="D56" t="str">
        <f>IF(IF('Pedidos día'!D56&gt;0,('Pedidos día'!D56*$C56)+$B56,"")&gt;20,IF('Pedidos día'!D56&gt;0,('Pedidos día'!D56*$C56)+$B56,""),20)</f>
        <v/>
      </c>
      <c r="E56" t="str">
        <f>IF(IF('Pedidos día'!E56&gt;0,('Pedidos día'!E56*$C56)+$B56,"")&gt;20,IF('Pedidos día'!E56&gt;0,('Pedidos día'!E56*$C56)+$B56,""),20)</f>
        <v/>
      </c>
      <c r="F56" t="str">
        <f>IF(IF('Pedidos día'!F56&gt;0,('Pedidos día'!F56*$C56)+$B56,"")&gt;20,IF('Pedidos día'!F56&gt;0,('Pedidos día'!F56*$C56)+$B56,""),20)</f>
        <v/>
      </c>
      <c r="G56" t="str">
        <f>IF(IF('Pedidos día'!G56&gt;0,('Pedidos día'!G56*$C56)+$B56,"")&gt;20,IF('Pedidos día'!G56&gt;0,('Pedidos día'!G56*$C56)+$B56,""),20)</f>
        <v/>
      </c>
      <c r="H56" t="str">
        <f>IF(IF('Pedidos día'!H56&gt;0,('Pedidos día'!H56*$C56)+$B56,"")&gt;20,IF('Pedidos día'!H56&gt;0,('Pedidos día'!H56*$C56)+$B56,""),20)</f>
        <v/>
      </c>
      <c r="I56" t="str">
        <f>IF(IF('Pedidos día'!I56&gt;0,('Pedidos día'!I56*$C56)+$B56,"")&gt;20,IF('Pedidos día'!I56&gt;0,('Pedidos día'!I56*$C56)+$B56,""),20)</f>
        <v/>
      </c>
      <c r="J56" t="str">
        <f>IF(IF('Pedidos día'!J56&gt;0,('Pedidos día'!J56*$C56)+$B56,"")&gt;20,IF('Pedidos día'!J56&gt;0,('Pedidos día'!J56*$C56)+$B56,""),20)</f>
        <v/>
      </c>
      <c r="K56">
        <f>IF(IF('Pedidos día'!K56&gt;0,('Pedidos día'!K56*$C56)+$B56,"")&gt;20,IF('Pedidos día'!K56&gt;0,('Pedidos día'!K56*$C56)+$B56,""),20)</f>
        <v>20</v>
      </c>
      <c r="L56" t="str">
        <f>IF(IF('Pedidos día'!L56&gt;0,('Pedidos día'!L56*$C56)+$B56,"")&gt;20,IF('Pedidos día'!L56&gt;0,('Pedidos día'!L56*$C56)+$B56,""),20)</f>
        <v/>
      </c>
      <c r="M56">
        <f>IF(IF('Pedidos día'!M56&gt;0,('Pedidos día'!M56*$C56)+$B56,"")&gt;20,IF('Pedidos día'!M56&gt;0,('Pedidos día'!M56*$C56)+$B56,""),20)</f>
        <v>20</v>
      </c>
      <c r="N56" t="str">
        <f>IF(IF('Pedidos día'!N56&gt;0,('Pedidos día'!N56*$C56)+$B56,"")&gt;20,IF('Pedidos día'!N56&gt;0,('Pedidos día'!N56*$C56)+$B56,""),20)</f>
        <v/>
      </c>
      <c r="O56" t="str">
        <f>IF(IF('Pedidos día'!O56&gt;0,('Pedidos día'!O56*$C56)+$B56,"")&gt;20,IF('Pedidos día'!O56&gt;0,('Pedidos día'!O56*$C56)+$B56,""),20)</f>
        <v/>
      </c>
      <c r="P56" t="str">
        <f>IF(IF('Pedidos día'!P56&gt;0,('Pedidos día'!P56*$C56)+$B56,"")&gt;20,IF('Pedidos día'!P56&gt;0,('Pedidos día'!P56*$C56)+$B56,""),20)</f>
        <v/>
      </c>
      <c r="Q56" t="str">
        <f>IF(IF('Pedidos día'!Q56&gt;0,('Pedidos día'!Q56*$C56)+$B56,"")&gt;20,IF('Pedidos día'!Q56&gt;0,('Pedidos día'!Q56*$C56)+$B56,""),20)</f>
        <v/>
      </c>
      <c r="R56">
        <f>IF(IF('Pedidos día'!R56&gt;0,('Pedidos día'!R56*$C56)+$B56,"")&gt;20,IF('Pedidos día'!R56&gt;0,('Pedidos día'!R56*$C56)+$B56,""),20)</f>
        <v>20</v>
      </c>
      <c r="S56" t="str">
        <f>IF(IF('Pedidos día'!S56&gt;0,('Pedidos día'!S56*$C56)+$B56,"")&gt;20,IF('Pedidos día'!S56&gt;0,('Pedidos día'!S56*$C56)+$B56,""),20)</f>
        <v/>
      </c>
      <c r="T56" t="str">
        <f>IF(IF('Pedidos día'!T56&gt;0,('Pedidos día'!T56*$C56)+$B56,"")&gt;20,IF('Pedidos día'!T56&gt;0,('Pedidos día'!T56*$C56)+$B56,""),20)</f>
        <v/>
      </c>
      <c r="U56" t="str">
        <f>IF(IF('Pedidos día'!U56&gt;0,('Pedidos día'!U56*$C56)+$B56,"")&gt;20,IF('Pedidos día'!U56&gt;0,('Pedidos día'!U56*$C56)+$B56,""),20)</f>
        <v/>
      </c>
      <c r="V56" t="str">
        <f>IF(IF('Pedidos día'!V56&gt;0,('Pedidos día'!V56*$C56)+$B56,"")&gt;20,IF('Pedidos día'!V56&gt;0,('Pedidos día'!V56*$C56)+$B56,""),20)</f>
        <v/>
      </c>
      <c r="W56">
        <f>IF(IF('Pedidos día'!W56&gt;0,('Pedidos día'!W56*$C56)+$B56,"")&gt;20,IF('Pedidos día'!W56&gt;0,('Pedidos día'!W56*$C56)+$B56,""),20)</f>
        <v>41.613034545842467</v>
      </c>
      <c r="X56" t="str">
        <f>IF(IF('Pedidos día'!X56&gt;0,('Pedidos día'!X56*$C56)+$B56,"")&gt;20,IF('Pedidos día'!X56&gt;0,('Pedidos día'!X56*$C56)+$B56,""),20)</f>
        <v/>
      </c>
      <c r="Y56" t="str">
        <f>IF(IF('Pedidos día'!Y56&gt;0,('Pedidos día'!Y56*$C56)+$B56,"")&gt;20,IF('Pedidos día'!Y56&gt;0,('Pedidos día'!Y56*$C56)+$B56,""),20)</f>
        <v/>
      </c>
      <c r="Z56">
        <f>IF('Pedidos día'!Z56&gt;0,('Pedidos día'!Z56*$C56)+$B56,"")</f>
        <v>52.770576150257448</v>
      </c>
    </row>
    <row r="57" spans="1:26">
      <c r="A57" t="str">
        <f>'Pedidos día'!A57</f>
        <v>00000-0203</v>
      </c>
      <c r="B57">
        <f>'Pedidos día'!B57</f>
        <v>30</v>
      </c>
      <c r="C57" s="15">
        <f>'Pedidos día'!C57</f>
        <v>1.2319174700376498</v>
      </c>
      <c r="D57" t="str">
        <f>IF(IF('Pedidos día'!D57&gt;0,('Pedidos día'!D57*$C57)+$B57,"")&gt;20,IF('Pedidos día'!D57&gt;0,('Pedidos día'!D57*$C57)+$B57,""),20)</f>
        <v/>
      </c>
      <c r="E57" t="str">
        <f>IF(IF('Pedidos día'!E57&gt;0,('Pedidos día'!E57*$C57)+$B57,"")&gt;20,IF('Pedidos día'!E57&gt;0,('Pedidos día'!E57*$C57)+$B57,""),20)</f>
        <v/>
      </c>
      <c r="F57" t="str">
        <f>IF(IF('Pedidos día'!F57&gt;0,('Pedidos día'!F57*$C57)+$B57,"")&gt;20,IF('Pedidos día'!F57&gt;0,('Pedidos día'!F57*$C57)+$B57,""),20)</f>
        <v/>
      </c>
      <c r="G57" t="str">
        <f>IF(IF('Pedidos día'!G57&gt;0,('Pedidos día'!G57*$C57)+$B57,"")&gt;20,IF('Pedidos día'!G57&gt;0,('Pedidos día'!G57*$C57)+$B57,""),20)</f>
        <v/>
      </c>
      <c r="H57" t="str">
        <f>IF(IF('Pedidos día'!H57&gt;0,('Pedidos día'!H57*$C57)+$B57,"")&gt;20,IF('Pedidos día'!H57&gt;0,('Pedidos día'!H57*$C57)+$B57,""),20)</f>
        <v/>
      </c>
      <c r="I57" t="str">
        <f>IF(IF('Pedidos día'!I57&gt;0,('Pedidos día'!I57*$C57)+$B57,"")&gt;20,IF('Pedidos día'!I57&gt;0,('Pedidos día'!I57*$C57)+$B57,""),20)</f>
        <v/>
      </c>
      <c r="J57" t="str">
        <f>IF(IF('Pedidos día'!J57&gt;0,('Pedidos día'!J57*$C57)+$B57,"")&gt;20,IF('Pedidos día'!J57&gt;0,('Pedidos día'!J57*$C57)+$B57,""),20)</f>
        <v/>
      </c>
      <c r="K57" t="str">
        <f>IF(IF('Pedidos día'!K57&gt;0,('Pedidos día'!K57*$C57)+$B57,"")&gt;20,IF('Pedidos día'!K57&gt;0,('Pedidos día'!K57*$C57)+$B57,""),20)</f>
        <v/>
      </c>
      <c r="L57">
        <f>IF(IF('Pedidos día'!L57&gt;0,('Pedidos día'!L57*$C57)+$B57,"")&gt;20,IF('Pedidos día'!L57&gt;0,('Pedidos día'!L57*$C57)+$B57,""),20)</f>
        <v>31.231917470037651</v>
      </c>
      <c r="M57">
        <f>IF(IF('Pedidos día'!M57&gt;0,('Pedidos día'!M57*$C57)+$B57,"")&gt;20,IF('Pedidos día'!M57&gt;0,('Pedidos día'!M57*$C57)+$B57,""),20)</f>
        <v>34.927669880150603</v>
      </c>
      <c r="N57" t="str">
        <f>IF(IF('Pedidos día'!N57&gt;0,('Pedidos día'!N57*$C57)+$B57,"")&gt;20,IF('Pedidos día'!N57&gt;0,('Pedidos día'!N57*$C57)+$B57,""),20)</f>
        <v/>
      </c>
      <c r="O57" t="str">
        <f>IF(IF('Pedidos día'!O57&gt;0,('Pedidos día'!O57*$C57)+$B57,"")&gt;20,IF('Pedidos día'!O57&gt;0,('Pedidos día'!O57*$C57)+$B57,""),20)</f>
        <v/>
      </c>
      <c r="P57" t="str">
        <f>IF(IF('Pedidos día'!P57&gt;0,('Pedidos día'!P57*$C57)+$B57,"")&gt;20,IF('Pedidos día'!P57&gt;0,('Pedidos día'!P57*$C57)+$B57,""),20)</f>
        <v/>
      </c>
      <c r="Q57" t="str">
        <f>IF(IF('Pedidos día'!Q57&gt;0,('Pedidos día'!Q57*$C57)+$B57,"")&gt;20,IF('Pedidos día'!Q57&gt;0,('Pedidos día'!Q57*$C57)+$B57,""),20)</f>
        <v/>
      </c>
      <c r="R57" t="str">
        <f>IF(IF('Pedidos día'!R57&gt;0,('Pedidos día'!R57*$C57)+$B57,"")&gt;20,IF('Pedidos día'!R57&gt;0,('Pedidos día'!R57*$C57)+$B57,""),20)</f>
        <v/>
      </c>
      <c r="S57" t="str">
        <f>IF(IF('Pedidos día'!S57&gt;0,('Pedidos día'!S57*$C57)+$B57,"")&gt;20,IF('Pedidos día'!S57&gt;0,('Pedidos día'!S57*$C57)+$B57,""),20)</f>
        <v/>
      </c>
      <c r="T57">
        <f>IF(IF('Pedidos día'!T57&gt;0,('Pedidos día'!T57*$C57)+$B57,"")&gt;20,IF('Pedidos día'!T57&gt;0,('Pedidos día'!T57*$C57)+$B57,""),20)</f>
        <v>34.927669880150603</v>
      </c>
      <c r="U57" t="str">
        <f>IF(IF('Pedidos día'!U57&gt;0,('Pedidos día'!U57*$C57)+$B57,"")&gt;20,IF('Pedidos día'!U57&gt;0,('Pedidos día'!U57*$C57)+$B57,""),20)</f>
        <v/>
      </c>
      <c r="V57">
        <f>IF(IF('Pedidos día'!V57&gt;0,('Pedidos día'!V57*$C57)+$B57,"")&gt;20,IF('Pedidos día'!V57&gt;0,('Pedidos día'!V57*$C57)+$B57,""),20)</f>
        <v>32.463834940075301</v>
      </c>
      <c r="W57" t="str">
        <f>IF(IF('Pedidos día'!W57&gt;0,('Pedidos día'!W57*$C57)+$B57,"")&gt;20,IF('Pedidos día'!W57&gt;0,('Pedidos día'!W57*$C57)+$B57,""),20)</f>
        <v/>
      </c>
      <c r="X57" t="str">
        <f>IF(IF('Pedidos día'!X57&gt;0,('Pedidos día'!X57*$C57)+$B57,"")&gt;20,IF('Pedidos día'!X57&gt;0,('Pedidos día'!X57*$C57)+$B57,""),20)</f>
        <v/>
      </c>
      <c r="Y57" t="str">
        <f>IF(IF('Pedidos día'!Y57&gt;0,('Pedidos día'!Y57*$C57)+$B57,"")&gt;20,IF('Pedidos día'!Y57&gt;0,('Pedidos día'!Y57*$C57)+$B57,""),20)</f>
        <v/>
      </c>
      <c r="Z57">
        <f>IF('Pedidos día'!Z57&gt;0,('Pedidos día'!Z57*$C57)+$B57,"")</f>
        <v>43.551092170414151</v>
      </c>
    </row>
    <row r="58" spans="1:26">
      <c r="A58" t="str">
        <f>'Pedidos día'!A58</f>
        <v>00000-0224</v>
      </c>
      <c r="B58">
        <f>'Pedidos día'!B58</f>
        <v>30</v>
      </c>
      <c r="C58" s="15">
        <f>'Pedidos día'!C58</f>
        <v>1.5724463493139451</v>
      </c>
      <c r="D58">
        <f>IF(IF('Pedidos día'!D58&gt;0,('Pedidos día'!D58*$C58)+$B58,"")&gt;20,IF('Pedidos día'!D58&gt;0,('Pedidos día'!D58*$C58)+$B58,""),20)</f>
        <v>34.717339047941834</v>
      </c>
      <c r="E58" t="str">
        <f>IF(IF('Pedidos día'!E58&gt;0,('Pedidos día'!E58*$C58)+$B58,"")&gt;20,IF('Pedidos día'!E58&gt;0,('Pedidos día'!E58*$C58)+$B58,""),20)</f>
        <v/>
      </c>
      <c r="F58" t="str">
        <f>IF(IF('Pedidos día'!F58&gt;0,('Pedidos día'!F58*$C58)+$B58,"")&gt;20,IF('Pedidos día'!F58&gt;0,('Pedidos día'!F58*$C58)+$B58,""),20)</f>
        <v/>
      </c>
      <c r="G58" t="str">
        <f>IF(IF('Pedidos día'!G58&gt;0,('Pedidos día'!G58*$C58)+$B58,"")&gt;20,IF('Pedidos día'!G58&gt;0,('Pedidos día'!G58*$C58)+$B58,""),20)</f>
        <v/>
      </c>
      <c r="H58">
        <f>IF(IF('Pedidos día'!H58&gt;0,('Pedidos día'!H58*$C58)+$B58,"")&gt;20,IF('Pedidos día'!H58&gt;0,('Pedidos día'!H58*$C58)+$B58,""),20)</f>
        <v>33.144892698627892</v>
      </c>
      <c r="I58" t="str">
        <f>IF(IF('Pedidos día'!I58&gt;0,('Pedidos día'!I58*$C58)+$B58,"")&gt;20,IF('Pedidos día'!I58&gt;0,('Pedidos día'!I58*$C58)+$B58,""),20)</f>
        <v/>
      </c>
      <c r="J58" t="str">
        <f>IF(IF('Pedidos día'!J58&gt;0,('Pedidos día'!J58*$C58)+$B58,"")&gt;20,IF('Pedidos día'!J58&gt;0,('Pedidos día'!J58*$C58)+$B58,""),20)</f>
        <v/>
      </c>
      <c r="K58">
        <f>IF(IF('Pedidos día'!K58&gt;0,('Pedidos día'!K58*$C58)+$B58,"")&gt;20,IF('Pedidos día'!K58&gt;0,('Pedidos día'!K58*$C58)+$B58,""),20)</f>
        <v>33.144892698627892</v>
      </c>
      <c r="L58" t="str">
        <f>IF(IF('Pedidos día'!L58&gt;0,('Pedidos día'!L58*$C58)+$B58,"")&gt;20,IF('Pedidos día'!L58&gt;0,('Pedidos día'!L58*$C58)+$B58,""),20)</f>
        <v/>
      </c>
      <c r="M58" t="str">
        <f>IF(IF('Pedidos día'!M58&gt;0,('Pedidos día'!M58*$C58)+$B58,"")&gt;20,IF('Pedidos día'!M58&gt;0,('Pedidos día'!M58*$C58)+$B58,""),20)</f>
        <v/>
      </c>
      <c r="N58" t="str">
        <f>IF(IF('Pedidos día'!N58&gt;0,('Pedidos día'!N58*$C58)+$B58,"")&gt;20,IF('Pedidos día'!N58&gt;0,('Pedidos día'!N58*$C58)+$B58,""),20)</f>
        <v/>
      </c>
      <c r="O58" t="str">
        <f>IF(IF('Pedidos día'!O58&gt;0,('Pedidos día'!O58*$C58)+$B58,"")&gt;20,IF('Pedidos día'!O58&gt;0,('Pedidos día'!O58*$C58)+$B58,""),20)</f>
        <v/>
      </c>
      <c r="P58" t="str">
        <f>IF(IF('Pedidos día'!P58&gt;0,('Pedidos día'!P58*$C58)+$B58,"")&gt;20,IF('Pedidos día'!P58&gt;0,('Pedidos día'!P58*$C58)+$B58,""),20)</f>
        <v/>
      </c>
      <c r="Q58" t="str">
        <f>IF(IF('Pedidos día'!Q58&gt;0,('Pedidos día'!Q58*$C58)+$B58,"")&gt;20,IF('Pedidos día'!Q58&gt;0,('Pedidos día'!Q58*$C58)+$B58,""),20)</f>
        <v/>
      </c>
      <c r="R58" t="str">
        <f>IF(IF('Pedidos día'!R58&gt;0,('Pedidos día'!R58*$C58)+$B58,"")&gt;20,IF('Pedidos día'!R58&gt;0,('Pedidos día'!R58*$C58)+$B58,""),20)</f>
        <v/>
      </c>
      <c r="S58" t="str">
        <f>IF(IF('Pedidos día'!S58&gt;0,('Pedidos día'!S58*$C58)+$B58,"")&gt;20,IF('Pedidos día'!S58&gt;0,('Pedidos día'!S58*$C58)+$B58,""),20)</f>
        <v/>
      </c>
      <c r="T58" t="str">
        <f>IF(IF('Pedidos día'!T58&gt;0,('Pedidos día'!T58*$C58)+$B58,"")&gt;20,IF('Pedidos día'!T58&gt;0,('Pedidos día'!T58*$C58)+$B58,""),20)</f>
        <v/>
      </c>
      <c r="U58" t="str">
        <f>IF(IF('Pedidos día'!U58&gt;0,('Pedidos día'!U58*$C58)+$B58,"")&gt;20,IF('Pedidos día'!U58&gt;0,('Pedidos día'!U58*$C58)+$B58,""),20)</f>
        <v/>
      </c>
      <c r="V58" t="str">
        <f>IF(IF('Pedidos día'!V58&gt;0,('Pedidos día'!V58*$C58)+$B58,"")&gt;20,IF('Pedidos día'!V58&gt;0,('Pedidos día'!V58*$C58)+$B58,""),20)</f>
        <v/>
      </c>
      <c r="W58" t="str">
        <f>IF(IF('Pedidos día'!W58&gt;0,('Pedidos día'!W58*$C58)+$B58,"")&gt;20,IF('Pedidos día'!W58&gt;0,('Pedidos día'!W58*$C58)+$B58,""),20)</f>
        <v/>
      </c>
      <c r="X58">
        <f>IF(IF('Pedidos día'!X58&gt;0,('Pedidos día'!X58*$C58)+$B58,"")&gt;20,IF('Pedidos día'!X58&gt;0,('Pedidos día'!X58*$C58)+$B58,""),20)</f>
        <v>33.144892698627892</v>
      </c>
      <c r="Y58" t="str">
        <f>IF(IF('Pedidos día'!Y58&gt;0,('Pedidos día'!Y58*$C58)+$B58,"")&gt;20,IF('Pedidos día'!Y58&gt;0,('Pedidos día'!Y58*$C58)+$B58,""),20)</f>
        <v/>
      </c>
      <c r="Z58">
        <f>IF('Pedidos día'!Z58&gt;0,('Pedidos día'!Z58*$C58)+$B58,"")</f>
        <v>44.152017143825503</v>
      </c>
    </row>
    <row r="59" spans="1:26">
      <c r="A59" t="str">
        <f>'Pedidos día'!A59</f>
        <v>00000-0238</v>
      </c>
      <c r="B59">
        <f>'Pedidos día'!B59</f>
        <v>20</v>
      </c>
      <c r="C59" s="15">
        <f>'Pedidos día'!C59</f>
        <v>1.691954524686647</v>
      </c>
      <c r="D59">
        <f>IF(IF('Pedidos día'!D59&gt;0,('Pedidos día'!D59*$C59)+$B59,"")&gt;20,IF('Pedidos día'!D59&gt;0,('Pedidos día'!D59*$C59)+$B59,""),20)</f>
        <v>23.383909049373294</v>
      </c>
      <c r="E59" t="str">
        <f>IF(IF('Pedidos día'!E59&gt;0,('Pedidos día'!E59*$C59)+$B59,"")&gt;20,IF('Pedidos día'!E59&gt;0,('Pedidos día'!E59*$C59)+$B59,""),20)</f>
        <v/>
      </c>
      <c r="F59" t="str">
        <f>IF(IF('Pedidos día'!F59&gt;0,('Pedidos día'!F59*$C59)+$B59,"")&gt;20,IF('Pedidos día'!F59&gt;0,('Pedidos día'!F59*$C59)+$B59,""),20)</f>
        <v/>
      </c>
      <c r="G59" t="str">
        <f>IF(IF('Pedidos día'!G59&gt;0,('Pedidos día'!G59*$C59)+$B59,"")&gt;20,IF('Pedidos día'!G59&gt;0,('Pedidos día'!G59*$C59)+$B59,""),20)</f>
        <v/>
      </c>
      <c r="H59" t="str">
        <f>IF(IF('Pedidos día'!H59&gt;0,('Pedidos día'!H59*$C59)+$B59,"")&gt;20,IF('Pedidos día'!H59&gt;0,('Pedidos día'!H59*$C59)+$B59,""),20)</f>
        <v/>
      </c>
      <c r="I59" t="str">
        <f>IF(IF('Pedidos día'!I59&gt;0,('Pedidos día'!I59*$C59)+$B59,"")&gt;20,IF('Pedidos día'!I59&gt;0,('Pedidos día'!I59*$C59)+$B59,""),20)</f>
        <v/>
      </c>
      <c r="J59" t="str">
        <f>IF(IF('Pedidos día'!J59&gt;0,('Pedidos día'!J59*$C59)+$B59,"")&gt;20,IF('Pedidos día'!J59&gt;0,('Pedidos día'!J59*$C59)+$B59,""),20)</f>
        <v/>
      </c>
      <c r="K59" t="str">
        <f>IF(IF('Pedidos día'!K59&gt;0,('Pedidos día'!K59*$C59)+$B59,"")&gt;20,IF('Pedidos día'!K59&gt;0,('Pedidos día'!K59*$C59)+$B59,""),20)</f>
        <v/>
      </c>
      <c r="L59" t="str">
        <f>IF(IF('Pedidos día'!L59&gt;0,('Pedidos día'!L59*$C59)+$B59,"")&gt;20,IF('Pedidos día'!L59&gt;0,('Pedidos día'!L59*$C59)+$B59,""),20)</f>
        <v/>
      </c>
      <c r="M59" t="str">
        <f>IF(IF('Pedidos día'!M59&gt;0,('Pedidos día'!M59*$C59)+$B59,"")&gt;20,IF('Pedidos día'!M59&gt;0,('Pedidos día'!M59*$C59)+$B59,""),20)</f>
        <v/>
      </c>
      <c r="N59">
        <f>IF(IF('Pedidos día'!N59&gt;0,('Pedidos día'!N59*$C59)+$B59,"")&gt;20,IF('Pedidos día'!N59&gt;0,('Pedidos día'!N59*$C59)+$B59,""),20)</f>
        <v>28.459772623433235</v>
      </c>
      <c r="O59" t="str">
        <f>IF(IF('Pedidos día'!O59&gt;0,('Pedidos día'!O59*$C59)+$B59,"")&gt;20,IF('Pedidos día'!O59&gt;0,('Pedidos día'!O59*$C59)+$B59,""),20)</f>
        <v/>
      </c>
      <c r="P59">
        <f>IF(IF('Pedidos día'!P59&gt;0,('Pedidos día'!P59*$C59)+$B59,"")&gt;20,IF('Pedidos día'!P59&gt;0,('Pedidos día'!P59*$C59)+$B59,""),20)</f>
        <v>21.691954524686647</v>
      </c>
      <c r="Q59" t="str">
        <f>IF(IF('Pedidos día'!Q59&gt;0,('Pedidos día'!Q59*$C59)+$B59,"")&gt;20,IF('Pedidos día'!Q59&gt;0,('Pedidos día'!Q59*$C59)+$B59,""),20)</f>
        <v/>
      </c>
      <c r="R59" t="str">
        <f>IF(IF('Pedidos día'!R59&gt;0,('Pedidos día'!R59*$C59)+$B59,"")&gt;20,IF('Pedidos día'!R59&gt;0,('Pedidos día'!R59*$C59)+$B59,""),20)</f>
        <v/>
      </c>
      <c r="S59" t="str">
        <f>IF(IF('Pedidos día'!S59&gt;0,('Pedidos día'!S59*$C59)+$B59,"")&gt;20,IF('Pedidos día'!S59&gt;0,('Pedidos día'!S59*$C59)+$B59,""),20)</f>
        <v/>
      </c>
      <c r="T59" t="str">
        <f>IF(IF('Pedidos día'!T59&gt;0,('Pedidos día'!T59*$C59)+$B59,"")&gt;20,IF('Pedidos día'!T59&gt;0,('Pedidos día'!T59*$C59)+$B59,""),20)</f>
        <v/>
      </c>
      <c r="U59" t="str">
        <f>IF(IF('Pedidos día'!U59&gt;0,('Pedidos día'!U59*$C59)+$B59,"")&gt;20,IF('Pedidos día'!U59&gt;0,('Pedidos día'!U59*$C59)+$B59,""),20)</f>
        <v/>
      </c>
      <c r="V59" t="str">
        <f>IF(IF('Pedidos día'!V59&gt;0,('Pedidos día'!V59*$C59)+$B59,"")&gt;20,IF('Pedidos día'!V59&gt;0,('Pedidos día'!V59*$C59)+$B59,""),20)</f>
        <v/>
      </c>
      <c r="W59" t="str">
        <f>IF(IF('Pedidos día'!W59&gt;0,('Pedidos día'!W59*$C59)+$B59,"")&gt;20,IF('Pedidos día'!W59&gt;0,('Pedidos día'!W59*$C59)+$B59,""),20)</f>
        <v/>
      </c>
      <c r="X59">
        <f>IF(IF('Pedidos día'!X59&gt;0,('Pedidos día'!X59*$C59)+$B59,"")&gt;20,IF('Pedidos día'!X59&gt;0,('Pedidos día'!X59*$C59)+$B59,""),20)</f>
        <v>25.075863574059941</v>
      </c>
      <c r="Y59" t="str">
        <f>IF(IF('Pedidos día'!Y59&gt;0,('Pedidos día'!Y59*$C59)+$B59,"")&gt;20,IF('Pedidos día'!Y59&gt;0,('Pedidos día'!Y59*$C59)+$B59,""),20)</f>
        <v/>
      </c>
      <c r="Z59">
        <f>IF('Pedidos día'!Z59&gt;0,('Pedidos día'!Z59*$C59)+$B59,"")</f>
        <v>38.611499771553113</v>
      </c>
    </row>
    <row r="60" spans="1:26">
      <c r="A60" t="str">
        <f>'Pedidos día'!A60</f>
        <v>00000-0019</v>
      </c>
      <c r="B60">
        <f>'Pedidos día'!B60</f>
        <v>20</v>
      </c>
      <c r="C60" s="15">
        <f>'Pedidos día'!C60</f>
        <v>1.8601189792116761</v>
      </c>
      <c r="D60" t="str">
        <f>IF(IF('Pedidos día'!D60&gt;0,('Pedidos día'!D60*$C60)+$B60,"")&gt;20,IF('Pedidos día'!D60&gt;0,('Pedidos día'!D60*$C60)+$B60,""),20)</f>
        <v/>
      </c>
      <c r="E60" t="str">
        <f>IF(IF('Pedidos día'!E60&gt;0,('Pedidos día'!E60*$C60)+$B60,"")&gt;20,IF('Pedidos día'!E60&gt;0,('Pedidos día'!E60*$C60)+$B60,""),20)</f>
        <v/>
      </c>
      <c r="F60" t="str">
        <f>IF(IF('Pedidos día'!F60&gt;0,('Pedidos día'!F60*$C60)+$B60,"")&gt;20,IF('Pedidos día'!F60&gt;0,('Pedidos día'!F60*$C60)+$B60,""),20)</f>
        <v/>
      </c>
      <c r="G60" t="str">
        <f>IF(IF('Pedidos día'!G60&gt;0,('Pedidos día'!G60*$C60)+$B60,"")&gt;20,IF('Pedidos día'!G60&gt;0,('Pedidos día'!G60*$C60)+$B60,""),20)</f>
        <v/>
      </c>
      <c r="H60" t="str">
        <f>IF(IF('Pedidos día'!H60&gt;0,('Pedidos día'!H60*$C60)+$B60,"")&gt;20,IF('Pedidos día'!H60&gt;0,('Pedidos día'!H60*$C60)+$B60,""),20)</f>
        <v/>
      </c>
      <c r="I60" t="str">
        <f>IF(IF('Pedidos día'!I60&gt;0,('Pedidos día'!I60*$C60)+$B60,"")&gt;20,IF('Pedidos día'!I60&gt;0,('Pedidos día'!I60*$C60)+$B60,""),20)</f>
        <v/>
      </c>
      <c r="J60" t="str">
        <f>IF(IF('Pedidos día'!J60&gt;0,('Pedidos día'!J60*$C60)+$B60,"")&gt;20,IF('Pedidos día'!J60&gt;0,('Pedidos día'!J60*$C60)+$B60,""),20)</f>
        <v/>
      </c>
      <c r="K60">
        <f>IF(IF('Pedidos día'!K60&gt;0,('Pedidos día'!K60*$C60)+$B60,"")&gt;20,IF('Pedidos día'!K60&gt;0,('Pedidos día'!K60*$C60)+$B60,""),20)</f>
        <v>25.580356937635027</v>
      </c>
      <c r="L60" t="str">
        <f>IF(IF('Pedidos día'!L60&gt;0,('Pedidos día'!L60*$C60)+$B60,"")&gt;20,IF('Pedidos día'!L60&gt;0,('Pedidos día'!L60*$C60)+$B60,""),20)</f>
        <v/>
      </c>
      <c r="M60" t="str">
        <f>IF(IF('Pedidos día'!M60&gt;0,('Pedidos día'!M60*$C60)+$B60,"")&gt;20,IF('Pedidos día'!M60&gt;0,('Pedidos día'!M60*$C60)+$B60,""),20)</f>
        <v/>
      </c>
      <c r="N60" t="str">
        <f>IF(IF('Pedidos día'!N60&gt;0,('Pedidos día'!N60*$C60)+$B60,"")&gt;20,IF('Pedidos día'!N60&gt;0,('Pedidos día'!N60*$C60)+$B60,""),20)</f>
        <v/>
      </c>
      <c r="O60" t="str">
        <f>IF(IF('Pedidos día'!O60&gt;0,('Pedidos día'!O60*$C60)+$B60,"")&gt;20,IF('Pedidos día'!O60&gt;0,('Pedidos día'!O60*$C60)+$B60,""),20)</f>
        <v/>
      </c>
      <c r="P60" t="str">
        <f>IF(IF('Pedidos día'!P60&gt;0,('Pedidos día'!P60*$C60)+$B60,"")&gt;20,IF('Pedidos día'!P60&gt;0,('Pedidos día'!P60*$C60)+$B60,""),20)</f>
        <v/>
      </c>
      <c r="Q60" t="str">
        <f>IF(IF('Pedidos día'!Q60&gt;0,('Pedidos día'!Q60*$C60)+$B60,"")&gt;20,IF('Pedidos día'!Q60&gt;0,('Pedidos día'!Q60*$C60)+$B60,""),20)</f>
        <v/>
      </c>
      <c r="R60" t="str">
        <f>IF(IF('Pedidos día'!R60&gt;0,('Pedidos día'!R60*$C60)+$B60,"")&gt;20,IF('Pedidos día'!R60&gt;0,('Pedidos día'!R60*$C60)+$B60,""),20)</f>
        <v/>
      </c>
      <c r="S60">
        <f>IF(IF('Pedidos día'!S60&gt;0,('Pedidos día'!S60*$C60)+$B60,"")&gt;20,IF('Pedidos día'!S60&gt;0,('Pedidos día'!S60*$C60)+$B60,""),20)</f>
        <v>23.720237958423354</v>
      </c>
      <c r="T60" t="str">
        <f>IF(IF('Pedidos día'!T60&gt;0,('Pedidos día'!T60*$C60)+$B60,"")&gt;20,IF('Pedidos día'!T60&gt;0,('Pedidos día'!T60*$C60)+$B60,""),20)</f>
        <v/>
      </c>
      <c r="U60" t="str">
        <f>IF(IF('Pedidos día'!U60&gt;0,('Pedidos día'!U60*$C60)+$B60,"")&gt;20,IF('Pedidos día'!U60&gt;0,('Pedidos día'!U60*$C60)+$B60,""),20)</f>
        <v/>
      </c>
      <c r="V60">
        <f>IF(IF('Pedidos día'!V60&gt;0,('Pedidos día'!V60*$C60)+$B60,"")&gt;20,IF('Pedidos día'!V60&gt;0,('Pedidos día'!V60*$C60)+$B60,""),20)</f>
        <v>27.440475916846705</v>
      </c>
      <c r="W60" t="str">
        <f>IF(IF('Pedidos día'!W60&gt;0,('Pedidos día'!W60*$C60)+$B60,"")&gt;20,IF('Pedidos día'!W60&gt;0,('Pedidos día'!W60*$C60)+$B60,""),20)</f>
        <v/>
      </c>
      <c r="X60" t="str">
        <f>IF(IF('Pedidos día'!X60&gt;0,('Pedidos día'!X60*$C60)+$B60,"")&gt;20,IF('Pedidos día'!X60&gt;0,('Pedidos día'!X60*$C60)+$B60,""),20)</f>
        <v/>
      </c>
      <c r="Y60" t="str">
        <f>IF(IF('Pedidos día'!Y60&gt;0,('Pedidos día'!Y60*$C60)+$B60,"")&gt;20,IF('Pedidos día'!Y60&gt;0,('Pedidos día'!Y60*$C60)+$B60,""),20)</f>
        <v/>
      </c>
      <c r="Z60">
        <f>IF('Pedidos día'!Z60&gt;0,('Pedidos día'!Z60*$C60)+$B60,"")</f>
        <v>36.741070812905086</v>
      </c>
    </row>
    <row r="61" spans="1:26">
      <c r="A61" t="str">
        <f>'Pedidos día'!A61</f>
        <v>00000-0025</v>
      </c>
      <c r="B61">
        <f>'Pedidos día'!B61</f>
        <v>10</v>
      </c>
      <c r="C61" s="15">
        <f>'Pedidos día'!C61</f>
        <v>1.4884910468418546</v>
      </c>
      <c r="D61" t="str">
        <f>IF(IF('Pedidos día'!D61&gt;0,('Pedidos día'!D61*$C61)+$B61,"")&gt;20,IF('Pedidos día'!D61&gt;0,('Pedidos día'!D61*$C61)+$B61,""),20)</f>
        <v/>
      </c>
      <c r="E61" t="str">
        <f>IF(IF('Pedidos día'!E61&gt;0,('Pedidos día'!E61*$C61)+$B61,"")&gt;20,IF('Pedidos día'!E61&gt;0,('Pedidos día'!E61*$C61)+$B61,""),20)</f>
        <v/>
      </c>
      <c r="F61" t="str">
        <f>IF(IF('Pedidos día'!F61&gt;0,('Pedidos día'!F61*$C61)+$B61,"")&gt;20,IF('Pedidos día'!F61&gt;0,('Pedidos día'!F61*$C61)+$B61,""),20)</f>
        <v/>
      </c>
      <c r="G61" t="str">
        <f>IF(IF('Pedidos día'!G61&gt;0,('Pedidos día'!G61*$C61)+$B61,"")&gt;20,IF('Pedidos día'!G61&gt;0,('Pedidos día'!G61*$C61)+$B61,""),20)</f>
        <v/>
      </c>
      <c r="H61" t="str">
        <f>IF(IF('Pedidos día'!H61&gt;0,('Pedidos día'!H61*$C61)+$B61,"")&gt;20,IF('Pedidos día'!H61&gt;0,('Pedidos día'!H61*$C61)+$B61,""),20)</f>
        <v/>
      </c>
      <c r="I61" t="str">
        <f>IF(IF('Pedidos día'!I61&gt;0,('Pedidos día'!I61*$C61)+$B61,"")&gt;20,IF('Pedidos día'!I61&gt;0,('Pedidos día'!I61*$C61)+$B61,""),20)</f>
        <v/>
      </c>
      <c r="J61">
        <f>IF(IF('Pedidos día'!J61&gt;0,('Pedidos día'!J61*$C61)+$B61,"")&gt;20,IF('Pedidos día'!J61&gt;0,('Pedidos día'!J61*$C61)+$B61,""),20)</f>
        <v>20</v>
      </c>
      <c r="K61" t="str">
        <f>IF(IF('Pedidos día'!K61&gt;0,('Pedidos día'!K61*$C61)+$B61,"")&gt;20,IF('Pedidos día'!K61&gt;0,('Pedidos día'!K61*$C61)+$B61,""),20)</f>
        <v/>
      </c>
      <c r="L61" t="str">
        <f>IF(IF('Pedidos día'!L61&gt;0,('Pedidos día'!L61*$C61)+$B61,"")&gt;20,IF('Pedidos día'!L61&gt;0,('Pedidos día'!L61*$C61)+$B61,""),20)</f>
        <v/>
      </c>
      <c r="M61" t="str">
        <f>IF(IF('Pedidos día'!M61&gt;0,('Pedidos día'!M61*$C61)+$B61,"")&gt;20,IF('Pedidos día'!M61&gt;0,('Pedidos día'!M61*$C61)+$B61,""),20)</f>
        <v/>
      </c>
      <c r="N61" t="str">
        <f>IF(IF('Pedidos día'!N61&gt;0,('Pedidos día'!N61*$C61)+$B61,"")&gt;20,IF('Pedidos día'!N61&gt;0,('Pedidos día'!N61*$C61)+$B61,""),20)</f>
        <v/>
      </c>
      <c r="O61" t="str">
        <f>IF(IF('Pedidos día'!O61&gt;0,('Pedidos día'!O61*$C61)+$B61,"")&gt;20,IF('Pedidos día'!O61&gt;0,('Pedidos día'!O61*$C61)+$B61,""),20)</f>
        <v/>
      </c>
      <c r="P61" t="str">
        <f>IF(IF('Pedidos día'!P61&gt;0,('Pedidos día'!P61*$C61)+$B61,"")&gt;20,IF('Pedidos día'!P61&gt;0,('Pedidos día'!P61*$C61)+$B61,""),20)</f>
        <v/>
      </c>
      <c r="Q61" t="str">
        <f>IF(IF('Pedidos día'!Q61&gt;0,('Pedidos día'!Q61*$C61)+$B61,"")&gt;20,IF('Pedidos día'!Q61&gt;0,('Pedidos día'!Q61*$C61)+$B61,""),20)</f>
        <v/>
      </c>
      <c r="R61" t="str">
        <f>IF(IF('Pedidos día'!R61&gt;0,('Pedidos día'!R61*$C61)+$B61,"")&gt;20,IF('Pedidos día'!R61&gt;0,('Pedidos día'!R61*$C61)+$B61,""),20)</f>
        <v/>
      </c>
      <c r="S61" t="str">
        <f>IF(IF('Pedidos día'!S61&gt;0,('Pedidos día'!S61*$C61)+$B61,"")&gt;20,IF('Pedidos día'!S61&gt;0,('Pedidos día'!S61*$C61)+$B61,""),20)</f>
        <v/>
      </c>
      <c r="T61">
        <f>IF(IF('Pedidos día'!T61&gt;0,('Pedidos día'!T61*$C61)+$B61,"")&gt;20,IF('Pedidos día'!T61&gt;0,('Pedidos día'!T61*$C61)+$B61,""),20)</f>
        <v>20</v>
      </c>
      <c r="U61" t="str">
        <f>IF(IF('Pedidos día'!U61&gt;0,('Pedidos día'!U61*$C61)+$B61,"")&gt;20,IF('Pedidos día'!U61&gt;0,('Pedidos día'!U61*$C61)+$B61,""),20)</f>
        <v/>
      </c>
      <c r="V61" t="str">
        <f>IF(IF('Pedidos día'!V61&gt;0,('Pedidos día'!V61*$C61)+$B61,"")&gt;20,IF('Pedidos día'!V61&gt;0,('Pedidos día'!V61*$C61)+$B61,""),20)</f>
        <v/>
      </c>
      <c r="W61" t="str">
        <f>IF(IF('Pedidos día'!W61&gt;0,('Pedidos día'!W61*$C61)+$B61,"")&gt;20,IF('Pedidos día'!W61&gt;0,('Pedidos día'!W61*$C61)+$B61,""),20)</f>
        <v/>
      </c>
      <c r="X61">
        <f>IF(IF('Pedidos día'!X61&gt;0,('Pedidos día'!X61*$C61)+$B61,"")&gt;20,IF('Pedidos día'!X61&gt;0,('Pedidos día'!X61*$C61)+$B61,""),20)</f>
        <v>20</v>
      </c>
      <c r="Y61" t="str">
        <f>IF(IF('Pedidos día'!Y61&gt;0,('Pedidos día'!Y61*$C61)+$B61,"")&gt;20,IF('Pedidos día'!Y61&gt;0,('Pedidos día'!Y61*$C61)+$B61,""),20)</f>
        <v/>
      </c>
      <c r="Z61">
        <f>IF('Pedidos día'!Z61&gt;0,('Pedidos día'!Z61*$C61)+$B61,"")</f>
        <v>29.35038360894411</v>
      </c>
    </row>
    <row r="62" spans="1:26">
      <c r="A62" t="str">
        <f>'Pedidos día'!A62</f>
        <v>00000-0040</v>
      </c>
      <c r="B62">
        <f>'Pedidos día'!B62</f>
        <v>20</v>
      </c>
      <c r="C62" s="15">
        <f>'Pedidos día'!C62</f>
        <v>1.3259586555942879</v>
      </c>
      <c r="D62" t="str">
        <f>IF(IF('Pedidos día'!D62&gt;0,('Pedidos día'!D62*$C62)+$B62,"")&gt;20,IF('Pedidos día'!D62&gt;0,('Pedidos día'!D62*$C62)+$B62,""),20)</f>
        <v/>
      </c>
      <c r="E62" t="str">
        <f>IF(IF('Pedidos día'!E62&gt;0,('Pedidos día'!E62*$C62)+$B62,"")&gt;20,IF('Pedidos día'!E62&gt;0,('Pedidos día'!E62*$C62)+$B62,""),20)</f>
        <v/>
      </c>
      <c r="F62" t="str">
        <f>IF(IF('Pedidos día'!F62&gt;0,('Pedidos día'!F62*$C62)+$B62,"")&gt;20,IF('Pedidos día'!F62&gt;0,('Pedidos día'!F62*$C62)+$B62,""),20)</f>
        <v/>
      </c>
      <c r="G62" t="str">
        <f>IF(IF('Pedidos día'!G62&gt;0,('Pedidos día'!G62*$C62)+$B62,"")&gt;20,IF('Pedidos día'!G62&gt;0,('Pedidos día'!G62*$C62)+$B62,""),20)</f>
        <v/>
      </c>
      <c r="H62" t="str">
        <f>IF(IF('Pedidos día'!H62&gt;0,('Pedidos día'!H62*$C62)+$B62,"")&gt;20,IF('Pedidos día'!H62&gt;0,('Pedidos día'!H62*$C62)+$B62,""),20)</f>
        <v/>
      </c>
      <c r="I62" t="str">
        <f>IF(IF('Pedidos día'!I62&gt;0,('Pedidos día'!I62*$C62)+$B62,"")&gt;20,IF('Pedidos día'!I62&gt;0,('Pedidos día'!I62*$C62)+$B62,""),20)</f>
        <v/>
      </c>
      <c r="J62" t="str">
        <f>IF(IF('Pedidos día'!J62&gt;0,('Pedidos día'!J62*$C62)+$B62,"")&gt;20,IF('Pedidos día'!J62&gt;0,('Pedidos día'!J62*$C62)+$B62,""),20)</f>
        <v/>
      </c>
      <c r="K62" t="str">
        <f>IF(IF('Pedidos día'!K62&gt;0,('Pedidos día'!K62*$C62)+$B62,"")&gt;20,IF('Pedidos día'!K62&gt;0,('Pedidos día'!K62*$C62)+$B62,""),20)</f>
        <v/>
      </c>
      <c r="L62">
        <f>IF(IF('Pedidos día'!L62&gt;0,('Pedidos día'!L62*$C62)+$B62,"")&gt;20,IF('Pedidos día'!L62&gt;0,('Pedidos día'!L62*$C62)+$B62,""),20)</f>
        <v>21.325958655594288</v>
      </c>
      <c r="M62">
        <f>IF(IF('Pedidos día'!M62&gt;0,('Pedidos día'!M62*$C62)+$B62,"")&gt;20,IF('Pedidos día'!M62&gt;0,('Pedidos día'!M62*$C62)+$B62,""),20)</f>
        <v>21.325958655594288</v>
      </c>
      <c r="N62" t="str">
        <f>IF(IF('Pedidos día'!N62&gt;0,('Pedidos día'!N62*$C62)+$B62,"")&gt;20,IF('Pedidos día'!N62&gt;0,('Pedidos día'!N62*$C62)+$B62,""),20)</f>
        <v/>
      </c>
      <c r="O62">
        <f>IF(IF('Pedidos día'!O62&gt;0,('Pedidos día'!O62*$C62)+$B62,"")&gt;20,IF('Pedidos día'!O62&gt;0,('Pedidos día'!O62*$C62)+$B62,""),20)</f>
        <v>21.325958655594288</v>
      </c>
      <c r="P62" t="str">
        <f>IF(IF('Pedidos día'!P62&gt;0,('Pedidos día'!P62*$C62)+$B62,"")&gt;20,IF('Pedidos día'!P62&gt;0,('Pedidos día'!P62*$C62)+$B62,""),20)</f>
        <v/>
      </c>
      <c r="Q62" t="str">
        <f>IF(IF('Pedidos día'!Q62&gt;0,('Pedidos día'!Q62*$C62)+$B62,"")&gt;20,IF('Pedidos día'!Q62&gt;0,('Pedidos día'!Q62*$C62)+$B62,""),20)</f>
        <v/>
      </c>
      <c r="R62" t="str">
        <f>IF(IF('Pedidos día'!R62&gt;0,('Pedidos día'!R62*$C62)+$B62,"")&gt;20,IF('Pedidos día'!R62&gt;0,('Pedidos día'!R62*$C62)+$B62,""),20)</f>
        <v/>
      </c>
      <c r="S62" t="str">
        <f>IF(IF('Pedidos día'!S62&gt;0,('Pedidos día'!S62*$C62)+$B62,"")&gt;20,IF('Pedidos día'!S62&gt;0,('Pedidos día'!S62*$C62)+$B62,""),20)</f>
        <v/>
      </c>
      <c r="T62" t="str">
        <f>IF(IF('Pedidos día'!T62&gt;0,('Pedidos día'!T62*$C62)+$B62,"")&gt;20,IF('Pedidos día'!T62&gt;0,('Pedidos día'!T62*$C62)+$B62,""),20)</f>
        <v/>
      </c>
      <c r="U62" t="str">
        <f>IF(IF('Pedidos día'!U62&gt;0,('Pedidos día'!U62*$C62)+$B62,"")&gt;20,IF('Pedidos día'!U62&gt;0,('Pedidos día'!U62*$C62)+$B62,""),20)</f>
        <v/>
      </c>
      <c r="V62" t="str">
        <f>IF(IF('Pedidos día'!V62&gt;0,('Pedidos día'!V62*$C62)+$B62,"")&gt;20,IF('Pedidos día'!V62&gt;0,('Pedidos día'!V62*$C62)+$B62,""),20)</f>
        <v/>
      </c>
      <c r="W62" t="str">
        <f>IF(IF('Pedidos día'!W62&gt;0,('Pedidos día'!W62*$C62)+$B62,"")&gt;20,IF('Pedidos día'!W62&gt;0,('Pedidos día'!W62*$C62)+$B62,""),20)</f>
        <v/>
      </c>
      <c r="X62" t="str">
        <f>IF(IF('Pedidos día'!X62&gt;0,('Pedidos día'!X62*$C62)+$B62,"")&gt;20,IF('Pedidos día'!X62&gt;0,('Pedidos día'!X62*$C62)+$B62,""),20)</f>
        <v/>
      </c>
      <c r="Y62" t="str">
        <f>IF(IF('Pedidos día'!Y62&gt;0,('Pedidos día'!Y62*$C62)+$B62,"")&gt;20,IF('Pedidos día'!Y62&gt;0,('Pedidos día'!Y62*$C62)+$B62,""),20)</f>
        <v/>
      </c>
      <c r="Z62">
        <f>IF('Pedidos día'!Z62&gt;0,('Pedidos día'!Z62*$C62)+$B62,"")</f>
        <v>23.977875966782864</v>
      </c>
    </row>
    <row r="63" spans="1:26">
      <c r="A63" t="str">
        <f>'Pedidos día'!A63</f>
        <v>00000-0050</v>
      </c>
      <c r="B63">
        <f>'Pedidos día'!B63</f>
        <v>10</v>
      </c>
      <c r="C63" s="15">
        <f>'Pedidos día'!C63</f>
        <v>1.3464352472480252</v>
      </c>
      <c r="D63" t="str">
        <f>IF(IF('Pedidos día'!D63&gt;0,('Pedidos día'!D63*$C63)+$B63,"")&gt;20,IF('Pedidos día'!D63&gt;0,('Pedidos día'!D63*$C63)+$B63,""),20)</f>
        <v/>
      </c>
      <c r="E63" t="str">
        <f>IF(IF('Pedidos día'!E63&gt;0,('Pedidos día'!E63*$C63)+$B63,"")&gt;20,IF('Pedidos día'!E63&gt;0,('Pedidos día'!E63*$C63)+$B63,""),20)</f>
        <v/>
      </c>
      <c r="F63" t="str">
        <f>IF(IF('Pedidos día'!F63&gt;0,('Pedidos día'!F63*$C63)+$B63,"")&gt;20,IF('Pedidos día'!F63&gt;0,('Pedidos día'!F63*$C63)+$B63,""),20)</f>
        <v/>
      </c>
      <c r="G63">
        <f>IF(IF('Pedidos día'!G63&gt;0,('Pedidos día'!G63*$C63)+$B63,"")&gt;20,IF('Pedidos día'!G63&gt;0,('Pedidos día'!G63*$C63)+$B63,""),20)</f>
        <v>20</v>
      </c>
      <c r="H63" t="str">
        <f>IF(IF('Pedidos día'!H63&gt;0,('Pedidos día'!H63*$C63)+$B63,"")&gt;20,IF('Pedidos día'!H63&gt;0,('Pedidos día'!H63*$C63)+$B63,""),20)</f>
        <v/>
      </c>
      <c r="I63" t="str">
        <f>IF(IF('Pedidos día'!I63&gt;0,('Pedidos día'!I63*$C63)+$B63,"")&gt;20,IF('Pedidos día'!I63&gt;0,('Pedidos día'!I63*$C63)+$B63,""),20)</f>
        <v/>
      </c>
      <c r="J63" t="str">
        <f>IF(IF('Pedidos día'!J63&gt;0,('Pedidos día'!J63*$C63)+$B63,"")&gt;20,IF('Pedidos día'!J63&gt;0,('Pedidos día'!J63*$C63)+$B63,""),20)</f>
        <v/>
      </c>
      <c r="K63" t="str">
        <f>IF(IF('Pedidos día'!K63&gt;0,('Pedidos día'!K63*$C63)+$B63,"")&gt;20,IF('Pedidos día'!K63&gt;0,('Pedidos día'!K63*$C63)+$B63,""),20)</f>
        <v/>
      </c>
      <c r="L63" t="str">
        <f>IF(IF('Pedidos día'!L63&gt;0,('Pedidos día'!L63*$C63)+$B63,"")&gt;20,IF('Pedidos día'!L63&gt;0,('Pedidos día'!L63*$C63)+$B63,""),20)</f>
        <v/>
      </c>
      <c r="M63">
        <f>IF(IF('Pedidos día'!M63&gt;0,('Pedidos día'!M63*$C63)+$B63,"")&gt;20,IF('Pedidos día'!M63&gt;0,('Pedidos día'!M63*$C63)+$B63,""),20)</f>
        <v>23.46435247248025</v>
      </c>
      <c r="N63" t="str">
        <f>IF(IF('Pedidos día'!N63&gt;0,('Pedidos día'!N63*$C63)+$B63,"")&gt;20,IF('Pedidos día'!N63&gt;0,('Pedidos día'!N63*$C63)+$B63,""),20)</f>
        <v/>
      </c>
      <c r="O63" t="str">
        <f>IF(IF('Pedidos día'!O63&gt;0,('Pedidos día'!O63*$C63)+$B63,"")&gt;20,IF('Pedidos día'!O63&gt;0,('Pedidos día'!O63*$C63)+$B63,""),20)</f>
        <v/>
      </c>
      <c r="P63" t="str">
        <f>IF(IF('Pedidos día'!P63&gt;0,('Pedidos día'!P63*$C63)+$B63,"")&gt;20,IF('Pedidos día'!P63&gt;0,('Pedidos día'!P63*$C63)+$B63,""),20)</f>
        <v/>
      </c>
      <c r="Q63" t="str">
        <f>IF(IF('Pedidos día'!Q63&gt;0,('Pedidos día'!Q63*$C63)+$B63,"")&gt;20,IF('Pedidos día'!Q63&gt;0,('Pedidos día'!Q63*$C63)+$B63,""),20)</f>
        <v/>
      </c>
      <c r="R63" t="str">
        <f>IF(IF('Pedidos día'!R63&gt;0,('Pedidos día'!R63*$C63)+$B63,"")&gt;20,IF('Pedidos día'!R63&gt;0,('Pedidos día'!R63*$C63)+$B63,""),20)</f>
        <v/>
      </c>
      <c r="S63">
        <f>IF(IF('Pedidos día'!S63&gt;0,('Pedidos día'!S63*$C63)+$B63,"")&gt;20,IF('Pedidos día'!S63&gt;0,('Pedidos día'!S63*$C63)+$B63,""),20)</f>
        <v>20</v>
      </c>
      <c r="T63" t="str">
        <f>IF(IF('Pedidos día'!T63&gt;0,('Pedidos día'!T63*$C63)+$B63,"")&gt;20,IF('Pedidos día'!T63&gt;0,('Pedidos día'!T63*$C63)+$B63,""),20)</f>
        <v/>
      </c>
      <c r="U63" t="str">
        <f>IF(IF('Pedidos día'!U63&gt;0,('Pedidos día'!U63*$C63)+$B63,"")&gt;20,IF('Pedidos día'!U63&gt;0,('Pedidos día'!U63*$C63)+$B63,""),20)</f>
        <v/>
      </c>
      <c r="V63" t="str">
        <f>IF(IF('Pedidos día'!V63&gt;0,('Pedidos día'!V63*$C63)+$B63,"")&gt;20,IF('Pedidos día'!V63&gt;0,('Pedidos día'!V63*$C63)+$B63,""),20)</f>
        <v/>
      </c>
      <c r="W63" t="str">
        <f>IF(IF('Pedidos día'!W63&gt;0,('Pedidos día'!W63*$C63)+$B63,"")&gt;20,IF('Pedidos día'!W63&gt;0,('Pedidos día'!W63*$C63)+$B63,""),20)</f>
        <v/>
      </c>
      <c r="X63" t="str">
        <f>IF(IF('Pedidos día'!X63&gt;0,('Pedidos día'!X63*$C63)+$B63,"")&gt;20,IF('Pedidos día'!X63&gt;0,('Pedidos día'!X63*$C63)+$B63,""),20)</f>
        <v/>
      </c>
      <c r="Y63" t="str">
        <f>IF(IF('Pedidos día'!Y63&gt;0,('Pedidos día'!Y63*$C63)+$B63,"")&gt;20,IF('Pedidos día'!Y63&gt;0,('Pedidos día'!Y63*$C63)+$B63,""),20)</f>
        <v/>
      </c>
      <c r="Z63">
        <f>IF('Pedidos día'!Z63&gt;0,('Pedidos día'!Z63*$C63)+$B63,"")</f>
        <v>30.196528708720379</v>
      </c>
    </row>
    <row r="64" spans="1:26">
      <c r="A64" t="str">
        <f>'Pedidos día'!A64</f>
        <v>00000-0054</v>
      </c>
      <c r="B64">
        <f>'Pedidos día'!B64</f>
        <v>20</v>
      </c>
      <c r="C64" s="15">
        <f>'Pedidos día'!C64</f>
        <v>1.0927779556716875</v>
      </c>
      <c r="D64" t="str">
        <f>IF(IF('Pedidos día'!D64&gt;0,('Pedidos día'!D64*$C64)+$B64,"")&gt;20,IF('Pedidos día'!D64&gt;0,('Pedidos día'!D64*$C64)+$B64,""),20)</f>
        <v/>
      </c>
      <c r="E64" t="str">
        <f>IF(IF('Pedidos día'!E64&gt;0,('Pedidos día'!E64*$C64)+$B64,"")&gt;20,IF('Pedidos día'!E64&gt;0,('Pedidos día'!E64*$C64)+$B64,""),20)</f>
        <v/>
      </c>
      <c r="F64" t="str">
        <f>IF(IF('Pedidos día'!F64&gt;0,('Pedidos día'!F64*$C64)+$B64,"")&gt;20,IF('Pedidos día'!F64&gt;0,('Pedidos día'!F64*$C64)+$B64,""),20)</f>
        <v/>
      </c>
      <c r="G64" t="str">
        <f>IF(IF('Pedidos día'!G64&gt;0,('Pedidos día'!G64*$C64)+$B64,"")&gt;20,IF('Pedidos día'!G64&gt;0,('Pedidos día'!G64*$C64)+$B64,""),20)</f>
        <v/>
      </c>
      <c r="H64" t="str">
        <f>IF(IF('Pedidos día'!H64&gt;0,('Pedidos día'!H64*$C64)+$B64,"")&gt;20,IF('Pedidos día'!H64&gt;0,('Pedidos día'!H64*$C64)+$B64,""),20)</f>
        <v/>
      </c>
      <c r="I64" t="str">
        <f>IF(IF('Pedidos día'!I64&gt;0,('Pedidos día'!I64*$C64)+$B64,"")&gt;20,IF('Pedidos día'!I64&gt;0,('Pedidos día'!I64*$C64)+$B64,""),20)</f>
        <v/>
      </c>
      <c r="J64" t="str">
        <f>IF(IF('Pedidos día'!J64&gt;0,('Pedidos día'!J64*$C64)+$B64,"")&gt;20,IF('Pedidos día'!J64&gt;0,('Pedidos día'!J64*$C64)+$B64,""),20)</f>
        <v/>
      </c>
      <c r="K64" t="str">
        <f>IF(IF('Pedidos día'!K64&gt;0,('Pedidos día'!K64*$C64)+$B64,"")&gt;20,IF('Pedidos día'!K64&gt;0,('Pedidos día'!K64*$C64)+$B64,""),20)</f>
        <v/>
      </c>
      <c r="L64" t="str">
        <f>IF(IF('Pedidos día'!L64&gt;0,('Pedidos día'!L64*$C64)+$B64,"")&gt;20,IF('Pedidos día'!L64&gt;0,('Pedidos día'!L64*$C64)+$B64,""),20)</f>
        <v/>
      </c>
      <c r="M64">
        <f>IF(IF('Pedidos día'!M64&gt;0,('Pedidos día'!M64*$C64)+$B64,"")&gt;20,IF('Pedidos día'!M64&gt;0,('Pedidos día'!M64*$C64)+$B64,""),20)</f>
        <v>24.37111182268675</v>
      </c>
      <c r="N64" t="str">
        <f>IF(IF('Pedidos día'!N64&gt;0,('Pedidos día'!N64*$C64)+$B64,"")&gt;20,IF('Pedidos día'!N64&gt;0,('Pedidos día'!N64*$C64)+$B64,""),20)</f>
        <v/>
      </c>
      <c r="O64">
        <f>IF(IF('Pedidos día'!O64&gt;0,('Pedidos día'!O64*$C64)+$B64,"")&gt;20,IF('Pedidos día'!O64&gt;0,('Pedidos día'!O64*$C64)+$B64,""),20)</f>
        <v>21.092777955671686</v>
      </c>
      <c r="P64" t="str">
        <f>IF(IF('Pedidos día'!P64&gt;0,('Pedidos día'!P64*$C64)+$B64,"")&gt;20,IF('Pedidos día'!P64&gt;0,('Pedidos día'!P64*$C64)+$B64,""),20)</f>
        <v/>
      </c>
      <c r="Q64" t="str">
        <f>IF(IF('Pedidos día'!Q64&gt;0,('Pedidos día'!Q64*$C64)+$B64,"")&gt;20,IF('Pedidos día'!Q64&gt;0,('Pedidos día'!Q64*$C64)+$B64,""),20)</f>
        <v/>
      </c>
      <c r="R64" t="str">
        <f>IF(IF('Pedidos día'!R64&gt;0,('Pedidos día'!R64*$C64)+$B64,"")&gt;20,IF('Pedidos día'!R64&gt;0,('Pedidos día'!R64*$C64)+$B64,""),20)</f>
        <v/>
      </c>
      <c r="S64" t="str">
        <f>IF(IF('Pedidos día'!S64&gt;0,('Pedidos día'!S64*$C64)+$B64,"")&gt;20,IF('Pedidos día'!S64&gt;0,('Pedidos día'!S64*$C64)+$B64,""),20)</f>
        <v/>
      </c>
      <c r="T64" t="str">
        <f>IF(IF('Pedidos día'!T64&gt;0,('Pedidos día'!T64*$C64)+$B64,"")&gt;20,IF('Pedidos día'!T64&gt;0,('Pedidos día'!T64*$C64)+$B64,""),20)</f>
        <v/>
      </c>
      <c r="U64" t="str">
        <f>IF(IF('Pedidos día'!U64&gt;0,('Pedidos día'!U64*$C64)+$B64,"")&gt;20,IF('Pedidos día'!U64&gt;0,('Pedidos día'!U64*$C64)+$B64,""),20)</f>
        <v/>
      </c>
      <c r="V64" t="str">
        <f>IF(IF('Pedidos día'!V64&gt;0,('Pedidos día'!V64*$C64)+$B64,"")&gt;20,IF('Pedidos día'!V64&gt;0,('Pedidos día'!V64*$C64)+$B64,""),20)</f>
        <v/>
      </c>
      <c r="W64">
        <f>IF(IF('Pedidos día'!W64&gt;0,('Pedidos día'!W64*$C64)+$B64,"")&gt;20,IF('Pedidos día'!W64&gt;0,('Pedidos día'!W64*$C64)+$B64,""),20)</f>
        <v>22.185555911343375</v>
      </c>
      <c r="X64" t="str">
        <f>IF(IF('Pedidos día'!X64&gt;0,('Pedidos día'!X64*$C64)+$B64,"")&gt;20,IF('Pedidos día'!X64&gt;0,('Pedidos día'!X64*$C64)+$B64,""),20)</f>
        <v/>
      </c>
      <c r="Y64" t="str">
        <f>IF(IF('Pedidos día'!Y64&gt;0,('Pedidos día'!Y64*$C64)+$B64,"")&gt;20,IF('Pedidos día'!Y64&gt;0,('Pedidos día'!Y64*$C64)+$B64,""),20)</f>
        <v/>
      </c>
      <c r="Z64">
        <f>IF('Pedidos día'!Z64&gt;0,('Pedidos día'!Z64*$C64)+$B64,"")</f>
        <v>27.649445689701814</v>
      </c>
    </row>
    <row r="65" spans="1:26">
      <c r="A65" t="str">
        <f>'Pedidos día'!A65</f>
        <v>00000-0056</v>
      </c>
      <c r="B65">
        <f>'Pedidos día'!B65</f>
        <v>40</v>
      </c>
      <c r="C65" s="15">
        <f>'Pedidos día'!C65</f>
        <v>1.3338623318671399</v>
      </c>
      <c r="D65" t="str">
        <f>IF(IF('Pedidos día'!D65&gt;0,('Pedidos día'!D65*$C65)+$B65,"")&gt;20,IF('Pedidos día'!D65&gt;0,('Pedidos día'!D65*$C65)+$B65,""),20)</f>
        <v/>
      </c>
      <c r="E65" t="str">
        <f>IF(IF('Pedidos día'!E65&gt;0,('Pedidos día'!E65*$C65)+$B65,"")&gt;20,IF('Pedidos día'!E65&gt;0,('Pedidos día'!E65*$C65)+$B65,""),20)</f>
        <v/>
      </c>
      <c r="F65" t="str">
        <f>IF(IF('Pedidos día'!F65&gt;0,('Pedidos día'!F65*$C65)+$B65,"")&gt;20,IF('Pedidos día'!F65&gt;0,('Pedidos día'!F65*$C65)+$B65,""),20)</f>
        <v/>
      </c>
      <c r="G65" t="str">
        <f>IF(IF('Pedidos día'!G65&gt;0,('Pedidos día'!G65*$C65)+$B65,"")&gt;20,IF('Pedidos día'!G65&gt;0,('Pedidos día'!G65*$C65)+$B65,""),20)</f>
        <v/>
      </c>
      <c r="H65" t="str">
        <f>IF(IF('Pedidos día'!H65&gt;0,('Pedidos día'!H65*$C65)+$B65,"")&gt;20,IF('Pedidos día'!H65&gt;0,('Pedidos día'!H65*$C65)+$B65,""),20)</f>
        <v/>
      </c>
      <c r="I65" t="str">
        <f>IF(IF('Pedidos día'!I65&gt;0,('Pedidos día'!I65*$C65)+$B65,"")&gt;20,IF('Pedidos día'!I65&gt;0,('Pedidos día'!I65*$C65)+$B65,""),20)</f>
        <v/>
      </c>
      <c r="J65" t="str">
        <f>IF(IF('Pedidos día'!J65&gt;0,('Pedidos día'!J65*$C65)+$B65,"")&gt;20,IF('Pedidos día'!J65&gt;0,('Pedidos día'!J65*$C65)+$B65,""),20)</f>
        <v/>
      </c>
      <c r="K65" t="str">
        <f>IF(IF('Pedidos día'!K65&gt;0,('Pedidos día'!K65*$C65)+$B65,"")&gt;20,IF('Pedidos día'!K65&gt;0,('Pedidos día'!K65*$C65)+$B65,""),20)</f>
        <v/>
      </c>
      <c r="L65" t="str">
        <f>IF(IF('Pedidos día'!L65&gt;0,('Pedidos día'!L65*$C65)+$B65,"")&gt;20,IF('Pedidos día'!L65&gt;0,('Pedidos día'!L65*$C65)+$B65,""),20)</f>
        <v/>
      </c>
      <c r="M65" t="str">
        <f>IF(IF('Pedidos día'!M65&gt;0,('Pedidos día'!M65*$C65)+$B65,"")&gt;20,IF('Pedidos día'!M65&gt;0,('Pedidos día'!M65*$C65)+$B65,""),20)</f>
        <v/>
      </c>
      <c r="N65">
        <f>IF(IF('Pedidos día'!N65&gt;0,('Pedidos día'!N65*$C65)+$B65,"")&gt;20,IF('Pedidos día'!N65&gt;0,('Pedidos día'!N65*$C65)+$B65,""),20)</f>
        <v>41.333862331867138</v>
      </c>
      <c r="O65" t="str">
        <f>IF(IF('Pedidos día'!O65&gt;0,('Pedidos día'!O65*$C65)+$B65,"")&gt;20,IF('Pedidos día'!O65&gt;0,('Pedidos día'!O65*$C65)+$B65,""),20)</f>
        <v/>
      </c>
      <c r="P65" t="str">
        <f>IF(IF('Pedidos día'!P65&gt;0,('Pedidos día'!P65*$C65)+$B65,"")&gt;20,IF('Pedidos día'!P65&gt;0,('Pedidos día'!P65*$C65)+$B65,""),20)</f>
        <v/>
      </c>
      <c r="Q65">
        <f>IF(IF('Pedidos día'!Q65&gt;0,('Pedidos día'!Q65*$C65)+$B65,"")&gt;20,IF('Pedidos día'!Q65&gt;0,('Pedidos día'!Q65*$C65)+$B65,""),20)</f>
        <v>41.333862331867138</v>
      </c>
      <c r="R65" t="str">
        <f>IF(IF('Pedidos día'!R65&gt;0,('Pedidos día'!R65*$C65)+$B65,"")&gt;20,IF('Pedidos día'!R65&gt;0,('Pedidos día'!R65*$C65)+$B65,""),20)</f>
        <v/>
      </c>
      <c r="S65" t="str">
        <f>IF(IF('Pedidos día'!S65&gt;0,('Pedidos día'!S65*$C65)+$B65,"")&gt;20,IF('Pedidos día'!S65&gt;0,('Pedidos día'!S65*$C65)+$B65,""),20)</f>
        <v/>
      </c>
      <c r="T65">
        <f>IF(IF('Pedidos día'!T65&gt;0,('Pedidos día'!T65*$C65)+$B65,"")&gt;20,IF('Pedidos día'!T65&gt;0,('Pedidos día'!T65*$C65)+$B65,""),20)</f>
        <v>41.333862331867138</v>
      </c>
      <c r="U65" t="str">
        <f>IF(IF('Pedidos día'!U65&gt;0,('Pedidos día'!U65*$C65)+$B65,"")&gt;20,IF('Pedidos día'!U65&gt;0,('Pedidos día'!U65*$C65)+$B65,""),20)</f>
        <v/>
      </c>
      <c r="V65" t="str">
        <f>IF(IF('Pedidos día'!V65&gt;0,('Pedidos día'!V65*$C65)+$B65,"")&gt;20,IF('Pedidos día'!V65&gt;0,('Pedidos día'!V65*$C65)+$B65,""),20)</f>
        <v/>
      </c>
      <c r="W65" t="str">
        <f>IF(IF('Pedidos día'!W65&gt;0,('Pedidos día'!W65*$C65)+$B65,"")&gt;20,IF('Pedidos día'!W65&gt;0,('Pedidos día'!W65*$C65)+$B65,""),20)</f>
        <v/>
      </c>
      <c r="X65" t="str">
        <f>IF(IF('Pedidos día'!X65&gt;0,('Pedidos día'!X65*$C65)+$B65,"")&gt;20,IF('Pedidos día'!X65&gt;0,('Pedidos día'!X65*$C65)+$B65,""),20)</f>
        <v/>
      </c>
      <c r="Y65" t="str">
        <f>IF(IF('Pedidos día'!Y65&gt;0,('Pedidos día'!Y65*$C65)+$B65,"")&gt;20,IF('Pedidos día'!Y65&gt;0,('Pedidos día'!Y65*$C65)+$B65,""),20)</f>
        <v/>
      </c>
      <c r="Z65">
        <f>IF('Pedidos día'!Z65&gt;0,('Pedidos día'!Z65*$C65)+$B65,"")</f>
        <v>44.001586995601421</v>
      </c>
    </row>
    <row r="66" spans="1:26">
      <c r="A66" t="str">
        <f>'Pedidos día'!A66</f>
        <v>00000-0061</v>
      </c>
      <c r="B66">
        <f>'Pedidos día'!B66</f>
        <v>10</v>
      </c>
      <c r="C66" s="15">
        <f>'Pedidos día'!C66</f>
        <v>1.2202914763391801</v>
      </c>
      <c r="D66" t="str">
        <f>IF(IF('Pedidos día'!D66&gt;0,('Pedidos día'!D66*$C66)+$B66,"")&gt;20,IF('Pedidos día'!D66&gt;0,('Pedidos día'!D66*$C66)+$B66,""),20)</f>
        <v/>
      </c>
      <c r="E66" t="str">
        <f>IF(IF('Pedidos día'!E66&gt;0,('Pedidos día'!E66*$C66)+$B66,"")&gt;20,IF('Pedidos día'!E66&gt;0,('Pedidos día'!E66*$C66)+$B66,""),20)</f>
        <v/>
      </c>
      <c r="F66">
        <f>IF(IF('Pedidos día'!F66&gt;0,('Pedidos día'!F66*$C66)+$B66,"")&gt;20,IF('Pedidos día'!F66&gt;0,('Pedidos día'!F66*$C66)+$B66,""),20)</f>
        <v>20</v>
      </c>
      <c r="G66" t="str">
        <f>IF(IF('Pedidos día'!G66&gt;0,('Pedidos día'!G66*$C66)+$B66,"")&gt;20,IF('Pedidos día'!G66&gt;0,('Pedidos día'!G66*$C66)+$B66,""),20)</f>
        <v/>
      </c>
      <c r="H66" t="str">
        <f>IF(IF('Pedidos día'!H66&gt;0,('Pedidos día'!H66*$C66)+$B66,"")&gt;20,IF('Pedidos día'!H66&gt;0,('Pedidos día'!H66*$C66)+$B66,""),20)</f>
        <v/>
      </c>
      <c r="I66" t="str">
        <f>IF(IF('Pedidos día'!I66&gt;0,('Pedidos día'!I66*$C66)+$B66,"")&gt;20,IF('Pedidos día'!I66&gt;0,('Pedidos día'!I66*$C66)+$B66,""),20)</f>
        <v/>
      </c>
      <c r="J66" t="str">
        <f>IF(IF('Pedidos día'!J66&gt;0,('Pedidos día'!J66*$C66)+$B66,"")&gt;20,IF('Pedidos día'!J66&gt;0,('Pedidos día'!J66*$C66)+$B66,""),20)</f>
        <v/>
      </c>
      <c r="K66" t="str">
        <f>IF(IF('Pedidos día'!K66&gt;0,('Pedidos día'!K66*$C66)+$B66,"")&gt;20,IF('Pedidos día'!K66&gt;0,('Pedidos día'!K66*$C66)+$B66,""),20)</f>
        <v/>
      </c>
      <c r="L66" t="str">
        <f>IF(IF('Pedidos día'!L66&gt;0,('Pedidos día'!L66*$C66)+$B66,"")&gt;20,IF('Pedidos día'!L66&gt;0,('Pedidos día'!L66*$C66)+$B66,""),20)</f>
        <v/>
      </c>
      <c r="M66" t="str">
        <f>IF(IF('Pedidos día'!M66&gt;0,('Pedidos día'!M66*$C66)+$B66,"")&gt;20,IF('Pedidos día'!M66&gt;0,('Pedidos día'!M66*$C66)+$B66,""),20)</f>
        <v/>
      </c>
      <c r="N66" t="str">
        <f>IF(IF('Pedidos día'!N66&gt;0,('Pedidos día'!N66*$C66)+$B66,"")&gt;20,IF('Pedidos día'!N66&gt;0,('Pedidos día'!N66*$C66)+$B66,""),20)</f>
        <v/>
      </c>
      <c r="O66" t="str">
        <f>IF(IF('Pedidos día'!O66&gt;0,('Pedidos día'!O66*$C66)+$B66,"")&gt;20,IF('Pedidos día'!O66&gt;0,('Pedidos día'!O66*$C66)+$B66,""),20)</f>
        <v/>
      </c>
      <c r="P66" t="str">
        <f>IF(IF('Pedidos día'!P66&gt;0,('Pedidos día'!P66*$C66)+$B66,"")&gt;20,IF('Pedidos día'!P66&gt;0,('Pedidos día'!P66*$C66)+$B66,""),20)</f>
        <v/>
      </c>
      <c r="Q66" t="str">
        <f>IF(IF('Pedidos día'!Q66&gt;0,('Pedidos día'!Q66*$C66)+$B66,"")&gt;20,IF('Pedidos día'!Q66&gt;0,('Pedidos día'!Q66*$C66)+$B66,""),20)</f>
        <v/>
      </c>
      <c r="R66" t="str">
        <f>IF(IF('Pedidos día'!R66&gt;0,('Pedidos día'!R66*$C66)+$B66,"")&gt;20,IF('Pedidos día'!R66&gt;0,('Pedidos día'!R66*$C66)+$B66,""),20)</f>
        <v/>
      </c>
      <c r="S66">
        <f>IF(IF('Pedidos día'!S66&gt;0,('Pedidos día'!S66*$C66)+$B66,"")&gt;20,IF('Pedidos día'!S66&gt;0,('Pedidos día'!S66*$C66)+$B66,""),20)</f>
        <v>20</v>
      </c>
      <c r="T66" t="str">
        <f>IF(IF('Pedidos día'!T66&gt;0,('Pedidos día'!T66*$C66)+$B66,"")&gt;20,IF('Pedidos día'!T66&gt;0,('Pedidos día'!T66*$C66)+$B66,""),20)</f>
        <v/>
      </c>
      <c r="U66" t="str">
        <f>IF(IF('Pedidos día'!U66&gt;0,('Pedidos día'!U66*$C66)+$B66,"")&gt;20,IF('Pedidos día'!U66&gt;0,('Pedidos día'!U66*$C66)+$B66,""),20)</f>
        <v/>
      </c>
      <c r="V66" t="str">
        <f>IF(IF('Pedidos día'!V66&gt;0,('Pedidos día'!V66*$C66)+$B66,"")&gt;20,IF('Pedidos día'!V66&gt;0,('Pedidos día'!V66*$C66)+$B66,""),20)</f>
        <v/>
      </c>
      <c r="W66" t="str">
        <f>IF(IF('Pedidos día'!W66&gt;0,('Pedidos día'!W66*$C66)+$B66,"")&gt;20,IF('Pedidos día'!W66&gt;0,('Pedidos día'!W66*$C66)+$B66,""),20)</f>
        <v/>
      </c>
      <c r="X66">
        <f>IF(IF('Pedidos día'!X66&gt;0,('Pedidos día'!X66*$C66)+$B66,"")&gt;20,IF('Pedidos día'!X66&gt;0,('Pedidos día'!X66*$C66)+$B66,""),20)</f>
        <v>20</v>
      </c>
      <c r="Y66" t="str">
        <f>IF(IF('Pedidos día'!Y66&gt;0,('Pedidos día'!Y66*$C66)+$B66,"")&gt;20,IF('Pedidos día'!Y66&gt;0,('Pedidos día'!Y66*$C66)+$B66,""),20)</f>
        <v/>
      </c>
      <c r="Z66">
        <f>IF('Pedidos día'!Z66&gt;0,('Pedidos día'!Z66*$C66)+$B66,"")</f>
        <v>13.660874429017539</v>
      </c>
    </row>
    <row r="67" spans="1:26">
      <c r="A67" t="str">
        <f>'Pedidos día'!A67</f>
        <v>00000-0063</v>
      </c>
      <c r="B67">
        <f>'Pedidos día'!B67</f>
        <v>10</v>
      </c>
      <c r="C67" s="15">
        <f>'Pedidos día'!C67</f>
        <v>1.2648935589257739</v>
      </c>
      <c r="D67" t="str">
        <f>IF(IF('Pedidos día'!D67&gt;0,('Pedidos día'!D67*$C67)+$B67,"")&gt;20,IF('Pedidos día'!D67&gt;0,('Pedidos día'!D67*$C67)+$B67,""),20)</f>
        <v/>
      </c>
      <c r="E67" t="str">
        <f>IF(IF('Pedidos día'!E67&gt;0,('Pedidos día'!E67*$C67)+$B67,"")&gt;20,IF('Pedidos día'!E67&gt;0,('Pedidos día'!E67*$C67)+$B67,""),20)</f>
        <v/>
      </c>
      <c r="F67" t="str">
        <f>IF(IF('Pedidos día'!F67&gt;0,('Pedidos día'!F67*$C67)+$B67,"")&gt;20,IF('Pedidos día'!F67&gt;0,('Pedidos día'!F67*$C67)+$B67,""),20)</f>
        <v/>
      </c>
      <c r="G67" t="str">
        <f>IF(IF('Pedidos día'!G67&gt;0,('Pedidos día'!G67*$C67)+$B67,"")&gt;20,IF('Pedidos día'!G67&gt;0,('Pedidos día'!G67*$C67)+$B67,""),20)</f>
        <v/>
      </c>
      <c r="H67">
        <f>IF(IF('Pedidos día'!H67&gt;0,('Pedidos día'!H67*$C67)+$B67,"")&gt;20,IF('Pedidos día'!H67&gt;0,('Pedidos día'!H67*$C67)+$B67,""),20)</f>
        <v>20</v>
      </c>
      <c r="I67" t="str">
        <f>IF(IF('Pedidos día'!I67&gt;0,('Pedidos día'!I67*$C67)+$B67,"")&gt;20,IF('Pedidos día'!I67&gt;0,('Pedidos día'!I67*$C67)+$B67,""),20)</f>
        <v/>
      </c>
      <c r="J67" t="str">
        <f>IF(IF('Pedidos día'!J67&gt;0,('Pedidos día'!J67*$C67)+$B67,"")&gt;20,IF('Pedidos día'!J67&gt;0,('Pedidos día'!J67*$C67)+$B67,""),20)</f>
        <v/>
      </c>
      <c r="K67" t="str">
        <f>IF(IF('Pedidos día'!K67&gt;0,('Pedidos día'!K67*$C67)+$B67,"")&gt;20,IF('Pedidos día'!K67&gt;0,('Pedidos día'!K67*$C67)+$B67,""),20)</f>
        <v/>
      </c>
      <c r="L67" t="str">
        <f>IF(IF('Pedidos día'!L67&gt;0,('Pedidos día'!L67*$C67)+$B67,"")&gt;20,IF('Pedidos día'!L67&gt;0,('Pedidos día'!L67*$C67)+$B67,""),20)</f>
        <v/>
      </c>
      <c r="M67" t="str">
        <f>IF(IF('Pedidos día'!M67&gt;0,('Pedidos día'!M67*$C67)+$B67,"")&gt;20,IF('Pedidos día'!M67&gt;0,('Pedidos día'!M67*$C67)+$B67,""),20)</f>
        <v/>
      </c>
      <c r="N67">
        <f>IF(IF('Pedidos día'!N67&gt;0,('Pedidos día'!N67*$C67)+$B67,"")&gt;20,IF('Pedidos día'!N67&gt;0,('Pedidos día'!N67*$C67)+$B67,""),20)</f>
        <v>21.384042030331965</v>
      </c>
      <c r="O67">
        <f>IF(IF('Pedidos día'!O67&gt;0,('Pedidos día'!O67*$C67)+$B67,"")&gt;20,IF('Pedidos día'!O67&gt;0,('Pedidos día'!O67*$C67)+$B67,""),20)</f>
        <v>20</v>
      </c>
      <c r="P67" t="str">
        <f>IF(IF('Pedidos día'!P67&gt;0,('Pedidos día'!P67*$C67)+$B67,"")&gt;20,IF('Pedidos día'!P67&gt;0,('Pedidos día'!P67*$C67)+$B67,""),20)</f>
        <v/>
      </c>
      <c r="Q67" t="str">
        <f>IF(IF('Pedidos día'!Q67&gt;0,('Pedidos día'!Q67*$C67)+$B67,"")&gt;20,IF('Pedidos día'!Q67&gt;0,('Pedidos día'!Q67*$C67)+$B67,""),20)</f>
        <v/>
      </c>
      <c r="R67" t="str">
        <f>IF(IF('Pedidos día'!R67&gt;0,('Pedidos día'!R67*$C67)+$B67,"")&gt;20,IF('Pedidos día'!R67&gt;0,('Pedidos día'!R67*$C67)+$B67,""),20)</f>
        <v/>
      </c>
      <c r="S67" t="str">
        <f>IF(IF('Pedidos día'!S67&gt;0,('Pedidos día'!S67*$C67)+$B67,"")&gt;20,IF('Pedidos día'!S67&gt;0,('Pedidos día'!S67*$C67)+$B67,""),20)</f>
        <v/>
      </c>
      <c r="T67" t="str">
        <f>IF(IF('Pedidos día'!T67&gt;0,('Pedidos día'!T67*$C67)+$B67,"")&gt;20,IF('Pedidos día'!T67&gt;0,('Pedidos día'!T67*$C67)+$B67,""),20)</f>
        <v/>
      </c>
      <c r="U67" t="str">
        <f>IF(IF('Pedidos día'!U67&gt;0,('Pedidos día'!U67*$C67)+$B67,"")&gt;20,IF('Pedidos día'!U67&gt;0,('Pedidos día'!U67*$C67)+$B67,""),20)</f>
        <v/>
      </c>
      <c r="V67" t="str">
        <f>IF(IF('Pedidos día'!V67&gt;0,('Pedidos día'!V67*$C67)+$B67,"")&gt;20,IF('Pedidos día'!V67&gt;0,('Pedidos día'!V67*$C67)+$B67,""),20)</f>
        <v/>
      </c>
      <c r="W67" t="str">
        <f>IF(IF('Pedidos día'!W67&gt;0,('Pedidos día'!W67*$C67)+$B67,"")&gt;20,IF('Pedidos día'!W67&gt;0,('Pedidos día'!W67*$C67)+$B67,""),20)</f>
        <v/>
      </c>
      <c r="X67" t="str">
        <f>IF(IF('Pedidos día'!X67&gt;0,('Pedidos día'!X67*$C67)+$B67,"")&gt;20,IF('Pedidos día'!X67&gt;0,('Pedidos día'!X67*$C67)+$B67,""),20)</f>
        <v/>
      </c>
      <c r="Y67" t="str">
        <f>IF(IF('Pedidos día'!Y67&gt;0,('Pedidos día'!Y67*$C67)+$B67,"")&gt;20,IF('Pedidos día'!Y67&gt;0,('Pedidos día'!Y67*$C67)+$B67,""),20)</f>
        <v/>
      </c>
      <c r="Z67">
        <f>IF('Pedidos día'!Z67&gt;0,('Pedidos día'!Z67*$C67)+$B67,"")</f>
        <v>34.032977619589701</v>
      </c>
    </row>
    <row r="68" spans="1:26">
      <c r="A68" t="str">
        <f>'Pedidos día'!A68</f>
        <v>00000-0065</v>
      </c>
      <c r="B68">
        <f>'Pedidos día'!B68</f>
        <v>30</v>
      </c>
      <c r="C68" s="15">
        <f>'Pedidos día'!C68</f>
        <v>1.817837516478046</v>
      </c>
      <c r="D68" t="str">
        <f>IF(IF('Pedidos día'!D68&gt;0,('Pedidos día'!D68*$C68)+$B68,"")&gt;20,IF('Pedidos día'!D68&gt;0,('Pedidos día'!D68*$C68)+$B68,""),20)</f>
        <v/>
      </c>
      <c r="E68" t="str">
        <f>IF(IF('Pedidos día'!E68&gt;0,('Pedidos día'!E68*$C68)+$B68,"")&gt;20,IF('Pedidos día'!E68&gt;0,('Pedidos día'!E68*$C68)+$B68,""),20)</f>
        <v/>
      </c>
      <c r="F68" t="str">
        <f>IF(IF('Pedidos día'!F68&gt;0,('Pedidos día'!F68*$C68)+$B68,"")&gt;20,IF('Pedidos día'!F68&gt;0,('Pedidos día'!F68*$C68)+$B68,""),20)</f>
        <v/>
      </c>
      <c r="G68" t="str">
        <f>IF(IF('Pedidos día'!G68&gt;0,('Pedidos día'!G68*$C68)+$B68,"")&gt;20,IF('Pedidos día'!G68&gt;0,('Pedidos día'!G68*$C68)+$B68,""),20)</f>
        <v/>
      </c>
      <c r="H68" t="str">
        <f>IF(IF('Pedidos día'!H68&gt;0,('Pedidos día'!H68*$C68)+$B68,"")&gt;20,IF('Pedidos día'!H68&gt;0,('Pedidos día'!H68*$C68)+$B68,""),20)</f>
        <v/>
      </c>
      <c r="I68">
        <f>IF(IF('Pedidos día'!I68&gt;0,('Pedidos día'!I68*$C68)+$B68,"")&gt;20,IF('Pedidos día'!I68&gt;0,('Pedidos día'!I68*$C68)+$B68,""),20)</f>
        <v>37.271350065912188</v>
      </c>
      <c r="J68" t="str">
        <f>IF(IF('Pedidos día'!J68&gt;0,('Pedidos día'!J68*$C68)+$B68,"")&gt;20,IF('Pedidos día'!J68&gt;0,('Pedidos día'!J68*$C68)+$B68,""),20)</f>
        <v/>
      </c>
      <c r="K68" t="str">
        <f>IF(IF('Pedidos día'!K68&gt;0,('Pedidos día'!K68*$C68)+$B68,"")&gt;20,IF('Pedidos día'!K68&gt;0,('Pedidos día'!K68*$C68)+$B68,""),20)</f>
        <v/>
      </c>
      <c r="L68" t="str">
        <f>IF(IF('Pedidos día'!L68&gt;0,('Pedidos día'!L68*$C68)+$B68,"")&gt;20,IF('Pedidos día'!L68&gt;0,('Pedidos día'!L68*$C68)+$B68,""),20)</f>
        <v/>
      </c>
      <c r="M68" t="str">
        <f>IF(IF('Pedidos día'!M68&gt;0,('Pedidos día'!M68*$C68)+$B68,"")&gt;20,IF('Pedidos día'!M68&gt;0,('Pedidos día'!M68*$C68)+$B68,""),20)</f>
        <v/>
      </c>
      <c r="N68">
        <f>IF(IF('Pedidos día'!N68&gt;0,('Pedidos día'!N68*$C68)+$B68,"")&gt;20,IF('Pedidos día'!N68&gt;0,('Pedidos día'!N68*$C68)+$B68,""),20)</f>
        <v>31.817837516478047</v>
      </c>
      <c r="O68" t="str">
        <f>IF(IF('Pedidos día'!O68&gt;0,('Pedidos día'!O68*$C68)+$B68,"")&gt;20,IF('Pedidos día'!O68&gt;0,('Pedidos día'!O68*$C68)+$B68,""),20)</f>
        <v/>
      </c>
      <c r="P68" t="str">
        <f>IF(IF('Pedidos día'!P68&gt;0,('Pedidos día'!P68*$C68)+$B68,"")&gt;20,IF('Pedidos día'!P68&gt;0,('Pedidos día'!P68*$C68)+$B68,""),20)</f>
        <v/>
      </c>
      <c r="Q68" t="str">
        <f>IF(IF('Pedidos día'!Q68&gt;0,('Pedidos día'!Q68*$C68)+$B68,"")&gt;20,IF('Pedidos día'!Q68&gt;0,('Pedidos día'!Q68*$C68)+$B68,""),20)</f>
        <v/>
      </c>
      <c r="R68" t="str">
        <f>IF(IF('Pedidos día'!R68&gt;0,('Pedidos día'!R68*$C68)+$B68,"")&gt;20,IF('Pedidos día'!R68&gt;0,('Pedidos día'!R68*$C68)+$B68,""),20)</f>
        <v/>
      </c>
      <c r="S68" t="str">
        <f>IF(IF('Pedidos día'!S68&gt;0,('Pedidos día'!S68*$C68)+$B68,"")&gt;20,IF('Pedidos día'!S68&gt;0,('Pedidos día'!S68*$C68)+$B68,""),20)</f>
        <v/>
      </c>
      <c r="T68" t="str">
        <f>IF(IF('Pedidos día'!T68&gt;0,('Pedidos día'!T68*$C68)+$B68,"")&gt;20,IF('Pedidos día'!T68&gt;0,('Pedidos día'!T68*$C68)+$B68,""),20)</f>
        <v/>
      </c>
      <c r="U68" t="str">
        <f>IF(IF('Pedidos día'!U68&gt;0,('Pedidos día'!U68*$C68)+$B68,"")&gt;20,IF('Pedidos día'!U68&gt;0,('Pedidos día'!U68*$C68)+$B68,""),20)</f>
        <v/>
      </c>
      <c r="V68">
        <f>IF(IF('Pedidos día'!V68&gt;0,('Pedidos día'!V68*$C68)+$B68,"")&gt;20,IF('Pedidos día'!V68&gt;0,('Pedidos día'!V68*$C68)+$B68,""),20)</f>
        <v>33.635675032956094</v>
      </c>
      <c r="W68" t="str">
        <f>IF(IF('Pedidos día'!W68&gt;0,('Pedidos día'!W68*$C68)+$B68,"")&gt;20,IF('Pedidos día'!W68&gt;0,('Pedidos día'!W68*$C68)+$B68,""),20)</f>
        <v/>
      </c>
      <c r="X68" t="str">
        <f>IF(IF('Pedidos día'!X68&gt;0,('Pedidos día'!X68*$C68)+$B68,"")&gt;20,IF('Pedidos día'!X68&gt;0,('Pedidos día'!X68*$C68)+$B68,""),20)</f>
        <v/>
      </c>
      <c r="Y68" t="str">
        <f>IF(IF('Pedidos día'!Y68&gt;0,('Pedidos día'!Y68*$C68)+$B68,"")&gt;20,IF('Pedidos día'!Y68&gt;0,('Pedidos día'!Y68*$C68)+$B68,""),20)</f>
        <v/>
      </c>
      <c r="Z68">
        <f>IF('Pedidos día'!Z68&gt;0,('Pedidos día'!Z68*$C68)+$B68,"")</f>
        <v>42.724862615346325</v>
      </c>
    </row>
    <row r="69" spans="1:26">
      <c r="A69" t="str">
        <f>'Pedidos día'!A69</f>
        <v>00000-0076</v>
      </c>
      <c r="B69">
        <f>'Pedidos día'!B69</f>
        <v>30</v>
      </c>
      <c r="C69" s="15">
        <f>'Pedidos día'!C69</f>
        <v>1.3633673384769205</v>
      </c>
      <c r="D69" t="str">
        <f>IF(IF('Pedidos día'!D69&gt;0,('Pedidos día'!D69*$C69)+$B69,"")&gt;20,IF('Pedidos día'!D69&gt;0,('Pedidos día'!D69*$C69)+$B69,""),20)</f>
        <v/>
      </c>
      <c r="E69" t="str">
        <f>IF(IF('Pedidos día'!E69&gt;0,('Pedidos día'!E69*$C69)+$B69,"")&gt;20,IF('Pedidos día'!E69&gt;0,('Pedidos día'!E69*$C69)+$B69,""),20)</f>
        <v/>
      </c>
      <c r="F69" t="str">
        <f>IF(IF('Pedidos día'!F69&gt;0,('Pedidos día'!F69*$C69)+$B69,"")&gt;20,IF('Pedidos día'!F69&gt;0,('Pedidos día'!F69*$C69)+$B69,""),20)</f>
        <v/>
      </c>
      <c r="G69" t="str">
        <f>IF(IF('Pedidos día'!G69&gt;0,('Pedidos día'!G69*$C69)+$B69,"")&gt;20,IF('Pedidos día'!G69&gt;0,('Pedidos día'!G69*$C69)+$B69,""),20)</f>
        <v/>
      </c>
      <c r="H69" t="str">
        <f>IF(IF('Pedidos día'!H69&gt;0,('Pedidos día'!H69*$C69)+$B69,"")&gt;20,IF('Pedidos día'!H69&gt;0,('Pedidos día'!H69*$C69)+$B69,""),20)</f>
        <v/>
      </c>
      <c r="I69" t="str">
        <f>IF(IF('Pedidos día'!I69&gt;0,('Pedidos día'!I69*$C69)+$B69,"")&gt;20,IF('Pedidos día'!I69&gt;0,('Pedidos día'!I69*$C69)+$B69,""),20)</f>
        <v/>
      </c>
      <c r="J69" t="str">
        <f>IF(IF('Pedidos día'!J69&gt;0,('Pedidos día'!J69*$C69)+$B69,"")&gt;20,IF('Pedidos día'!J69&gt;0,('Pedidos día'!J69*$C69)+$B69,""),20)</f>
        <v/>
      </c>
      <c r="K69" t="str">
        <f>IF(IF('Pedidos día'!K69&gt;0,('Pedidos día'!K69*$C69)+$B69,"")&gt;20,IF('Pedidos día'!K69&gt;0,('Pedidos día'!K69*$C69)+$B69,""),20)</f>
        <v/>
      </c>
      <c r="L69" t="str">
        <f>IF(IF('Pedidos día'!L69&gt;0,('Pedidos día'!L69*$C69)+$B69,"")&gt;20,IF('Pedidos día'!L69&gt;0,('Pedidos día'!L69*$C69)+$B69,""),20)</f>
        <v/>
      </c>
      <c r="M69" t="str">
        <f>IF(IF('Pedidos día'!M69&gt;0,('Pedidos día'!M69*$C69)+$B69,"")&gt;20,IF('Pedidos día'!M69&gt;0,('Pedidos día'!M69*$C69)+$B69,""),20)</f>
        <v/>
      </c>
      <c r="N69">
        <f>IF(IF('Pedidos día'!N69&gt;0,('Pedidos día'!N69*$C69)+$B69,"")&gt;20,IF('Pedidos día'!N69&gt;0,('Pedidos día'!N69*$C69)+$B69,""),20)</f>
        <v>34.090102015430759</v>
      </c>
      <c r="O69">
        <f>IF(IF('Pedidos día'!O69&gt;0,('Pedidos día'!O69*$C69)+$B69,"")&gt;20,IF('Pedidos día'!O69&gt;0,('Pedidos día'!O69*$C69)+$B69,""),20)</f>
        <v>31.36336733847692</v>
      </c>
      <c r="P69" t="str">
        <f>IF(IF('Pedidos día'!P69&gt;0,('Pedidos día'!P69*$C69)+$B69,"")&gt;20,IF('Pedidos día'!P69&gt;0,('Pedidos día'!P69*$C69)+$B69,""),20)</f>
        <v/>
      </c>
      <c r="Q69" t="str">
        <f>IF(IF('Pedidos día'!Q69&gt;0,('Pedidos día'!Q69*$C69)+$B69,"")&gt;20,IF('Pedidos día'!Q69&gt;0,('Pedidos día'!Q69*$C69)+$B69,""),20)</f>
        <v/>
      </c>
      <c r="R69" t="str">
        <f>IF(IF('Pedidos día'!R69&gt;0,('Pedidos día'!R69*$C69)+$B69,"")&gt;20,IF('Pedidos día'!R69&gt;0,('Pedidos día'!R69*$C69)+$B69,""),20)</f>
        <v/>
      </c>
      <c r="S69" t="str">
        <f>IF(IF('Pedidos día'!S69&gt;0,('Pedidos día'!S69*$C69)+$B69,"")&gt;20,IF('Pedidos día'!S69&gt;0,('Pedidos día'!S69*$C69)+$B69,""),20)</f>
        <v/>
      </c>
      <c r="T69">
        <f>IF(IF('Pedidos día'!T69&gt;0,('Pedidos día'!T69*$C69)+$B69,"")&gt;20,IF('Pedidos día'!T69&gt;0,('Pedidos día'!T69*$C69)+$B69,""),20)</f>
        <v>31.36336733847692</v>
      </c>
      <c r="U69" t="str">
        <f>IF(IF('Pedidos día'!U69&gt;0,('Pedidos día'!U69*$C69)+$B69,"")&gt;20,IF('Pedidos día'!U69&gt;0,('Pedidos día'!U69*$C69)+$B69,""),20)</f>
        <v/>
      </c>
      <c r="V69" t="str">
        <f>IF(IF('Pedidos día'!V69&gt;0,('Pedidos día'!V69*$C69)+$B69,"")&gt;20,IF('Pedidos día'!V69&gt;0,('Pedidos día'!V69*$C69)+$B69,""),20)</f>
        <v/>
      </c>
      <c r="W69" t="str">
        <f>IF(IF('Pedidos día'!W69&gt;0,('Pedidos día'!W69*$C69)+$B69,"")&gt;20,IF('Pedidos día'!W69&gt;0,('Pedidos día'!W69*$C69)+$B69,""),20)</f>
        <v/>
      </c>
      <c r="X69" t="str">
        <f>IF(IF('Pedidos día'!X69&gt;0,('Pedidos día'!X69*$C69)+$B69,"")&gt;20,IF('Pedidos día'!X69&gt;0,('Pedidos día'!X69*$C69)+$B69,""),20)</f>
        <v/>
      </c>
      <c r="Y69" t="str">
        <f>IF(IF('Pedidos día'!Y69&gt;0,('Pedidos día'!Y69*$C69)+$B69,"")&gt;20,IF('Pedidos día'!Y69&gt;0,('Pedidos día'!Y69*$C69)+$B69,""),20)</f>
        <v/>
      </c>
      <c r="Z69">
        <f>IF('Pedidos día'!Z69&gt;0,('Pedidos día'!Z69*$C69)+$B69,"")</f>
        <v>36.816836692384605</v>
      </c>
    </row>
    <row r="70" spans="1:26">
      <c r="A70" t="str">
        <f>'Pedidos día'!A70</f>
        <v>00000-0086</v>
      </c>
      <c r="B70">
        <f>'Pedidos día'!B70</f>
        <v>40</v>
      </c>
      <c r="C70" s="15">
        <f>'Pedidos día'!C70</f>
        <v>1.3026705738177764</v>
      </c>
      <c r="D70" t="str">
        <f>IF(IF('Pedidos día'!D70&gt;0,('Pedidos día'!D70*$C70)+$B70,"")&gt;20,IF('Pedidos día'!D70&gt;0,('Pedidos día'!D70*$C70)+$B70,""),20)</f>
        <v/>
      </c>
      <c r="E70" t="str">
        <f>IF(IF('Pedidos día'!E70&gt;0,('Pedidos día'!E70*$C70)+$B70,"")&gt;20,IF('Pedidos día'!E70&gt;0,('Pedidos día'!E70*$C70)+$B70,""),20)</f>
        <v/>
      </c>
      <c r="F70" t="str">
        <f>IF(IF('Pedidos día'!F70&gt;0,('Pedidos día'!F70*$C70)+$B70,"")&gt;20,IF('Pedidos día'!F70&gt;0,('Pedidos día'!F70*$C70)+$B70,""),20)</f>
        <v/>
      </c>
      <c r="G70">
        <f>IF(IF('Pedidos día'!G70&gt;0,('Pedidos día'!G70*$C70)+$B70,"")&gt;20,IF('Pedidos día'!G70&gt;0,('Pedidos día'!G70*$C70)+$B70,""),20)</f>
        <v>46.513352869088884</v>
      </c>
      <c r="H70" t="str">
        <f>IF(IF('Pedidos día'!H70&gt;0,('Pedidos día'!H70*$C70)+$B70,"")&gt;20,IF('Pedidos día'!H70&gt;0,('Pedidos día'!H70*$C70)+$B70,""),20)</f>
        <v/>
      </c>
      <c r="I70" t="str">
        <f>IF(IF('Pedidos día'!I70&gt;0,('Pedidos día'!I70*$C70)+$B70,"")&gt;20,IF('Pedidos día'!I70&gt;0,('Pedidos día'!I70*$C70)+$B70,""),20)</f>
        <v/>
      </c>
      <c r="J70">
        <f>IF(IF('Pedidos día'!J70&gt;0,('Pedidos día'!J70*$C70)+$B70,"")&gt;20,IF('Pedidos día'!J70&gt;0,('Pedidos día'!J70*$C70)+$B70,""),20)</f>
        <v>45.210682295271106</v>
      </c>
      <c r="K70" t="str">
        <f>IF(IF('Pedidos día'!K70&gt;0,('Pedidos día'!K70*$C70)+$B70,"")&gt;20,IF('Pedidos día'!K70&gt;0,('Pedidos día'!K70*$C70)+$B70,""),20)</f>
        <v/>
      </c>
      <c r="L70" t="str">
        <f>IF(IF('Pedidos día'!L70&gt;0,('Pedidos día'!L70*$C70)+$B70,"")&gt;20,IF('Pedidos día'!L70&gt;0,('Pedidos día'!L70*$C70)+$B70,""),20)</f>
        <v/>
      </c>
      <c r="M70" t="str">
        <f>IF(IF('Pedidos día'!M70&gt;0,('Pedidos día'!M70*$C70)+$B70,"")&gt;20,IF('Pedidos día'!M70&gt;0,('Pedidos día'!M70*$C70)+$B70,""),20)</f>
        <v/>
      </c>
      <c r="N70" t="str">
        <f>IF(IF('Pedidos día'!N70&gt;0,('Pedidos día'!N70*$C70)+$B70,"")&gt;20,IF('Pedidos día'!N70&gt;0,('Pedidos día'!N70*$C70)+$B70,""),20)</f>
        <v/>
      </c>
      <c r="O70" t="str">
        <f>IF(IF('Pedidos día'!O70&gt;0,('Pedidos día'!O70*$C70)+$B70,"")&gt;20,IF('Pedidos día'!O70&gt;0,('Pedidos día'!O70*$C70)+$B70,""),20)</f>
        <v/>
      </c>
      <c r="P70" t="str">
        <f>IF(IF('Pedidos día'!P70&gt;0,('Pedidos día'!P70*$C70)+$B70,"")&gt;20,IF('Pedidos día'!P70&gt;0,('Pedidos día'!P70*$C70)+$B70,""),20)</f>
        <v/>
      </c>
      <c r="Q70" t="str">
        <f>IF(IF('Pedidos día'!Q70&gt;0,('Pedidos día'!Q70*$C70)+$B70,"")&gt;20,IF('Pedidos día'!Q70&gt;0,('Pedidos día'!Q70*$C70)+$B70,""),20)</f>
        <v/>
      </c>
      <c r="R70" t="str">
        <f>IF(IF('Pedidos día'!R70&gt;0,('Pedidos día'!R70*$C70)+$B70,"")&gt;20,IF('Pedidos día'!R70&gt;0,('Pedidos día'!R70*$C70)+$B70,""),20)</f>
        <v/>
      </c>
      <c r="S70">
        <f>IF(IF('Pedidos día'!S70&gt;0,('Pedidos día'!S70*$C70)+$B70,"")&gt;20,IF('Pedidos día'!S70&gt;0,('Pedidos día'!S70*$C70)+$B70,""),20)</f>
        <v>43.908011721453327</v>
      </c>
      <c r="T70" t="str">
        <f>IF(IF('Pedidos día'!T70&gt;0,('Pedidos día'!T70*$C70)+$B70,"")&gt;20,IF('Pedidos día'!T70&gt;0,('Pedidos día'!T70*$C70)+$B70,""),20)</f>
        <v/>
      </c>
      <c r="U70" t="str">
        <f>IF(IF('Pedidos día'!U70&gt;0,('Pedidos día'!U70*$C70)+$B70,"")&gt;20,IF('Pedidos día'!U70&gt;0,('Pedidos día'!U70*$C70)+$B70,""),20)</f>
        <v/>
      </c>
      <c r="V70" t="str">
        <f>IF(IF('Pedidos día'!V70&gt;0,('Pedidos día'!V70*$C70)+$B70,"")&gt;20,IF('Pedidos día'!V70&gt;0,('Pedidos día'!V70*$C70)+$B70,""),20)</f>
        <v/>
      </c>
      <c r="W70" t="str">
        <f>IF(IF('Pedidos día'!W70&gt;0,('Pedidos día'!W70*$C70)+$B70,"")&gt;20,IF('Pedidos día'!W70&gt;0,('Pedidos día'!W70*$C70)+$B70,""),20)</f>
        <v/>
      </c>
      <c r="X70" t="str">
        <f>IF(IF('Pedidos día'!X70&gt;0,('Pedidos día'!X70*$C70)+$B70,"")&gt;20,IF('Pedidos día'!X70&gt;0,('Pedidos día'!X70*$C70)+$B70,""),20)</f>
        <v/>
      </c>
      <c r="Y70" t="str">
        <f>IF(IF('Pedidos día'!Y70&gt;0,('Pedidos día'!Y70*$C70)+$B70,"")&gt;20,IF('Pedidos día'!Y70&gt;0,('Pedidos día'!Y70*$C70)+$B70,""),20)</f>
        <v/>
      </c>
      <c r="Z70">
        <f>IF('Pedidos día'!Z70&gt;0,('Pedidos día'!Z70*$C70)+$B70,"")</f>
        <v>55.632046885813317</v>
      </c>
    </row>
    <row r="71" spans="1:26">
      <c r="A71" t="str">
        <f>'Pedidos día'!A71</f>
        <v>00000-0102</v>
      </c>
      <c r="B71">
        <f>'Pedidos día'!B71</f>
        <v>20</v>
      </c>
      <c r="C71" s="15">
        <f>'Pedidos día'!C71</f>
        <v>1.5751028601882382</v>
      </c>
      <c r="D71">
        <f>IF(IF('Pedidos día'!D71&gt;0,('Pedidos día'!D71*$C71)+$B71,"")&gt;20,IF('Pedidos día'!D71&gt;0,('Pedidos día'!D71*$C71)+$B71,""),20)</f>
        <v>26.300411440752953</v>
      </c>
      <c r="E71" t="str">
        <f>IF(IF('Pedidos día'!E71&gt;0,('Pedidos día'!E71*$C71)+$B71,"")&gt;20,IF('Pedidos día'!E71&gt;0,('Pedidos día'!E71*$C71)+$B71,""),20)</f>
        <v/>
      </c>
      <c r="F71" t="str">
        <f>IF(IF('Pedidos día'!F71&gt;0,('Pedidos día'!F71*$C71)+$B71,"")&gt;20,IF('Pedidos día'!F71&gt;0,('Pedidos día'!F71*$C71)+$B71,""),20)</f>
        <v/>
      </c>
      <c r="G71" t="str">
        <f>IF(IF('Pedidos día'!G71&gt;0,('Pedidos día'!G71*$C71)+$B71,"")&gt;20,IF('Pedidos día'!G71&gt;0,('Pedidos día'!G71*$C71)+$B71,""),20)</f>
        <v/>
      </c>
      <c r="H71" t="str">
        <f>IF(IF('Pedidos día'!H71&gt;0,('Pedidos día'!H71*$C71)+$B71,"")&gt;20,IF('Pedidos día'!H71&gt;0,('Pedidos día'!H71*$C71)+$B71,""),20)</f>
        <v/>
      </c>
      <c r="I71" t="str">
        <f>IF(IF('Pedidos día'!I71&gt;0,('Pedidos día'!I71*$C71)+$B71,"")&gt;20,IF('Pedidos día'!I71&gt;0,('Pedidos día'!I71*$C71)+$B71,""),20)</f>
        <v/>
      </c>
      <c r="J71" t="str">
        <f>IF(IF('Pedidos día'!J71&gt;0,('Pedidos día'!J71*$C71)+$B71,"")&gt;20,IF('Pedidos día'!J71&gt;0,('Pedidos día'!J71*$C71)+$B71,""),20)</f>
        <v/>
      </c>
      <c r="K71" t="str">
        <f>IF(IF('Pedidos día'!K71&gt;0,('Pedidos día'!K71*$C71)+$B71,"")&gt;20,IF('Pedidos día'!K71&gt;0,('Pedidos día'!K71*$C71)+$B71,""),20)</f>
        <v/>
      </c>
      <c r="L71" t="str">
        <f>IF(IF('Pedidos día'!L71&gt;0,('Pedidos día'!L71*$C71)+$B71,"")&gt;20,IF('Pedidos día'!L71&gt;0,('Pedidos día'!L71*$C71)+$B71,""),20)</f>
        <v/>
      </c>
      <c r="M71">
        <f>IF(IF('Pedidos día'!M71&gt;0,('Pedidos día'!M71*$C71)+$B71,"")&gt;20,IF('Pedidos día'!M71&gt;0,('Pedidos día'!M71*$C71)+$B71,""),20)</f>
        <v>27.875514300941191</v>
      </c>
      <c r="N71" t="str">
        <f>IF(IF('Pedidos día'!N71&gt;0,('Pedidos día'!N71*$C71)+$B71,"")&gt;20,IF('Pedidos día'!N71&gt;0,('Pedidos día'!N71*$C71)+$B71,""),20)</f>
        <v/>
      </c>
      <c r="O71" t="str">
        <f>IF(IF('Pedidos día'!O71&gt;0,('Pedidos día'!O71*$C71)+$B71,"")&gt;20,IF('Pedidos día'!O71&gt;0,('Pedidos día'!O71*$C71)+$B71,""),20)</f>
        <v/>
      </c>
      <c r="P71" t="str">
        <f>IF(IF('Pedidos día'!P71&gt;0,('Pedidos día'!P71*$C71)+$B71,"")&gt;20,IF('Pedidos día'!P71&gt;0,('Pedidos día'!P71*$C71)+$B71,""),20)</f>
        <v/>
      </c>
      <c r="Q71" t="str">
        <f>IF(IF('Pedidos día'!Q71&gt;0,('Pedidos día'!Q71*$C71)+$B71,"")&gt;20,IF('Pedidos día'!Q71&gt;0,('Pedidos día'!Q71*$C71)+$B71,""),20)</f>
        <v/>
      </c>
      <c r="R71" t="str">
        <f>IF(IF('Pedidos día'!R71&gt;0,('Pedidos día'!R71*$C71)+$B71,"")&gt;20,IF('Pedidos día'!R71&gt;0,('Pedidos día'!R71*$C71)+$B71,""),20)</f>
        <v/>
      </c>
      <c r="S71" t="str">
        <f>IF(IF('Pedidos día'!S71&gt;0,('Pedidos día'!S71*$C71)+$B71,"")&gt;20,IF('Pedidos día'!S71&gt;0,('Pedidos día'!S71*$C71)+$B71,""),20)</f>
        <v/>
      </c>
      <c r="T71" t="str">
        <f>IF(IF('Pedidos día'!T71&gt;0,('Pedidos día'!T71*$C71)+$B71,"")&gt;20,IF('Pedidos día'!T71&gt;0,('Pedidos día'!T71*$C71)+$B71,""),20)</f>
        <v/>
      </c>
      <c r="U71" t="str">
        <f>IF(IF('Pedidos día'!U71&gt;0,('Pedidos día'!U71*$C71)+$B71,"")&gt;20,IF('Pedidos día'!U71&gt;0,('Pedidos día'!U71*$C71)+$B71,""),20)</f>
        <v/>
      </c>
      <c r="V71">
        <f>IF(IF('Pedidos día'!V71&gt;0,('Pedidos día'!V71*$C71)+$B71,"")&gt;20,IF('Pedidos día'!V71&gt;0,('Pedidos día'!V71*$C71)+$B71,""),20)</f>
        <v>24.725308580564715</v>
      </c>
      <c r="W71" t="str">
        <f>IF(IF('Pedidos día'!W71&gt;0,('Pedidos día'!W71*$C71)+$B71,"")&gt;20,IF('Pedidos día'!W71&gt;0,('Pedidos día'!W71*$C71)+$B71,""),20)</f>
        <v/>
      </c>
      <c r="X71" t="str">
        <f>IF(IF('Pedidos día'!X71&gt;0,('Pedidos día'!X71*$C71)+$B71,"")&gt;20,IF('Pedidos día'!X71&gt;0,('Pedidos día'!X71*$C71)+$B71,""),20)</f>
        <v/>
      </c>
      <c r="Y71" t="str">
        <f>IF(IF('Pedidos día'!Y71&gt;0,('Pedidos día'!Y71*$C71)+$B71,"")&gt;20,IF('Pedidos día'!Y71&gt;0,('Pedidos día'!Y71*$C71)+$B71,""),20)</f>
        <v/>
      </c>
      <c r="Z71">
        <f>IF('Pedidos día'!Z71&gt;0,('Pedidos día'!Z71*$C71)+$B71,"")</f>
        <v>38.901234322258858</v>
      </c>
    </row>
    <row r="72" spans="1:26">
      <c r="A72" t="str">
        <f>'Pedidos día'!A72</f>
        <v>00000-0106</v>
      </c>
      <c r="B72">
        <f>'Pedidos día'!B72</f>
        <v>40</v>
      </c>
      <c r="C72" s="15">
        <f>'Pedidos día'!C72</f>
        <v>1.4013403839261422</v>
      </c>
      <c r="D72" t="str">
        <f>IF(IF('Pedidos día'!D72&gt;0,('Pedidos día'!D72*$C72)+$B72,"")&gt;20,IF('Pedidos día'!D72&gt;0,('Pedidos día'!D72*$C72)+$B72,""),20)</f>
        <v/>
      </c>
      <c r="E72" t="str">
        <f>IF(IF('Pedidos día'!E72&gt;0,('Pedidos día'!E72*$C72)+$B72,"")&gt;20,IF('Pedidos día'!E72&gt;0,('Pedidos día'!E72*$C72)+$B72,""),20)</f>
        <v/>
      </c>
      <c r="F72" t="str">
        <f>IF(IF('Pedidos día'!F72&gt;0,('Pedidos día'!F72*$C72)+$B72,"")&gt;20,IF('Pedidos día'!F72&gt;0,('Pedidos día'!F72*$C72)+$B72,""),20)</f>
        <v/>
      </c>
      <c r="G72" t="str">
        <f>IF(IF('Pedidos día'!G72&gt;0,('Pedidos día'!G72*$C72)+$B72,"")&gt;20,IF('Pedidos día'!G72&gt;0,('Pedidos día'!G72*$C72)+$B72,""),20)</f>
        <v/>
      </c>
      <c r="H72" t="str">
        <f>IF(IF('Pedidos día'!H72&gt;0,('Pedidos día'!H72*$C72)+$B72,"")&gt;20,IF('Pedidos día'!H72&gt;0,('Pedidos día'!H72*$C72)+$B72,""),20)</f>
        <v/>
      </c>
      <c r="I72" t="str">
        <f>IF(IF('Pedidos día'!I72&gt;0,('Pedidos día'!I72*$C72)+$B72,"")&gt;20,IF('Pedidos día'!I72&gt;0,('Pedidos día'!I72*$C72)+$B72,""),20)</f>
        <v/>
      </c>
      <c r="J72" t="str">
        <f>IF(IF('Pedidos día'!J72&gt;0,('Pedidos día'!J72*$C72)+$B72,"")&gt;20,IF('Pedidos día'!J72&gt;0,('Pedidos día'!J72*$C72)+$B72,""),20)</f>
        <v/>
      </c>
      <c r="K72">
        <f>IF(IF('Pedidos día'!K72&gt;0,('Pedidos día'!K72*$C72)+$B72,"")&gt;20,IF('Pedidos día'!K72&gt;0,('Pedidos día'!K72*$C72)+$B72,""),20)</f>
        <v>41.40134038392614</v>
      </c>
      <c r="L72">
        <f>IF(IF('Pedidos día'!L72&gt;0,('Pedidos día'!L72*$C72)+$B72,"")&gt;20,IF('Pedidos día'!L72&gt;0,('Pedidos día'!L72*$C72)+$B72,""),20)</f>
        <v>41.40134038392614</v>
      </c>
      <c r="M72" t="str">
        <f>IF(IF('Pedidos día'!M72&gt;0,('Pedidos día'!M72*$C72)+$B72,"")&gt;20,IF('Pedidos día'!M72&gt;0,('Pedidos día'!M72*$C72)+$B72,""),20)</f>
        <v/>
      </c>
      <c r="N72" t="str">
        <f>IF(IF('Pedidos día'!N72&gt;0,('Pedidos día'!N72*$C72)+$B72,"")&gt;20,IF('Pedidos día'!N72&gt;0,('Pedidos día'!N72*$C72)+$B72,""),20)</f>
        <v/>
      </c>
      <c r="O72" t="str">
        <f>IF(IF('Pedidos día'!O72&gt;0,('Pedidos día'!O72*$C72)+$B72,"")&gt;20,IF('Pedidos día'!O72&gt;0,('Pedidos día'!O72*$C72)+$B72,""),20)</f>
        <v/>
      </c>
      <c r="P72" t="str">
        <f>IF(IF('Pedidos día'!P72&gt;0,('Pedidos día'!P72*$C72)+$B72,"")&gt;20,IF('Pedidos día'!P72&gt;0,('Pedidos día'!P72*$C72)+$B72,""),20)</f>
        <v/>
      </c>
      <c r="Q72">
        <f>IF(IF('Pedidos día'!Q72&gt;0,('Pedidos día'!Q72*$C72)+$B72,"")&gt;20,IF('Pedidos día'!Q72&gt;0,('Pedidos día'!Q72*$C72)+$B72,""),20)</f>
        <v>48.408042303556854</v>
      </c>
      <c r="R72" t="str">
        <f>IF(IF('Pedidos día'!R72&gt;0,('Pedidos día'!R72*$C72)+$B72,"")&gt;20,IF('Pedidos día'!R72&gt;0,('Pedidos día'!R72*$C72)+$B72,""),20)</f>
        <v/>
      </c>
      <c r="S72" t="str">
        <f>IF(IF('Pedidos día'!S72&gt;0,('Pedidos día'!S72*$C72)+$B72,"")&gt;20,IF('Pedidos día'!S72&gt;0,('Pedidos día'!S72*$C72)+$B72,""),20)</f>
        <v/>
      </c>
      <c r="T72" t="str">
        <f>IF(IF('Pedidos día'!T72&gt;0,('Pedidos día'!T72*$C72)+$B72,"")&gt;20,IF('Pedidos día'!T72&gt;0,('Pedidos día'!T72*$C72)+$B72,""),20)</f>
        <v/>
      </c>
      <c r="U72" t="str">
        <f>IF(IF('Pedidos día'!U72&gt;0,('Pedidos día'!U72*$C72)+$B72,"")&gt;20,IF('Pedidos día'!U72&gt;0,('Pedidos día'!U72*$C72)+$B72,""),20)</f>
        <v/>
      </c>
      <c r="V72" t="str">
        <f>IF(IF('Pedidos día'!V72&gt;0,('Pedidos día'!V72*$C72)+$B72,"")&gt;20,IF('Pedidos día'!V72&gt;0,('Pedidos día'!V72*$C72)+$B72,""),20)</f>
        <v/>
      </c>
      <c r="W72" t="str">
        <f>IF(IF('Pedidos día'!W72&gt;0,('Pedidos día'!W72*$C72)+$B72,"")&gt;20,IF('Pedidos día'!W72&gt;0,('Pedidos día'!W72*$C72)+$B72,""),20)</f>
        <v/>
      </c>
      <c r="X72" t="str">
        <f>IF(IF('Pedidos día'!X72&gt;0,('Pedidos día'!X72*$C72)+$B72,"")&gt;20,IF('Pedidos día'!X72&gt;0,('Pedidos día'!X72*$C72)+$B72,""),20)</f>
        <v/>
      </c>
      <c r="Y72" t="str">
        <f>IF(IF('Pedidos día'!Y72&gt;0,('Pedidos día'!Y72*$C72)+$B72,"")&gt;20,IF('Pedidos día'!Y72&gt;0,('Pedidos día'!Y72*$C72)+$B72,""),20)</f>
        <v/>
      </c>
      <c r="Z72">
        <f>IF('Pedidos día'!Z72&gt;0,('Pedidos día'!Z72*$C72)+$B72,"")</f>
        <v>51.210723071409134</v>
      </c>
    </row>
    <row r="73" spans="1:26">
      <c r="A73" t="str">
        <f>'Pedidos día'!A73</f>
        <v>00000-0138</v>
      </c>
      <c r="B73">
        <f>'Pedidos día'!B73</f>
        <v>40</v>
      </c>
      <c r="C73" s="15">
        <f>'Pedidos día'!C73</f>
        <v>1.255091245579254</v>
      </c>
      <c r="D73" t="str">
        <f>IF(IF('Pedidos día'!D73&gt;0,('Pedidos día'!D73*$C73)+$B73,"")&gt;20,IF('Pedidos día'!D73&gt;0,('Pedidos día'!D73*$C73)+$B73,""),20)</f>
        <v/>
      </c>
      <c r="E73" t="str">
        <f>IF(IF('Pedidos día'!E73&gt;0,('Pedidos día'!E73*$C73)+$B73,"")&gt;20,IF('Pedidos día'!E73&gt;0,('Pedidos día'!E73*$C73)+$B73,""),20)</f>
        <v/>
      </c>
      <c r="F73">
        <f>IF(IF('Pedidos día'!F73&gt;0,('Pedidos día'!F73*$C73)+$B73,"")&gt;20,IF('Pedidos día'!F73&gt;0,('Pedidos día'!F73*$C73)+$B73,""),20)</f>
        <v>45.02036498231702</v>
      </c>
      <c r="G73" t="str">
        <f>IF(IF('Pedidos día'!G73&gt;0,('Pedidos día'!G73*$C73)+$B73,"")&gt;20,IF('Pedidos día'!G73&gt;0,('Pedidos día'!G73*$C73)+$B73,""),20)</f>
        <v/>
      </c>
      <c r="H73" t="str">
        <f>IF(IF('Pedidos día'!H73&gt;0,('Pedidos día'!H73*$C73)+$B73,"")&gt;20,IF('Pedidos día'!H73&gt;0,('Pedidos día'!H73*$C73)+$B73,""),20)</f>
        <v/>
      </c>
      <c r="I73" t="str">
        <f>IF(IF('Pedidos día'!I73&gt;0,('Pedidos día'!I73*$C73)+$B73,"")&gt;20,IF('Pedidos día'!I73&gt;0,('Pedidos día'!I73*$C73)+$B73,""),20)</f>
        <v/>
      </c>
      <c r="J73" t="str">
        <f>IF(IF('Pedidos día'!J73&gt;0,('Pedidos día'!J73*$C73)+$B73,"")&gt;20,IF('Pedidos día'!J73&gt;0,('Pedidos día'!J73*$C73)+$B73,""),20)</f>
        <v/>
      </c>
      <c r="K73" t="str">
        <f>IF(IF('Pedidos día'!K73&gt;0,('Pedidos día'!K73*$C73)+$B73,"")&gt;20,IF('Pedidos día'!K73&gt;0,('Pedidos día'!K73*$C73)+$B73,""),20)</f>
        <v/>
      </c>
      <c r="L73" t="str">
        <f>IF(IF('Pedidos día'!L73&gt;0,('Pedidos día'!L73*$C73)+$B73,"")&gt;20,IF('Pedidos día'!L73&gt;0,('Pedidos día'!L73*$C73)+$B73,""),20)</f>
        <v/>
      </c>
      <c r="M73" t="str">
        <f>IF(IF('Pedidos día'!M73&gt;0,('Pedidos día'!M73*$C73)+$B73,"")&gt;20,IF('Pedidos día'!M73&gt;0,('Pedidos día'!M73*$C73)+$B73,""),20)</f>
        <v/>
      </c>
      <c r="N73" t="str">
        <f>IF(IF('Pedidos día'!N73&gt;0,('Pedidos día'!N73*$C73)+$B73,"")&gt;20,IF('Pedidos día'!N73&gt;0,('Pedidos día'!N73*$C73)+$B73,""),20)</f>
        <v/>
      </c>
      <c r="O73" t="str">
        <f>IF(IF('Pedidos día'!O73&gt;0,('Pedidos día'!O73*$C73)+$B73,"")&gt;20,IF('Pedidos día'!O73&gt;0,('Pedidos día'!O73*$C73)+$B73,""),20)</f>
        <v/>
      </c>
      <c r="P73" t="str">
        <f>IF(IF('Pedidos día'!P73&gt;0,('Pedidos día'!P73*$C73)+$B73,"")&gt;20,IF('Pedidos día'!P73&gt;0,('Pedidos día'!P73*$C73)+$B73,""),20)</f>
        <v/>
      </c>
      <c r="Q73" t="str">
        <f>IF(IF('Pedidos día'!Q73&gt;0,('Pedidos día'!Q73*$C73)+$B73,"")&gt;20,IF('Pedidos día'!Q73&gt;0,('Pedidos día'!Q73*$C73)+$B73,""),20)</f>
        <v/>
      </c>
      <c r="R73">
        <f>IF(IF('Pedidos día'!R73&gt;0,('Pedidos día'!R73*$C73)+$B73,"")&gt;20,IF('Pedidos día'!R73&gt;0,('Pedidos día'!R73*$C73)+$B73,""),20)</f>
        <v>48.785638719054774</v>
      </c>
      <c r="S73" t="str">
        <f>IF(IF('Pedidos día'!S73&gt;0,('Pedidos día'!S73*$C73)+$B73,"")&gt;20,IF('Pedidos día'!S73&gt;0,('Pedidos día'!S73*$C73)+$B73,""),20)</f>
        <v/>
      </c>
      <c r="T73" t="str">
        <f>IF(IF('Pedidos día'!T73&gt;0,('Pedidos día'!T73*$C73)+$B73,"")&gt;20,IF('Pedidos día'!T73&gt;0,('Pedidos día'!T73*$C73)+$B73,""),20)</f>
        <v/>
      </c>
      <c r="U73" t="str">
        <f>IF(IF('Pedidos día'!U73&gt;0,('Pedidos día'!U73*$C73)+$B73,"")&gt;20,IF('Pedidos día'!U73&gt;0,('Pedidos día'!U73*$C73)+$B73,""),20)</f>
        <v/>
      </c>
      <c r="V73" t="str">
        <f>IF(IF('Pedidos día'!V73&gt;0,('Pedidos día'!V73*$C73)+$B73,"")&gt;20,IF('Pedidos día'!V73&gt;0,('Pedidos día'!V73*$C73)+$B73,""),20)</f>
        <v/>
      </c>
      <c r="W73" t="str">
        <f>IF(IF('Pedidos día'!W73&gt;0,('Pedidos día'!W73*$C73)+$B73,"")&gt;20,IF('Pedidos día'!W73&gt;0,('Pedidos día'!W73*$C73)+$B73,""),20)</f>
        <v/>
      </c>
      <c r="X73">
        <f>IF(IF('Pedidos día'!X73&gt;0,('Pedidos día'!X73*$C73)+$B73,"")&gt;20,IF('Pedidos día'!X73&gt;0,('Pedidos día'!X73*$C73)+$B73,""),20)</f>
        <v>47.530547473475522</v>
      </c>
      <c r="Y73" t="str">
        <f>IF(IF('Pedidos día'!Y73&gt;0,('Pedidos día'!Y73*$C73)+$B73,"")&gt;20,IF('Pedidos día'!Y73&gt;0,('Pedidos día'!Y73*$C73)+$B73,""),20)</f>
        <v/>
      </c>
      <c r="Z73">
        <f>IF('Pedidos día'!Z73&gt;0,('Pedidos día'!Z73*$C73)+$B73,"")</f>
        <v>61.336551174847315</v>
      </c>
    </row>
    <row r="74" spans="1:26">
      <c r="A74" t="str">
        <f>'Pedidos día'!A74</f>
        <v>00000-0141</v>
      </c>
      <c r="B74">
        <f>'Pedidos día'!B74</f>
        <v>40</v>
      </c>
      <c r="C74" s="15">
        <f>'Pedidos día'!C74</f>
        <v>1.0244857141270449</v>
      </c>
      <c r="D74" t="str">
        <f>IF(IF('Pedidos día'!D74&gt;0,('Pedidos día'!D74*$C74)+$B74,"")&gt;20,IF('Pedidos día'!D74&gt;0,('Pedidos día'!D74*$C74)+$B74,""),20)</f>
        <v/>
      </c>
      <c r="E74" t="str">
        <f>IF(IF('Pedidos día'!E74&gt;0,('Pedidos día'!E74*$C74)+$B74,"")&gt;20,IF('Pedidos día'!E74&gt;0,('Pedidos día'!E74*$C74)+$B74,""),20)</f>
        <v/>
      </c>
      <c r="F74" t="str">
        <f>IF(IF('Pedidos día'!F74&gt;0,('Pedidos día'!F74*$C74)+$B74,"")&gt;20,IF('Pedidos día'!F74&gt;0,('Pedidos día'!F74*$C74)+$B74,""),20)</f>
        <v/>
      </c>
      <c r="G74" t="str">
        <f>IF(IF('Pedidos día'!G74&gt;0,('Pedidos día'!G74*$C74)+$B74,"")&gt;20,IF('Pedidos día'!G74&gt;0,('Pedidos día'!G74*$C74)+$B74,""),20)</f>
        <v/>
      </c>
      <c r="H74" t="str">
        <f>IF(IF('Pedidos día'!H74&gt;0,('Pedidos día'!H74*$C74)+$B74,"")&gt;20,IF('Pedidos día'!H74&gt;0,('Pedidos día'!H74*$C74)+$B74,""),20)</f>
        <v/>
      </c>
      <c r="I74" t="str">
        <f>IF(IF('Pedidos día'!I74&gt;0,('Pedidos día'!I74*$C74)+$B74,"")&gt;20,IF('Pedidos día'!I74&gt;0,('Pedidos día'!I74*$C74)+$B74,""),20)</f>
        <v/>
      </c>
      <c r="J74">
        <f>IF(IF('Pedidos día'!J74&gt;0,('Pedidos día'!J74*$C74)+$B74,"")&gt;20,IF('Pedidos día'!J74&gt;0,('Pedidos día'!J74*$C74)+$B74,""),20)</f>
        <v>42.048971428254092</v>
      </c>
      <c r="K74" t="str">
        <f>IF(IF('Pedidos día'!K74&gt;0,('Pedidos día'!K74*$C74)+$B74,"")&gt;20,IF('Pedidos día'!K74&gt;0,('Pedidos día'!K74*$C74)+$B74,""),20)</f>
        <v/>
      </c>
      <c r="L74" t="str">
        <f>IF(IF('Pedidos día'!L74&gt;0,('Pedidos día'!L74*$C74)+$B74,"")&gt;20,IF('Pedidos día'!L74&gt;0,('Pedidos día'!L74*$C74)+$B74,""),20)</f>
        <v/>
      </c>
      <c r="M74" t="str">
        <f>IF(IF('Pedidos día'!M74&gt;0,('Pedidos día'!M74*$C74)+$B74,"")&gt;20,IF('Pedidos día'!M74&gt;0,('Pedidos día'!M74*$C74)+$B74,""),20)</f>
        <v/>
      </c>
      <c r="N74">
        <f>IF(IF('Pedidos día'!N74&gt;0,('Pedidos día'!N74*$C74)+$B74,"")&gt;20,IF('Pedidos día'!N74&gt;0,('Pedidos día'!N74*$C74)+$B74,""),20)</f>
        <v>41.024485714127046</v>
      </c>
      <c r="O74" t="str">
        <f>IF(IF('Pedidos día'!O74&gt;0,('Pedidos día'!O74*$C74)+$B74,"")&gt;20,IF('Pedidos día'!O74&gt;0,('Pedidos día'!O74*$C74)+$B74,""),20)</f>
        <v/>
      </c>
      <c r="P74">
        <f>IF(IF('Pedidos día'!P74&gt;0,('Pedidos día'!P74*$C74)+$B74,"")&gt;20,IF('Pedidos día'!P74&gt;0,('Pedidos día'!P74*$C74)+$B74,""),20)</f>
        <v>42.048971428254092</v>
      </c>
      <c r="Q74" t="str">
        <f>IF(IF('Pedidos día'!Q74&gt;0,('Pedidos día'!Q74*$C74)+$B74,"")&gt;20,IF('Pedidos día'!Q74&gt;0,('Pedidos día'!Q74*$C74)+$B74,""),20)</f>
        <v/>
      </c>
      <c r="R74" t="str">
        <f>IF(IF('Pedidos día'!R74&gt;0,('Pedidos día'!R74*$C74)+$B74,"")&gt;20,IF('Pedidos día'!R74&gt;0,('Pedidos día'!R74*$C74)+$B74,""),20)</f>
        <v/>
      </c>
      <c r="S74" t="str">
        <f>IF(IF('Pedidos día'!S74&gt;0,('Pedidos día'!S74*$C74)+$B74,"")&gt;20,IF('Pedidos día'!S74&gt;0,('Pedidos día'!S74*$C74)+$B74,""),20)</f>
        <v/>
      </c>
      <c r="T74" t="str">
        <f>IF(IF('Pedidos día'!T74&gt;0,('Pedidos día'!T74*$C74)+$B74,"")&gt;20,IF('Pedidos día'!T74&gt;0,('Pedidos día'!T74*$C74)+$B74,""),20)</f>
        <v/>
      </c>
      <c r="U74" t="str">
        <f>IF(IF('Pedidos día'!U74&gt;0,('Pedidos día'!U74*$C74)+$B74,"")&gt;20,IF('Pedidos día'!U74&gt;0,('Pedidos día'!U74*$C74)+$B74,""),20)</f>
        <v/>
      </c>
      <c r="V74" t="str">
        <f>IF(IF('Pedidos día'!V74&gt;0,('Pedidos día'!V74*$C74)+$B74,"")&gt;20,IF('Pedidos día'!V74&gt;0,('Pedidos día'!V74*$C74)+$B74,""),20)</f>
        <v/>
      </c>
      <c r="W74" t="str">
        <f>IF(IF('Pedidos día'!W74&gt;0,('Pedidos día'!W74*$C74)+$B74,"")&gt;20,IF('Pedidos día'!W74&gt;0,('Pedidos día'!W74*$C74)+$B74,""),20)</f>
        <v/>
      </c>
      <c r="X74" t="str">
        <f>IF(IF('Pedidos día'!X74&gt;0,('Pedidos día'!X74*$C74)+$B74,"")&gt;20,IF('Pedidos día'!X74&gt;0,('Pedidos día'!X74*$C74)+$B74,""),20)</f>
        <v/>
      </c>
      <c r="Y74" t="str">
        <f>IF(IF('Pedidos día'!Y74&gt;0,('Pedidos día'!Y74*$C74)+$B74,"")&gt;20,IF('Pedidos día'!Y74&gt;0,('Pedidos día'!Y74*$C74)+$B74,""),20)</f>
        <v/>
      </c>
      <c r="Z74">
        <f>IF('Pedidos día'!Z74&gt;0,('Pedidos día'!Z74*$C74)+$B74,"")</f>
        <v>45.122428570635222</v>
      </c>
    </row>
    <row r="75" spans="1:26">
      <c r="A75" t="str">
        <f>'Pedidos día'!A75</f>
        <v>00000-0142</v>
      </c>
      <c r="B75">
        <f>'Pedidos día'!B75</f>
        <v>30</v>
      </c>
      <c r="C75" s="15">
        <f>'Pedidos día'!C75</f>
        <v>1.3689847994767095</v>
      </c>
      <c r="D75">
        <f>IF(IF('Pedidos día'!D75&gt;0,('Pedidos día'!D75*$C75)+$B75,"")&gt;20,IF('Pedidos día'!D75&gt;0,('Pedidos día'!D75*$C75)+$B75,""),20)</f>
        <v>31.36898479947671</v>
      </c>
      <c r="E75" t="str">
        <f>IF(IF('Pedidos día'!E75&gt;0,('Pedidos día'!E75*$C75)+$B75,"")&gt;20,IF('Pedidos día'!E75&gt;0,('Pedidos día'!E75*$C75)+$B75,""),20)</f>
        <v/>
      </c>
      <c r="F75" t="str">
        <f>IF(IF('Pedidos día'!F75&gt;0,('Pedidos día'!F75*$C75)+$B75,"")&gt;20,IF('Pedidos día'!F75&gt;0,('Pedidos día'!F75*$C75)+$B75,""),20)</f>
        <v/>
      </c>
      <c r="G75">
        <f>IF(IF('Pedidos día'!G75&gt;0,('Pedidos día'!G75*$C75)+$B75,"")&gt;20,IF('Pedidos día'!G75&gt;0,('Pedidos día'!G75*$C75)+$B75,""),20)</f>
        <v>32.73796959895342</v>
      </c>
      <c r="H75" t="str">
        <f>IF(IF('Pedidos día'!H75&gt;0,('Pedidos día'!H75*$C75)+$B75,"")&gt;20,IF('Pedidos día'!H75&gt;0,('Pedidos día'!H75*$C75)+$B75,""),20)</f>
        <v/>
      </c>
      <c r="I75" t="str">
        <f>IF(IF('Pedidos día'!I75&gt;0,('Pedidos día'!I75*$C75)+$B75,"")&gt;20,IF('Pedidos día'!I75&gt;0,('Pedidos día'!I75*$C75)+$B75,""),20)</f>
        <v/>
      </c>
      <c r="J75" t="str">
        <f>IF(IF('Pedidos día'!J75&gt;0,('Pedidos día'!J75*$C75)+$B75,"")&gt;20,IF('Pedidos día'!J75&gt;0,('Pedidos día'!J75*$C75)+$B75,""),20)</f>
        <v/>
      </c>
      <c r="K75" t="str">
        <f>IF(IF('Pedidos día'!K75&gt;0,('Pedidos día'!K75*$C75)+$B75,"")&gt;20,IF('Pedidos día'!K75&gt;0,('Pedidos día'!K75*$C75)+$B75,""),20)</f>
        <v/>
      </c>
      <c r="L75" t="str">
        <f>IF(IF('Pedidos día'!L75&gt;0,('Pedidos día'!L75*$C75)+$B75,"")&gt;20,IF('Pedidos día'!L75&gt;0,('Pedidos día'!L75*$C75)+$B75,""),20)</f>
        <v/>
      </c>
      <c r="M75" t="str">
        <f>IF(IF('Pedidos día'!M75&gt;0,('Pedidos día'!M75*$C75)+$B75,"")&gt;20,IF('Pedidos día'!M75&gt;0,('Pedidos día'!M75*$C75)+$B75,""),20)</f>
        <v/>
      </c>
      <c r="N75" t="str">
        <f>IF(IF('Pedidos día'!N75&gt;0,('Pedidos día'!N75*$C75)+$B75,"")&gt;20,IF('Pedidos día'!N75&gt;0,('Pedidos día'!N75*$C75)+$B75,""),20)</f>
        <v/>
      </c>
      <c r="O75">
        <f>IF(IF('Pedidos día'!O75&gt;0,('Pedidos día'!O75*$C75)+$B75,"")&gt;20,IF('Pedidos día'!O75&gt;0,('Pedidos día'!O75*$C75)+$B75,""),20)</f>
        <v>31.36898479947671</v>
      </c>
      <c r="P75" t="str">
        <f>IF(IF('Pedidos día'!P75&gt;0,('Pedidos día'!P75*$C75)+$B75,"")&gt;20,IF('Pedidos día'!P75&gt;0,('Pedidos día'!P75*$C75)+$B75,""),20)</f>
        <v/>
      </c>
      <c r="Q75" t="str">
        <f>IF(IF('Pedidos día'!Q75&gt;0,('Pedidos día'!Q75*$C75)+$B75,"")&gt;20,IF('Pedidos día'!Q75&gt;0,('Pedidos día'!Q75*$C75)+$B75,""),20)</f>
        <v/>
      </c>
      <c r="R75" t="str">
        <f>IF(IF('Pedidos día'!R75&gt;0,('Pedidos día'!R75*$C75)+$B75,"")&gt;20,IF('Pedidos día'!R75&gt;0,('Pedidos día'!R75*$C75)+$B75,""),20)</f>
        <v/>
      </c>
      <c r="S75" t="str">
        <f>IF(IF('Pedidos día'!S75&gt;0,('Pedidos día'!S75*$C75)+$B75,"")&gt;20,IF('Pedidos día'!S75&gt;0,('Pedidos día'!S75*$C75)+$B75,""),20)</f>
        <v/>
      </c>
      <c r="T75" t="str">
        <f>IF(IF('Pedidos día'!T75&gt;0,('Pedidos día'!T75*$C75)+$B75,"")&gt;20,IF('Pedidos día'!T75&gt;0,('Pedidos día'!T75*$C75)+$B75,""),20)</f>
        <v/>
      </c>
      <c r="U75" t="str">
        <f>IF(IF('Pedidos día'!U75&gt;0,('Pedidos día'!U75*$C75)+$B75,"")&gt;20,IF('Pedidos día'!U75&gt;0,('Pedidos día'!U75*$C75)+$B75,""),20)</f>
        <v/>
      </c>
      <c r="V75" t="str">
        <f>IF(IF('Pedidos día'!V75&gt;0,('Pedidos día'!V75*$C75)+$B75,"")&gt;20,IF('Pedidos día'!V75&gt;0,('Pedidos día'!V75*$C75)+$B75,""),20)</f>
        <v/>
      </c>
      <c r="W75" t="str">
        <f>IF(IF('Pedidos día'!W75&gt;0,('Pedidos día'!W75*$C75)+$B75,"")&gt;20,IF('Pedidos día'!W75&gt;0,('Pedidos día'!W75*$C75)+$B75,""),20)</f>
        <v/>
      </c>
      <c r="X75" t="str">
        <f>IF(IF('Pedidos día'!X75&gt;0,('Pedidos día'!X75*$C75)+$B75,"")&gt;20,IF('Pedidos día'!X75&gt;0,('Pedidos día'!X75*$C75)+$B75,""),20)</f>
        <v/>
      </c>
      <c r="Y75" t="str">
        <f>IF(IF('Pedidos día'!Y75&gt;0,('Pedidos día'!Y75*$C75)+$B75,"")&gt;20,IF('Pedidos día'!Y75&gt;0,('Pedidos día'!Y75*$C75)+$B75,""),20)</f>
        <v/>
      </c>
      <c r="Z75">
        <f>IF('Pedidos día'!Z75&gt;0,('Pedidos día'!Z75*$C75)+$B75,"")</f>
        <v>35.47593919790684</v>
      </c>
    </row>
    <row r="76" spans="1:26">
      <c r="A76" t="str">
        <f>'Pedidos día'!A76</f>
        <v>00000-0148</v>
      </c>
      <c r="B76">
        <f>'Pedidos día'!B76</f>
        <v>40</v>
      </c>
      <c r="C76" s="15">
        <f>'Pedidos día'!C76</f>
        <v>1.1651445103930134</v>
      </c>
      <c r="D76" t="str">
        <f>IF(IF('Pedidos día'!D76&gt;0,('Pedidos día'!D76*$C76)+$B76,"")&gt;20,IF('Pedidos día'!D76&gt;0,('Pedidos día'!D76*$C76)+$B76,""),20)</f>
        <v/>
      </c>
      <c r="E76" t="str">
        <f>IF(IF('Pedidos día'!E76&gt;0,('Pedidos día'!E76*$C76)+$B76,"")&gt;20,IF('Pedidos día'!E76&gt;0,('Pedidos día'!E76*$C76)+$B76,""),20)</f>
        <v/>
      </c>
      <c r="F76" t="str">
        <f>IF(IF('Pedidos día'!F76&gt;0,('Pedidos día'!F76*$C76)+$B76,"")&gt;20,IF('Pedidos día'!F76&gt;0,('Pedidos día'!F76*$C76)+$B76,""),20)</f>
        <v/>
      </c>
      <c r="G76">
        <f>IF(IF('Pedidos día'!G76&gt;0,('Pedidos día'!G76*$C76)+$B76,"")&gt;20,IF('Pedidos día'!G76&gt;0,('Pedidos día'!G76*$C76)+$B76,""),20)</f>
        <v>41.165144510393013</v>
      </c>
      <c r="H76" t="str">
        <f>IF(IF('Pedidos día'!H76&gt;0,('Pedidos día'!H76*$C76)+$B76,"")&gt;20,IF('Pedidos día'!H76&gt;0,('Pedidos día'!H76*$C76)+$B76,""),20)</f>
        <v/>
      </c>
      <c r="I76" t="str">
        <f>IF(IF('Pedidos día'!I76&gt;0,('Pedidos día'!I76*$C76)+$B76,"")&gt;20,IF('Pedidos día'!I76&gt;0,('Pedidos día'!I76*$C76)+$B76,""),20)</f>
        <v/>
      </c>
      <c r="J76" t="str">
        <f>IF(IF('Pedidos día'!J76&gt;0,('Pedidos día'!J76*$C76)+$B76,"")&gt;20,IF('Pedidos día'!J76&gt;0,('Pedidos día'!J76*$C76)+$B76,""),20)</f>
        <v/>
      </c>
      <c r="K76">
        <f>IF(IF('Pedidos día'!K76&gt;0,('Pedidos día'!K76*$C76)+$B76,"")&gt;20,IF('Pedidos día'!K76&gt;0,('Pedidos día'!K76*$C76)+$B76,""),20)</f>
        <v>44.660578041572052</v>
      </c>
      <c r="L76" t="str">
        <f>IF(IF('Pedidos día'!L76&gt;0,('Pedidos día'!L76*$C76)+$B76,"")&gt;20,IF('Pedidos día'!L76&gt;0,('Pedidos día'!L76*$C76)+$B76,""),20)</f>
        <v/>
      </c>
      <c r="M76" t="str">
        <f>IF(IF('Pedidos día'!M76&gt;0,('Pedidos día'!M76*$C76)+$B76,"")&gt;20,IF('Pedidos día'!M76&gt;0,('Pedidos día'!M76*$C76)+$B76,""),20)</f>
        <v/>
      </c>
      <c r="N76" t="str">
        <f>IF(IF('Pedidos día'!N76&gt;0,('Pedidos día'!N76*$C76)+$B76,"")&gt;20,IF('Pedidos día'!N76&gt;0,('Pedidos día'!N76*$C76)+$B76,""),20)</f>
        <v/>
      </c>
      <c r="O76" t="str">
        <f>IF(IF('Pedidos día'!O76&gt;0,('Pedidos día'!O76*$C76)+$B76,"")&gt;20,IF('Pedidos día'!O76&gt;0,('Pedidos día'!O76*$C76)+$B76,""),20)</f>
        <v/>
      </c>
      <c r="P76" t="str">
        <f>IF(IF('Pedidos día'!P76&gt;0,('Pedidos día'!P76*$C76)+$B76,"")&gt;20,IF('Pedidos día'!P76&gt;0,('Pedidos día'!P76*$C76)+$B76,""),20)</f>
        <v/>
      </c>
      <c r="Q76">
        <f>IF(IF('Pedidos día'!Q76&gt;0,('Pedidos día'!Q76*$C76)+$B76,"")&gt;20,IF('Pedidos día'!Q76&gt;0,('Pedidos día'!Q76*$C76)+$B76,""),20)</f>
        <v>42.330289020786026</v>
      </c>
      <c r="R76" t="str">
        <f>IF(IF('Pedidos día'!R76&gt;0,('Pedidos día'!R76*$C76)+$B76,"")&gt;20,IF('Pedidos día'!R76&gt;0,('Pedidos día'!R76*$C76)+$B76,""),20)</f>
        <v/>
      </c>
      <c r="S76" t="str">
        <f>IF(IF('Pedidos día'!S76&gt;0,('Pedidos día'!S76*$C76)+$B76,"")&gt;20,IF('Pedidos día'!S76&gt;0,('Pedidos día'!S76*$C76)+$B76,""),20)</f>
        <v/>
      </c>
      <c r="T76" t="str">
        <f>IF(IF('Pedidos día'!T76&gt;0,('Pedidos día'!T76*$C76)+$B76,"")&gt;20,IF('Pedidos día'!T76&gt;0,('Pedidos día'!T76*$C76)+$B76,""),20)</f>
        <v/>
      </c>
      <c r="U76" t="str">
        <f>IF(IF('Pedidos día'!U76&gt;0,('Pedidos día'!U76*$C76)+$B76,"")&gt;20,IF('Pedidos día'!U76&gt;0,('Pedidos día'!U76*$C76)+$B76,""),20)</f>
        <v/>
      </c>
      <c r="V76" t="str">
        <f>IF(IF('Pedidos día'!V76&gt;0,('Pedidos día'!V76*$C76)+$B76,"")&gt;20,IF('Pedidos día'!V76&gt;0,('Pedidos día'!V76*$C76)+$B76,""),20)</f>
        <v/>
      </c>
      <c r="W76" t="str">
        <f>IF(IF('Pedidos día'!W76&gt;0,('Pedidos día'!W76*$C76)+$B76,"")&gt;20,IF('Pedidos día'!W76&gt;0,('Pedidos día'!W76*$C76)+$B76,""),20)</f>
        <v/>
      </c>
      <c r="X76" t="str">
        <f>IF(IF('Pedidos día'!X76&gt;0,('Pedidos día'!X76*$C76)+$B76,"")&gt;20,IF('Pedidos día'!X76&gt;0,('Pedidos día'!X76*$C76)+$B76,""),20)</f>
        <v/>
      </c>
      <c r="Y76" t="str">
        <f>IF(IF('Pedidos día'!Y76&gt;0,('Pedidos día'!Y76*$C76)+$B76,"")&gt;20,IF('Pedidos día'!Y76&gt;0,('Pedidos día'!Y76*$C76)+$B76,""),20)</f>
        <v/>
      </c>
      <c r="Z76">
        <f>IF('Pedidos día'!Z76&gt;0,('Pedidos día'!Z76*$C76)+$B76,"")</f>
        <v>48.156011572751098</v>
      </c>
    </row>
    <row r="77" spans="1:26">
      <c r="A77" t="str">
        <f>'Pedidos día'!A77</f>
        <v>00000-0150</v>
      </c>
      <c r="B77">
        <f>'Pedidos día'!B77</f>
        <v>40</v>
      </c>
      <c r="C77" s="15">
        <f>'Pedidos día'!C77</f>
        <v>1.5126819375864065</v>
      </c>
      <c r="D77" t="str">
        <f>IF(IF('Pedidos día'!D77&gt;0,('Pedidos día'!D77*$C77)+$B77,"")&gt;20,IF('Pedidos día'!D77&gt;0,('Pedidos día'!D77*$C77)+$B77,""),20)</f>
        <v/>
      </c>
      <c r="E77" t="str">
        <f>IF(IF('Pedidos día'!E77&gt;0,('Pedidos día'!E77*$C77)+$B77,"")&gt;20,IF('Pedidos día'!E77&gt;0,('Pedidos día'!E77*$C77)+$B77,""),20)</f>
        <v/>
      </c>
      <c r="F77" t="str">
        <f>IF(IF('Pedidos día'!F77&gt;0,('Pedidos día'!F77*$C77)+$B77,"")&gt;20,IF('Pedidos día'!F77&gt;0,('Pedidos día'!F77*$C77)+$B77,""),20)</f>
        <v/>
      </c>
      <c r="G77" t="str">
        <f>IF(IF('Pedidos día'!G77&gt;0,('Pedidos día'!G77*$C77)+$B77,"")&gt;20,IF('Pedidos día'!G77&gt;0,('Pedidos día'!G77*$C77)+$B77,""),20)</f>
        <v/>
      </c>
      <c r="H77">
        <f>IF(IF('Pedidos día'!H77&gt;0,('Pedidos día'!H77*$C77)+$B77,"")&gt;20,IF('Pedidos día'!H77&gt;0,('Pedidos día'!H77*$C77)+$B77,""),20)</f>
        <v>52.101455500691252</v>
      </c>
      <c r="I77" t="str">
        <f>IF(IF('Pedidos día'!I77&gt;0,('Pedidos día'!I77*$C77)+$B77,"")&gt;20,IF('Pedidos día'!I77&gt;0,('Pedidos día'!I77*$C77)+$B77,""),20)</f>
        <v/>
      </c>
      <c r="J77" t="str">
        <f>IF(IF('Pedidos día'!J77&gt;0,('Pedidos día'!J77*$C77)+$B77,"")&gt;20,IF('Pedidos día'!J77&gt;0,('Pedidos día'!J77*$C77)+$B77,""),20)</f>
        <v/>
      </c>
      <c r="K77" t="str">
        <f>IF(IF('Pedidos día'!K77&gt;0,('Pedidos día'!K77*$C77)+$B77,"")&gt;20,IF('Pedidos día'!K77&gt;0,('Pedidos día'!K77*$C77)+$B77,""),20)</f>
        <v/>
      </c>
      <c r="L77" t="str">
        <f>IF(IF('Pedidos día'!L77&gt;0,('Pedidos día'!L77*$C77)+$B77,"")&gt;20,IF('Pedidos día'!L77&gt;0,('Pedidos día'!L77*$C77)+$B77,""),20)</f>
        <v/>
      </c>
      <c r="M77" t="str">
        <f>IF(IF('Pedidos día'!M77&gt;0,('Pedidos día'!M77*$C77)+$B77,"")&gt;20,IF('Pedidos día'!M77&gt;0,('Pedidos día'!M77*$C77)+$B77,""),20)</f>
        <v/>
      </c>
      <c r="N77" t="str">
        <f>IF(IF('Pedidos día'!N77&gt;0,('Pedidos día'!N77*$C77)+$B77,"")&gt;20,IF('Pedidos día'!N77&gt;0,('Pedidos día'!N77*$C77)+$B77,""),20)</f>
        <v/>
      </c>
      <c r="O77" t="str">
        <f>IF(IF('Pedidos día'!O77&gt;0,('Pedidos día'!O77*$C77)+$B77,"")&gt;20,IF('Pedidos día'!O77&gt;0,('Pedidos día'!O77*$C77)+$B77,""),20)</f>
        <v/>
      </c>
      <c r="P77">
        <f>IF(IF('Pedidos día'!P77&gt;0,('Pedidos día'!P77*$C77)+$B77,"")&gt;20,IF('Pedidos día'!P77&gt;0,('Pedidos día'!P77*$C77)+$B77,""),20)</f>
        <v>47.56340968793203</v>
      </c>
      <c r="Q77" t="str">
        <f>IF(IF('Pedidos día'!Q77&gt;0,('Pedidos día'!Q77*$C77)+$B77,"")&gt;20,IF('Pedidos día'!Q77&gt;0,('Pedidos día'!Q77*$C77)+$B77,""),20)</f>
        <v/>
      </c>
      <c r="R77" t="str">
        <f>IF(IF('Pedidos día'!R77&gt;0,('Pedidos día'!R77*$C77)+$B77,"")&gt;20,IF('Pedidos día'!R77&gt;0,('Pedidos día'!R77*$C77)+$B77,""),20)</f>
        <v/>
      </c>
      <c r="S77" t="str">
        <f>IF(IF('Pedidos día'!S77&gt;0,('Pedidos día'!S77*$C77)+$B77,"")&gt;20,IF('Pedidos día'!S77&gt;0,('Pedidos día'!S77*$C77)+$B77,""),20)</f>
        <v/>
      </c>
      <c r="T77" t="str">
        <f>IF(IF('Pedidos día'!T77&gt;0,('Pedidos día'!T77*$C77)+$B77,"")&gt;20,IF('Pedidos día'!T77&gt;0,('Pedidos día'!T77*$C77)+$B77,""),20)</f>
        <v/>
      </c>
      <c r="U77" t="str">
        <f>IF(IF('Pedidos día'!U77&gt;0,('Pedidos día'!U77*$C77)+$B77,"")&gt;20,IF('Pedidos día'!U77&gt;0,('Pedidos día'!U77*$C77)+$B77,""),20)</f>
        <v/>
      </c>
      <c r="V77">
        <f>IF(IF('Pedidos día'!V77&gt;0,('Pedidos día'!V77*$C77)+$B77,"")&gt;20,IF('Pedidos día'!V77&gt;0,('Pedidos día'!V77*$C77)+$B77,""),20)</f>
        <v>47.56340968793203</v>
      </c>
      <c r="W77" t="str">
        <f>IF(IF('Pedidos día'!W77&gt;0,('Pedidos día'!W77*$C77)+$B77,"")&gt;20,IF('Pedidos día'!W77&gt;0,('Pedidos día'!W77*$C77)+$B77,""),20)</f>
        <v/>
      </c>
      <c r="X77" t="str">
        <f>IF(IF('Pedidos día'!X77&gt;0,('Pedidos día'!X77*$C77)+$B77,"")&gt;20,IF('Pedidos día'!X77&gt;0,('Pedidos día'!X77*$C77)+$B77,""),20)</f>
        <v/>
      </c>
      <c r="Y77" t="str">
        <f>IF(IF('Pedidos día'!Y77&gt;0,('Pedidos día'!Y77*$C77)+$B77,"")&gt;20,IF('Pedidos día'!Y77&gt;0,('Pedidos día'!Y77*$C77)+$B77,""),20)</f>
        <v/>
      </c>
      <c r="Z77">
        <f>IF('Pedidos día'!Z77&gt;0,('Pedidos día'!Z77*$C77)+$B77,"")</f>
        <v>67.228274876555318</v>
      </c>
    </row>
    <row r="78" spans="1:26">
      <c r="A78" t="str">
        <f>'Pedidos día'!A78</f>
        <v>00000-0154</v>
      </c>
      <c r="B78">
        <f>'Pedidos día'!B78</f>
        <v>20</v>
      </c>
      <c r="C78" s="15">
        <f>'Pedidos día'!C78</f>
        <v>1.970793773335938</v>
      </c>
      <c r="D78" t="str">
        <f>IF(IF('Pedidos día'!D78&gt;0,('Pedidos día'!D78*$C78)+$B78,"")&gt;20,IF('Pedidos día'!D78&gt;0,('Pedidos día'!D78*$C78)+$B78,""),20)</f>
        <v/>
      </c>
      <c r="E78" t="str">
        <f>IF(IF('Pedidos día'!E78&gt;0,('Pedidos día'!E78*$C78)+$B78,"")&gt;20,IF('Pedidos día'!E78&gt;0,('Pedidos día'!E78*$C78)+$B78,""),20)</f>
        <v/>
      </c>
      <c r="F78" t="str">
        <f>IF(IF('Pedidos día'!F78&gt;0,('Pedidos día'!F78*$C78)+$B78,"")&gt;20,IF('Pedidos día'!F78&gt;0,('Pedidos día'!F78*$C78)+$B78,""),20)</f>
        <v/>
      </c>
      <c r="G78" t="str">
        <f>IF(IF('Pedidos día'!G78&gt;0,('Pedidos día'!G78*$C78)+$B78,"")&gt;20,IF('Pedidos día'!G78&gt;0,('Pedidos día'!G78*$C78)+$B78,""),20)</f>
        <v/>
      </c>
      <c r="H78" t="str">
        <f>IF(IF('Pedidos día'!H78&gt;0,('Pedidos día'!H78*$C78)+$B78,"")&gt;20,IF('Pedidos día'!H78&gt;0,('Pedidos día'!H78*$C78)+$B78,""),20)</f>
        <v/>
      </c>
      <c r="I78" t="str">
        <f>IF(IF('Pedidos día'!I78&gt;0,('Pedidos día'!I78*$C78)+$B78,"")&gt;20,IF('Pedidos día'!I78&gt;0,('Pedidos día'!I78*$C78)+$B78,""),20)</f>
        <v/>
      </c>
      <c r="J78">
        <f>IF(IF('Pedidos día'!J78&gt;0,('Pedidos día'!J78*$C78)+$B78,"")&gt;20,IF('Pedidos día'!J78&gt;0,('Pedidos día'!J78*$C78)+$B78,""),20)</f>
        <v>45.620319053367197</v>
      </c>
      <c r="K78" t="str">
        <f>IF(IF('Pedidos día'!K78&gt;0,('Pedidos día'!K78*$C78)+$B78,"")&gt;20,IF('Pedidos día'!K78&gt;0,('Pedidos día'!K78*$C78)+$B78,""),20)</f>
        <v/>
      </c>
      <c r="L78" t="str">
        <f>IF(IF('Pedidos día'!L78&gt;0,('Pedidos día'!L78*$C78)+$B78,"")&gt;20,IF('Pedidos día'!L78&gt;0,('Pedidos día'!L78*$C78)+$B78,""),20)</f>
        <v/>
      </c>
      <c r="M78" t="str">
        <f>IF(IF('Pedidos día'!M78&gt;0,('Pedidos día'!M78*$C78)+$B78,"")&gt;20,IF('Pedidos día'!M78&gt;0,('Pedidos día'!M78*$C78)+$B78,""),20)</f>
        <v/>
      </c>
      <c r="N78">
        <f>IF(IF('Pedidos día'!N78&gt;0,('Pedidos día'!N78*$C78)+$B78,"")&gt;20,IF('Pedidos día'!N78&gt;0,('Pedidos día'!N78*$C78)+$B78,""),20)</f>
        <v>31.824762640015628</v>
      </c>
      <c r="O78" t="str">
        <f>IF(IF('Pedidos día'!O78&gt;0,('Pedidos día'!O78*$C78)+$B78,"")&gt;20,IF('Pedidos día'!O78&gt;0,('Pedidos día'!O78*$C78)+$B78,""),20)</f>
        <v/>
      </c>
      <c r="P78" t="str">
        <f>IF(IF('Pedidos día'!P78&gt;0,('Pedidos día'!P78*$C78)+$B78,"")&gt;20,IF('Pedidos día'!P78&gt;0,('Pedidos día'!P78*$C78)+$B78,""),20)</f>
        <v/>
      </c>
      <c r="Q78" t="str">
        <f>IF(IF('Pedidos día'!Q78&gt;0,('Pedidos día'!Q78*$C78)+$B78,"")&gt;20,IF('Pedidos día'!Q78&gt;0,('Pedidos día'!Q78*$C78)+$B78,""),20)</f>
        <v/>
      </c>
      <c r="R78" t="str">
        <f>IF(IF('Pedidos día'!R78&gt;0,('Pedidos día'!R78*$C78)+$B78,"")&gt;20,IF('Pedidos día'!R78&gt;0,('Pedidos día'!R78*$C78)+$B78,""),20)</f>
        <v/>
      </c>
      <c r="S78" t="str">
        <f>IF(IF('Pedidos día'!S78&gt;0,('Pedidos día'!S78*$C78)+$B78,"")&gt;20,IF('Pedidos día'!S78&gt;0,('Pedidos día'!S78*$C78)+$B78,""),20)</f>
        <v/>
      </c>
      <c r="T78" t="str">
        <f>IF(IF('Pedidos día'!T78&gt;0,('Pedidos día'!T78*$C78)+$B78,"")&gt;20,IF('Pedidos día'!T78&gt;0,('Pedidos día'!T78*$C78)+$B78,""),20)</f>
        <v/>
      </c>
      <c r="U78" t="str">
        <f>IF(IF('Pedidos día'!U78&gt;0,('Pedidos día'!U78*$C78)+$B78,"")&gt;20,IF('Pedidos día'!U78&gt;0,('Pedidos día'!U78*$C78)+$B78,""),20)</f>
        <v/>
      </c>
      <c r="V78" t="str">
        <f>IF(IF('Pedidos día'!V78&gt;0,('Pedidos día'!V78*$C78)+$B78,"")&gt;20,IF('Pedidos día'!V78&gt;0,('Pedidos día'!V78*$C78)+$B78,""),20)</f>
        <v/>
      </c>
      <c r="W78" t="str">
        <f>IF(IF('Pedidos día'!W78&gt;0,('Pedidos día'!W78*$C78)+$B78,"")&gt;20,IF('Pedidos día'!W78&gt;0,('Pedidos día'!W78*$C78)+$B78,""),20)</f>
        <v/>
      </c>
      <c r="X78">
        <f>IF(IF('Pedidos día'!X78&gt;0,('Pedidos día'!X78*$C78)+$B78,"")&gt;20,IF('Pedidos día'!X78&gt;0,('Pedidos día'!X78*$C78)+$B78,""),20)</f>
        <v>25.912381320007814</v>
      </c>
      <c r="Y78" t="str">
        <f>IF(IF('Pedidos día'!Y78&gt;0,('Pedidos día'!Y78*$C78)+$B78,"")&gt;20,IF('Pedidos día'!Y78&gt;0,('Pedidos día'!Y78*$C78)+$B78,""),20)</f>
        <v/>
      </c>
      <c r="Z78">
        <f>IF('Pedidos día'!Z78&gt;0,('Pedidos día'!Z78*$C78)+$B78,"")</f>
        <v>63.357463013390635</v>
      </c>
    </row>
    <row r="79" spans="1:26">
      <c r="A79" t="str">
        <f>'Pedidos día'!A79</f>
        <v>00000-0155</v>
      </c>
      <c r="B79">
        <f>'Pedidos día'!B79</f>
        <v>30</v>
      </c>
      <c r="C79" s="15">
        <f>'Pedidos día'!C79</f>
        <v>1.1028484039684034</v>
      </c>
      <c r="D79" t="str">
        <f>IF(IF('Pedidos día'!D79&gt;0,('Pedidos día'!D79*$C79)+$B79,"")&gt;20,IF('Pedidos día'!D79&gt;0,('Pedidos día'!D79*$C79)+$B79,""),20)</f>
        <v/>
      </c>
      <c r="E79" t="str">
        <f>IF(IF('Pedidos día'!E79&gt;0,('Pedidos día'!E79*$C79)+$B79,"")&gt;20,IF('Pedidos día'!E79&gt;0,('Pedidos día'!E79*$C79)+$B79,""),20)</f>
        <v/>
      </c>
      <c r="F79">
        <f>IF(IF('Pedidos día'!F79&gt;0,('Pedidos día'!F79*$C79)+$B79,"")&gt;20,IF('Pedidos día'!F79&gt;0,('Pedidos día'!F79*$C79)+$B79,""),20)</f>
        <v>38.822787231747228</v>
      </c>
      <c r="G79" t="str">
        <f>IF(IF('Pedidos día'!G79&gt;0,('Pedidos día'!G79*$C79)+$B79,"")&gt;20,IF('Pedidos día'!G79&gt;0,('Pedidos día'!G79*$C79)+$B79,""),20)</f>
        <v/>
      </c>
      <c r="H79" t="str">
        <f>IF(IF('Pedidos día'!H79&gt;0,('Pedidos día'!H79*$C79)+$B79,"")&gt;20,IF('Pedidos día'!H79&gt;0,('Pedidos día'!H79*$C79)+$B79,""),20)</f>
        <v/>
      </c>
      <c r="I79" t="str">
        <f>IF(IF('Pedidos día'!I79&gt;0,('Pedidos día'!I79*$C79)+$B79,"")&gt;20,IF('Pedidos día'!I79&gt;0,('Pedidos día'!I79*$C79)+$B79,""),20)</f>
        <v/>
      </c>
      <c r="J79" t="str">
        <f>IF(IF('Pedidos día'!J79&gt;0,('Pedidos día'!J79*$C79)+$B79,"")&gt;20,IF('Pedidos día'!J79&gt;0,('Pedidos día'!J79*$C79)+$B79,""),20)</f>
        <v/>
      </c>
      <c r="K79" t="str">
        <f>IF(IF('Pedidos día'!K79&gt;0,('Pedidos día'!K79*$C79)+$B79,"")&gt;20,IF('Pedidos día'!K79&gt;0,('Pedidos día'!K79*$C79)+$B79,""),20)</f>
        <v/>
      </c>
      <c r="L79" t="str">
        <f>IF(IF('Pedidos día'!L79&gt;0,('Pedidos día'!L79*$C79)+$B79,"")&gt;20,IF('Pedidos día'!L79&gt;0,('Pedidos día'!L79*$C79)+$B79,""),20)</f>
        <v/>
      </c>
      <c r="M79" t="str">
        <f>IF(IF('Pedidos día'!M79&gt;0,('Pedidos día'!M79*$C79)+$B79,"")&gt;20,IF('Pedidos día'!M79&gt;0,('Pedidos día'!M79*$C79)+$B79,""),20)</f>
        <v/>
      </c>
      <c r="N79" t="str">
        <f>IF(IF('Pedidos día'!N79&gt;0,('Pedidos día'!N79*$C79)+$B79,"")&gt;20,IF('Pedidos día'!N79&gt;0,('Pedidos día'!N79*$C79)+$B79,""),20)</f>
        <v/>
      </c>
      <c r="O79" t="str">
        <f>IF(IF('Pedidos día'!O79&gt;0,('Pedidos día'!O79*$C79)+$B79,"")&gt;20,IF('Pedidos día'!O79&gt;0,('Pedidos día'!O79*$C79)+$B79,""),20)</f>
        <v/>
      </c>
      <c r="P79" t="str">
        <f>IF(IF('Pedidos día'!P79&gt;0,('Pedidos día'!P79*$C79)+$B79,"")&gt;20,IF('Pedidos día'!P79&gt;0,('Pedidos día'!P79*$C79)+$B79,""),20)</f>
        <v/>
      </c>
      <c r="Q79" t="str">
        <f>IF(IF('Pedidos día'!Q79&gt;0,('Pedidos día'!Q79*$C79)+$B79,"")&gt;20,IF('Pedidos día'!Q79&gt;0,('Pedidos día'!Q79*$C79)+$B79,""),20)</f>
        <v/>
      </c>
      <c r="R79" t="str">
        <f>IF(IF('Pedidos día'!R79&gt;0,('Pedidos día'!R79*$C79)+$B79,"")&gt;20,IF('Pedidos día'!R79&gt;0,('Pedidos día'!R79*$C79)+$B79,""),20)</f>
        <v/>
      </c>
      <c r="S79" t="str">
        <f>IF(IF('Pedidos día'!S79&gt;0,('Pedidos día'!S79*$C79)+$B79,"")&gt;20,IF('Pedidos día'!S79&gt;0,('Pedidos día'!S79*$C79)+$B79,""),20)</f>
        <v/>
      </c>
      <c r="T79">
        <f>IF(IF('Pedidos día'!T79&gt;0,('Pedidos día'!T79*$C79)+$B79,"")&gt;20,IF('Pedidos día'!T79&gt;0,('Pedidos día'!T79*$C79)+$B79,""),20)</f>
        <v>34.411393615873614</v>
      </c>
      <c r="U79" t="str">
        <f>IF(IF('Pedidos día'!U79&gt;0,('Pedidos día'!U79*$C79)+$B79,"")&gt;20,IF('Pedidos día'!U79&gt;0,('Pedidos día'!U79*$C79)+$B79,""),20)</f>
        <v/>
      </c>
      <c r="V79" t="str">
        <f>IF(IF('Pedidos día'!V79&gt;0,('Pedidos día'!V79*$C79)+$B79,"")&gt;20,IF('Pedidos día'!V79&gt;0,('Pedidos día'!V79*$C79)+$B79,""),20)</f>
        <v/>
      </c>
      <c r="W79">
        <f>IF(IF('Pedidos día'!W79&gt;0,('Pedidos día'!W79*$C79)+$B79,"")&gt;20,IF('Pedidos día'!W79&gt;0,('Pedidos día'!W79*$C79)+$B79,""),20)</f>
        <v>31.102848403968402</v>
      </c>
      <c r="X79" t="str">
        <f>IF(IF('Pedidos día'!X79&gt;0,('Pedidos día'!X79*$C79)+$B79,"")&gt;20,IF('Pedidos día'!X79&gt;0,('Pedidos día'!X79*$C79)+$B79,""),20)</f>
        <v/>
      </c>
      <c r="Y79" t="str">
        <f>IF(IF('Pedidos día'!Y79&gt;0,('Pedidos día'!Y79*$C79)+$B79,"")&gt;20,IF('Pedidos día'!Y79&gt;0,('Pedidos día'!Y79*$C79)+$B79,""),20)</f>
        <v/>
      </c>
      <c r="Z79">
        <f>IF('Pedidos día'!Z79&gt;0,('Pedidos día'!Z79*$C79)+$B79,"")</f>
        <v>44.337029251589243</v>
      </c>
    </row>
    <row r="80" spans="1:26">
      <c r="A80" t="str">
        <f>'Pedidos día'!A80</f>
        <v>00000-0157</v>
      </c>
      <c r="B80">
        <f>'Pedidos día'!B80</f>
        <v>30</v>
      </c>
      <c r="C80" s="15">
        <f>'Pedidos día'!C80</f>
        <v>1.6374809309962002</v>
      </c>
      <c r="D80" t="str">
        <f>IF(IF('Pedidos día'!D80&gt;0,('Pedidos día'!D80*$C80)+$B80,"")&gt;20,IF('Pedidos día'!D80&gt;0,('Pedidos día'!D80*$C80)+$B80,""),20)</f>
        <v/>
      </c>
      <c r="E80" t="str">
        <f>IF(IF('Pedidos día'!E80&gt;0,('Pedidos día'!E80*$C80)+$B80,"")&gt;20,IF('Pedidos día'!E80&gt;0,('Pedidos día'!E80*$C80)+$B80,""),20)</f>
        <v/>
      </c>
      <c r="F80" t="str">
        <f>IF(IF('Pedidos día'!F80&gt;0,('Pedidos día'!F80*$C80)+$B80,"")&gt;20,IF('Pedidos día'!F80&gt;0,('Pedidos día'!F80*$C80)+$B80,""),20)</f>
        <v/>
      </c>
      <c r="G80" t="str">
        <f>IF(IF('Pedidos día'!G80&gt;0,('Pedidos día'!G80*$C80)+$B80,"")&gt;20,IF('Pedidos día'!G80&gt;0,('Pedidos día'!G80*$C80)+$B80,""),20)</f>
        <v/>
      </c>
      <c r="H80" t="str">
        <f>IF(IF('Pedidos día'!H80&gt;0,('Pedidos día'!H80*$C80)+$B80,"")&gt;20,IF('Pedidos día'!H80&gt;0,('Pedidos día'!H80*$C80)+$B80,""),20)</f>
        <v/>
      </c>
      <c r="I80">
        <f>IF(IF('Pedidos día'!I80&gt;0,('Pedidos día'!I80*$C80)+$B80,"")&gt;20,IF('Pedidos día'!I80&gt;0,('Pedidos día'!I80*$C80)+$B80,""),20)</f>
        <v>41.462366516973404</v>
      </c>
      <c r="J80" t="str">
        <f>IF(IF('Pedidos día'!J80&gt;0,('Pedidos día'!J80*$C80)+$B80,"")&gt;20,IF('Pedidos día'!J80&gt;0,('Pedidos día'!J80*$C80)+$B80,""),20)</f>
        <v/>
      </c>
      <c r="K80" t="str">
        <f>IF(IF('Pedidos día'!K80&gt;0,('Pedidos día'!K80*$C80)+$B80,"")&gt;20,IF('Pedidos día'!K80&gt;0,('Pedidos día'!K80*$C80)+$B80,""),20)</f>
        <v/>
      </c>
      <c r="L80" t="str">
        <f>IF(IF('Pedidos día'!L80&gt;0,('Pedidos día'!L80*$C80)+$B80,"")&gt;20,IF('Pedidos día'!L80&gt;0,('Pedidos día'!L80*$C80)+$B80,""),20)</f>
        <v/>
      </c>
      <c r="M80">
        <f>IF(IF('Pedidos día'!M80&gt;0,('Pedidos día'!M80*$C80)+$B80,"")&gt;20,IF('Pedidos día'!M80&gt;0,('Pedidos día'!M80*$C80)+$B80,""),20)</f>
        <v>33.274961861992402</v>
      </c>
      <c r="N80">
        <f>IF(IF('Pedidos día'!N80&gt;0,('Pedidos día'!N80*$C80)+$B80,"")&gt;20,IF('Pedidos día'!N80&gt;0,('Pedidos día'!N80*$C80)+$B80,""),20)</f>
        <v>31.637480930996201</v>
      </c>
      <c r="O80" t="str">
        <f>IF(IF('Pedidos día'!O80&gt;0,('Pedidos día'!O80*$C80)+$B80,"")&gt;20,IF('Pedidos día'!O80&gt;0,('Pedidos día'!O80*$C80)+$B80,""),20)</f>
        <v/>
      </c>
      <c r="P80" t="str">
        <f>IF(IF('Pedidos día'!P80&gt;0,('Pedidos día'!P80*$C80)+$B80,"")&gt;20,IF('Pedidos día'!P80&gt;0,('Pedidos día'!P80*$C80)+$B80,""),20)</f>
        <v/>
      </c>
      <c r="Q80" t="str">
        <f>IF(IF('Pedidos día'!Q80&gt;0,('Pedidos día'!Q80*$C80)+$B80,"")&gt;20,IF('Pedidos día'!Q80&gt;0,('Pedidos día'!Q80*$C80)+$B80,""),20)</f>
        <v/>
      </c>
      <c r="R80" t="str">
        <f>IF(IF('Pedidos día'!R80&gt;0,('Pedidos día'!R80*$C80)+$B80,"")&gt;20,IF('Pedidos día'!R80&gt;0,('Pedidos día'!R80*$C80)+$B80,""),20)</f>
        <v/>
      </c>
      <c r="S80" t="str">
        <f>IF(IF('Pedidos día'!S80&gt;0,('Pedidos día'!S80*$C80)+$B80,"")&gt;20,IF('Pedidos día'!S80&gt;0,('Pedidos día'!S80*$C80)+$B80,""),20)</f>
        <v/>
      </c>
      <c r="T80" t="str">
        <f>IF(IF('Pedidos día'!T80&gt;0,('Pedidos día'!T80*$C80)+$B80,"")&gt;20,IF('Pedidos día'!T80&gt;0,('Pedidos día'!T80*$C80)+$B80,""),20)</f>
        <v/>
      </c>
      <c r="U80" t="str">
        <f>IF(IF('Pedidos día'!U80&gt;0,('Pedidos día'!U80*$C80)+$B80,"")&gt;20,IF('Pedidos día'!U80&gt;0,('Pedidos día'!U80*$C80)+$B80,""),20)</f>
        <v/>
      </c>
      <c r="V80" t="str">
        <f>IF(IF('Pedidos día'!V80&gt;0,('Pedidos día'!V80*$C80)+$B80,"")&gt;20,IF('Pedidos día'!V80&gt;0,('Pedidos día'!V80*$C80)+$B80,""),20)</f>
        <v/>
      </c>
      <c r="W80" t="str">
        <f>IF(IF('Pedidos día'!W80&gt;0,('Pedidos día'!W80*$C80)+$B80,"")&gt;20,IF('Pedidos día'!W80&gt;0,('Pedidos día'!W80*$C80)+$B80,""),20)</f>
        <v/>
      </c>
      <c r="X80" t="str">
        <f>IF(IF('Pedidos día'!X80&gt;0,('Pedidos día'!X80*$C80)+$B80,"")&gt;20,IF('Pedidos día'!X80&gt;0,('Pedidos día'!X80*$C80)+$B80,""),20)</f>
        <v/>
      </c>
      <c r="Y80" t="str">
        <f>IF(IF('Pedidos día'!Y80&gt;0,('Pedidos día'!Y80*$C80)+$B80,"")&gt;20,IF('Pedidos día'!Y80&gt;0,('Pedidos día'!Y80*$C80)+$B80,""),20)</f>
        <v/>
      </c>
      <c r="Z80">
        <f>IF('Pedidos día'!Z80&gt;0,('Pedidos día'!Z80*$C80)+$B80,"")</f>
        <v>46.374809309962004</v>
      </c>
    </row>
    <row r="81" spans="1:26">
      <c r="A81" t="str">
        <f>'Pedidos día'!A81</f>
        <v>00000-0163</v>
      </c>
      <c r="B81">
        <f>'Pedidos día'!B81</f>
        <v>40</v>
      </c>
      <c r="C81" s="15">
        <f>'Pedidos día'!C81</f>
        <v>1.2964929790707638</v>
      </c>
      <c r="D81" t="str">
        <f>IF(IF('Pedidos día'!D81&gt;0,('Pedidos día'!D81*$C81)+$B81,"")&gt;20,IF('Pedidos día'!D81&gt;0,('Pedidos día'!D81*$C81)+$B81,""),20)</f>
        <v/>
      </c>
      <c r="E81">
        <f>IF(IF('Pedidos día'!E81&gt;0,('Pedidos día'!E81*$C81)+$B81,"")&gt;20,IF('Pedidos día'!E81&gt;0,('Pedidos día'!E81*$C81)+$B81,""),20)</f>
        <v>45.185971916283052</v>
      </c>
      <c r="F81" t="str">
        <f>IF(IF('Pedidos día'!F81&gt;0,('Pedidos día'!F81*$C81)+$B81,"")&gt;20,IF('Pedidos día'!F81&gt;0,('Pedidos día'!F81*$C81)+$B81,""),20)</f>
        <v/>
      </c>
      <c r="G81" t="str">
        <f>IF(IF('Pedidos día'!G81&gt;0,('Pedidos día'!G81*$C81)+$B81,"")&gt;20,IF('Pedidos día'!G81&gt;0,('Pedidos día'!G81*$C81)+$B81,""),20)</f>
        <v/>
      </c>
      <c r="H81" t="str">
        <f>IF(IF('Pedidos día'!H81&gt;0,('Pedidos día'!H81*$C81)+$B81,"")&gt;20,IF('Pedidos día'!H81&gt;0,('Pedidos día'!H81*$C81)+$B81,""),20)</f>
        <v/>
      </c>
      <c r="I81" t="str">
        <f>IF(IF('Pedidos día'!I81&gt;0,('Pedidos día'!I81*$C81)+$B81,"")&gt;20,IF('Pedidos día'!I81&gt;0,('Pedidos día'!I81*$C81)+$B81,""),20)</f>
        <v/>
      </c>
      <c r="J81" t="str">
        <f>IF(IF('Pedidos día'!J81&gt;0,('Pedidos día'!J81*$C81)+$B81,"")&gt;20,IF('Pedidos día'!J81&gt;0,('Pedidos día'!J81*$C81)+$B81,""),20)</f>
        <v/>
      </c>
      <c r="K81" t="str">
        <f>IF(IF('Pedidos día'!K81&gt;0,('Pedidos día'!K81*$C81)+$B81,"")&gt;20,IF('Pedidos día'!K81&gt;0,('Pedidos día'!K81*$C81)+$B81,""),20)</f>
        <v/>
      </c>
      <c r="L81" t="str">
        <f>IF(IF('Pedidos día'!L81&gt;0,('Pedidos día'!L81*$C81)+$B81,"")&gt;20,IF('Pedidos día'!L81&gt;0,('Pedidos día'!L81*$C81)+$B81,""),20)</f>
        <v/>
      </c>
      <c r="M81" t="str">
        <f>IF(IF('Pedidos día'!M81&gt;0,('Pedidos día'!M81*$C81)+$B81,"")&gt;20,IF('Pedidos día'!M81&gt;0,('Pedidos día'!M81*$C81)+$B81,""),20)</f>
        <v/>
      </c>
      <c r="N81" t="str">
        <f>IF(IF('Pedidos día'!N81&gt;0,('Pedidos día'!N81*$C81)+$B81,"")&gt;20,IF('Pedidos día'!N81&gt;0,('Pedidos día'!N81*$C81)+$B81,""),20)</f>
        <v/>
      </c>
      <c r="O81" t="str">
        <f>IF(IF('Pedidos día'!O81&gt;0,('Pedidos día'!O81*$C81)+$B81,"")&gt;20,IF('Pedidos día'!O81&gt;0,('Pedidos día'!O81*$C81)+$B81,""),20)</f>
        <v/>
      </c>
      <c r="P81" t="str">
        <f>IF(IF('Pedidos día'!P81&gt;0,('Pedidos día'!P81*$C81)+$B81,"")&gt;20,IF('Pedidos día'!P81&gt;0,('Pedidos día'!P81*$C81)+$B81,""),20)</f>
        <v/>
      </c>
      <c r="Q81" t="str">
        <f>IF(IF('Pedidos día'!Q81&gt;0,('Pedidos día'!Q81*$C81)+$B81,"")&gt;20,IF('Pedidos día'!Q81&gt;0,('Pedidos día'!Q81*$C81)+$B81,""),20)</f>
        <v/>
      </c>
      <c r="R81" t="str">
        <f>IF(IF('Pedidos día'!R81&gt;0,('Pedidos día'!R81*$C81)+$B81,"")&gt;20,IF('Pedidos día'!R81&gt;0,('Pedidos día'!R81*$C81)+$B81,""),20)</f>
        <v/>
      </c>
      <c r="S81" t="str">
        <f>IF(IF('Pedidos día'!S81&gt;0,('Pedidos día'!S81*$C81)+$B81,"")&gt;20,IF('Pedidos día'!S81&gt;0,('Pedidos día'!S81*$C81)+$B81,""),20)</f>
        <v/>
      </c>
      <c r="T81" t="str">
        <f>IF(IF('Pedidos día'!T81&gt;0,('Pedidos día'!T81*$C81)+$B81,"")&gt;20,IF('Pedidos día'!T81&gt;0,('Pedidos día'!T81*$C81)+$B81,""),20)</f>
        <v/>
      </c>
      <c r="U81" t="str">
        <f>IF(IF('Pedidos día'!U81&gt;0,('Pedidos día'!U81*$C81)+$B81,"")&gt;20,IF('Pedidos día'!U81&gt;0,('Pedidos día'!U81*$C81)+$B81,""),20)</f>
        <v/>
      </c>
      <c r="V81" t="str">
        <f>IF(IF('Pedidos día'!V81&gt;0,('Pedidos día'!V81*$C81)+$B81,"")&gt;20,IF('Pedidos día'!V81&gt;0,('Pedidos día'!V81*$C81)+$B81,""),20)</f>
        <v/>
      </c>
      <c r="W81">
        <f>IF(IF('Pedidos día'!W81&gt;0,('Pedidos día'!W81*$C81)+$B81,"")&gt;20,IF('Pedidos día'!W81&gt;0,('Pedidos día'!W81*$C81)+$B81,""),20)</f>
        <v>46.482464895353822</v>
      </c>
      <c r="X81">
        <f>IF(IF('Pedidos día'!X81&gt;0,('Pedidos día'!X81*$C81)+$B81,"")&gt;20,IF('Pedidos día'!X81&gt;0,('Pedidos día'!X81*$C81)+$B81,""),20)</f>
        <v>41.296492979070763</v>
      </c>
      <c r="Y81" t="str">
        <f>IF(IF('Pedidos día'!Y81&gt;0,('Pedidos día'!Y81*$C81)+$B81,"")&gt;20,IF('Pedidos día'!Y81&gt;0,('Pedidos día'!Y81*$C81)+$B81,""),20)</f>
        <v/>
      </c>
      <c r="Z81">
        <f>IF('Pedidos día'!Z81&gt;0,('Pedidos día'!Z81*$C81)+$B81,"")</f>
        <v>52.964929790707636</v>
      </c>
    </row>
    <row r="82" spans="1:26">
      <c r="A82" t="str">
        <f>'Pedidos día'!A82</f>
        <v>00000-0171</v>
      </c>
      <c r="B82">
        <f>'Pedidos día'!B82</f>
        <v>40</v>
      </c>
      <c r="C82" s="15">
        <f>'Pedidos día'!C82</f>
        <v>1.8753989814957892</v>
      </c>
      <c r="D82" t="str">
        <f>IF(IF('Pedidos día'!D82&gt;0,('Pedidos día'!D82*$C82)+$B82,"")&gt;20,IF('Pedidos día'!D82&gt;0,('Pedidos día'!D82*$C82)+$B82,""),20)</f>
        <v/>
      </c>
      <c r="E82" t="str">
        <f>IF(IF('Pedidos día'!E82&gt;0,('Pedidos día'!E82*$C82)+$B82,"")&gt;20,IF('Pedidos día'!E82&gt;0,('Pedidos día'!E82*$C82)+$B82,""),20)</f>
        <v/>
      </c>
      <c r="F82" t="str">
        <f>IF(IF('Pedidos día'!F82&gt;0,('Pedidos día'!F82*$C82)+$B82,"")&gt;20,IF('Pedidos día'!F82&gt;0,('Pedidos día'!F82*$C82)+$B82,""),20)</f>
        <v/>
      </c>
      <c r="G82" t="str">
        <f>IF(IF('Pedidos día'!G82&gt;0,('Pedidos día'!G82*$C82)+$B82,"")&gt;20,IF('Pedidos día'!G82&gt;0,('Pedidos día'!G82*$C82)+$B82,""),20)</f>
        <v/>
      </c>
      <c r="H82" t="str">
        <f>IF(IF('Pedidos día'!H82&gt;0,('Pedidos día'!H82*$C82)+$B82,"")&gt;20,IF('Pedidos día'!H82&gt;0,('Pedidos día'!H82*$C82)+$B82,""),20)</f>
        <v/>
      </c>
      <c r="I82" t="str">
        <f>IF(IF('Pedidos día'!I82&gt;0,('Pedidos día'!I82*$C82)+$B82,"")&gt;20,IF('Pedidos día'!I82&gt;0,('Pedidos día'!I82*$C82)+$B82,""),20)</f>
        <v/>
      </c>
      <c r="J82" t="str">
        <f>IF(IF('Pedidos día'!J82&gt;0,('Pedidos día'!J82*$C82)+$B82,"")&gt;20,IF('Pedidos día'!J82&gt;0,('Pedidos día'!J82*$C82)+$B82,""),20)</f>
        <v/>
      </c>
      <c r="K82" t="str">
        <f>IF(IF('Pedidos día'!K82&gt;0,('Pedidos día'!K82*$C82)+$B82,"")&gt;20,IF('Pedidos día'!K82&gt;0,('Pedidos día'!K82*$C82)+$B82,""),20)</f>
        <v/>
      </c>
      <c r="L82">
        <f>IF(IF('Pedidos día'!L82&gt;0,('Pedidos día'!L82*$C82)+$B82,"")&gt;20,IF('Pedidos día'!L82&gt;0,('Pedidos día'!L82*$C82)+$B82,""),20)</f>
        <v>41.875398981495792</v>
      </c>
      <c r="M82" t="str">
        <f>IF(IF('Pedidos día'!M82&gt;0,('Pedidos día'!M82*$C82)+$B82,"")&gt;20,IF('Pedidos día'!M82&gt;0,('Pedidos día'!M82*$C82)+$B82,""),20)</f>
        <v/>
      </c>
      <c r="N82" t="str">
        <f>IF(IF('Pedidos día'!N82&gt;0,('Pedidos día'!N82*$C82)+$B82,"")&gt;20,IF('Pedidos día'!N82&gt;0,('Pedidos día'!N82*$C82)+$B82,""),20)</f>
        <v/>
      </c>
      <c r="O82" t="str">
        <f>IF(IF('Pedidos día'!O82&gt;0,('Pedidos día'!O82*$C82)+$B82,"")&gt;20,IF('Pedidos día'!O82&gt;0,('Pedidos día'!O82*$C82)+$B82,""),20)</f>
        <v/>
      </c>
      <c r="P82" t="str">
        <f>IF(IF('Pedidos día'!P82&gt;0,('Pedidos día'!P82*$C82)+$B82,"")&gt;20,IF('Pedidos día'!P82&gt;0,('Pedidos día'!P82*$C82)+$B82,""),20)</f>
        <v/>
      </c>
      <c r="Q82">
        <f>IF(IF('Pedidos día'!Q82&gt;0,('Pedidos día'!Q82*$C82)+$B82,"")&gt;20,IF('Pedidos día'!Q82&gt;0,('Pedidos día'!Q82*$C82)+$B82,""),20)</f>
        <v>43.750797962991577</v>
      </c>
      <c r="R82" t="str">
        <f>IF(IF('Pedidos día'!R82&gt;0,('Pedidos día'!R82*$C82)+$B82,"")&gt;20,IF('Pedidos día'!R82&gt;0,('Pedidos día'!R82*$C82)+$B82,""),20)</f>
        <v/>
      </c>
      <c r="S82" t="str">
        <f>IF(IF('Pedidos día'!S82&gt;0,('Pedidos día'!S82*$C82)+$B82,"")&gt;20,IF('Pedidos día'!S82&gt;0,('Pedidos día'!S82*$C82)+$B82,""),20)</f>
        <v/>
      </c>
      <c r="T82" t="str">
        <f>IF(IF('Pedidos día'!T82&gt;0,('Pedidos día'!T82*$C82)+$B82,"")&gt;20,IF('Pedidos día'!T82&gt;0,('Pedidos día'!T82*$C82)+$B82,""),20)</f>
        <v/>
      </c>
      <c r="U82" t="str">
        <f>IF(IF('Pedidos día'!U82&gt;0,('Pedidos día'!U82*$C82)+$B82,"")&gt;20,IF('Pedidos día'!U82&gt;0,('Pedidos día'!U82*$C82)+$B82,""),20)</f>
        <v/>
      </c>
      <c r="V82" t="str">
        <f>IF(IF('Pedidos día'!V82&gt;0,('Pedidos día'!V82*$C82)+$B82,"")&gt;20,IF('Pedidos día'!V82&gt;0,('Pedidos día'!V82*$C82)+$B82,""),20)</f>
        <v/>
      </c>
      <c r="W82" t="str">
        <f>IF(IF('Pedidos día'!W82&gt;0,('Pedidos día'!W82*$C82)+$B82,"")&gt;20,IF('Pedidos día'!W82&gt;0,('Pedidos día'!W82*$C82)+$B82,""),20)</f>
        <v/>
      </c>
      <c r="X82" t="str">
        <f>IF(IF('Pedidos día'!X82&gt;0,('Pedidos día'!X82*$C82)+$B82,"")&gt;20,IF('Pedidos día'!X82&gt;0,('Pedidos día'!X82*$C82)+$B82,""),20)</f>
        <v/>
      </c>
      <c r="Y82">
        <f>IF(IF('Pedidos día'!Y82&gt;0,('Pedidos día'!Y82*$C82)+$B82,"")&gt;20,IF('Pedidos día'!Y82&gt;0,('Pedidos día'!Y82*$C82)+$B82,""),20)</f>
        <v>41.875398981495792</v>
      </c>
      <c r="Z82">
        <f>IF('Pedidos día'!Z82&gt;0,('Pedidos día'!Z82*$C82)+$B82,"")</f>
        <v>47.501595925983153</v>
      </c>
    </row>
    <row r="83" spans="1:26">
      <c r="A83" t="str">
        <f>'Pedidos día'!A83</f>
        <v>00000-0182</v>
      </c>
      <c r="B83">
        <f>'Pedidos día'!B83</f>
        <v>40</v>
      </c>
      <c r="C83" s="15">
        <f>'Pedidos día'!C83</f>
        <v>1.7534149538199797</v>
      </c>
      <c r="D83" t="str">
        <f>IF(IF('Pedidos día'!D83&gt;0,('Pedidos día'!D83*$C83)+$B83,"")&gt;20,IF('Pedidos día'!D83&gt;0,('Pedidos día'!D83*$C83)+$B83,""),20)</f>
        <v/>
      </c>
      <c r="E83" t="str">
        <f>IF(IF('Pedidos día'!E83&gt;0,('Pedidos día'!E83*$C83)+$B83,"")&gt;20,IF('Pedidos día'!E83&gt;0,('Pedidos día'!E83*$C83)+$B83,""),20)</f>
        <v/>
      </c>
      <c r="F83" t="str">
        <f>IF(IF('Pedidos día'!F83&gt;0,('Pedidos día'!F83*$C83)+$B83,"")&gt;20,IF('Pedidos día'!F83&gt;0,('Pedidos día'!F83*$C83)+$B83,""),20)</f>
        <v/>
      </c>
      <c r="G83" t="str">
        <f>IF(IF('Pedidos día'!G83&gt;0,('Pedidos día'!G83*$C83)+$B83,"")&gt;20,IF('Pedidos día'!G83&gt;0,('Pedidos día'!G83*$C83)+$B83,""),20)</f>
        <v/>
      </c>
      <c r="H83" t="str">
        <f>IF(IF('Pedidos día'!H83&gt;0,('Pedidos día'!H83*$C83)+$B83,"")&gt;20,IF('Pedidos día'!H83&gt;0,('Pedidos día'!H83*$C83)+$B83,""),20)</f>
        <v/>
      </c>
      <c r="I83" t="str">
        <f>IF(IF('Pedidos día'!I83&gt;0,('Pedidos día'!I83*$C83)+$B83,"")&gt;20,IF('Pedidos día'!I83&gt;0,('Pedidos día'!I83*$C83)+$B83,""),20)</f>
        <v/>
      </c>
      <c r="J83" t="str">
        <f>IF(IF('Pedidos día'!J83&gt;0,('Pedidos día'!J83*$C83)+$B83,"")&gt;20,IF('Pedidos día'!J83&gt;0,('Pedidos día'!J83*$C83)+$B83,""),20)</f>
        <v/>
      </c>
      <c r="K83" t="str">
        <f>IF(IF('Pedidos día'!K83&gt;0,('Pedidos día'!K83*$C83)+$B83,"")&gt;20,IF('Pedidos día'!K83&gt;0,('Pedidos día'!K83*$C83)+$B83,""),20)</f>
        <v/>
      </c>
      <c r="L83" t="str">
        <f>IF(IF('Pedidos día'!L83&gt;0,('Pedidos día'!L83*$C83)+$B83,"")&gt;20,IF('Pedidos día'!L83&gt;0,('Pedidos día'!L83*$C83)+$B83,""),20)</f>
        <v/>
      </c>
      <c r="M83" t="str">
        <f>IF(IF('Pedidos día'!M83&gt;0,('Pedidos día'!M83*$C83)+$B83,"")&gt;20,IF('Pedidos día'!M83&gt;0,('Pedidos día'!M83*$C83)+$B83,""),20)</f>
        <v/>
      </c>
      <c r="N83" t="str">
        <f>IF(IF('Pedidos día'!N83&gt;0,('Pedidos día'!N83*$C83)+$B83,"")&gt;20,IF('Pedidos día'!N83&gt;0,('Pedidos día'!N83*$C83)+$B83,""),20)</f>
        <v/>
      </c>
      <c r="O83" t="str">
        <f>IF(IF('Pedidos día'!O83&gt;0,('Pedidos día'!O83*$C83)+$B83,"")&gt;20,IF('Pedidos día'!O83&gt;0,('Pedidos día'!O83*$C83)+$B83,""),20)</f>
        <v/>
      </c>
      <c r="P83">
        <f>IF(IF('Pedidos día'!P83&gt;0,('Pedidos día'!P83*$C83)+$B83,"")&gt;20,IF('Pedidos día'!P83&gt;0,('Pedidos día'!P83*$C83)+$B83,""),20)</f>
        <v>41.753414953819977</v>
      </c>
      <c r="Q83" t="str">
        <f>IF(IF('Pedidos día'!Q83&gt;0,('Pedidos día'!Q83*$C83)+$B83,"")&gt;20,IF('Pedidos día'!Q83&gt;0,('Pedidos día'!Q83*$C83)+$B83,""),20)</f>
        <v/>
      </c>
      <c r="R83" t="str">
        <f>IF(IF('Pedidos día'!R83&gt;0,('Pedidos día'!R83*$C83)+$B83,"")&gt;20,IF('Pedidos día'!R83&gt;0,('Pedidos día'!R83*$C83)+$B83,""),20)</f>
        <v/>
      </c>
      <c r="S83" t="str">
        <f>IF(IF('Pedidos día'!S83&gt;0,('Pedidos día'!S83*$C83)+$B83,"")&gt;20,IF('Pedidos día'!S83&gt;0,('Pedidos día'!S83*$C83)+$B83,""),20)</f>
        <v/>
      </c>
      <c r="T83" t="str">
        <f>IF(IF('Pedidos día'!T83&gt;0,('Pedidos día'!T83*$C83)+$B83,"")&gt;20,IF('Pedidos día'!T83&gt;0,('Pedidos día'!T83*$C83)+$B83,""),20)</f>
        <v/>
      </c>
      <c r="U83" t="str">
        <f>IF(IF('Pedidos día'!U83&gt;0,('Pedidos día'!U83*$C83)+$B83,"")&gt;20,IF('Pedidos día'!U83&gt;0,('Pedidos día'!U83*$C83)+$B83,""),20)</f>
        <v/>
      </c>
      <c r="V83">
        <f>IF(IF('Pedidos día'!V83&gt;0,('Pedidos día'!V83*$C83)+$B83,"")&gt;20,IF('Pedidos día'!V83&gt;0,('Pedidos día'!V83*$C83)+$B83,""),20)</f>
        <v>41.753414953819977</v>
      </c>
      <c r="W83" t="str">
        <f>IF(IF('Pedidos día'!W83&gt;0,('Pedidos día'!W83*$C83)+$B83,"")&gt;20,IF('Pedidos día'!W83&gt;0,('Pedidos día'!W83*$C83)+$B83,""),20)</f>
        <v/>
      </c>
      <c r="X83" t="str">
        <f>IF(IF('Pedidos día'!X83&gt;0,('Pedidos día'!X83*$C83)+$B83,"")&gt;20,IF('Pedidos día'!X83&gt;0,('Pedidos día'!X83*$C83)+$B83,""),20)</f>
        <v/>
      </c>
      <c r="Y83">
        <f>IF(IF('Pedidos día'!Y83&gt;0,('Pedidos día'!Y83*$C83)+$B83,"")&gt;20,IF('Pedidos día'!Y83&gt;0,('Pedidos día'!Y83*$C83)+$B83,""),20)</f>
        <v>43.506829907639961</v>
      </c>
      <c r="Z83">
        <f>IF('Pedidos día'!Z83&gt;0,('Pedidos día'!Z83*$C83)+$B83,"")</f>
        <v>47.013659815279922</v>
      </c>
    </row>
    <row r="84" spans="1:26">
      <c r="A84" t="str">
        <f>'Pedidos día'!A84</f>
        <v>00000-0184</v>
      </c>
      <c r="B84">
        <f>'Pedidos día'!B84</f>
        <v>40</v>
      </c>
      <c r="C84" s="15">
        <f>'Pedidos día'!C84</f>
        <v>1.3338623318671399</v>
      </c>
      <c r="D84" t="str">
        <f>IF(IF('Pedidos día'!D84&gt;0,('Pedidos día'!D84*$C84)+$B84,"")&gt;20,IF('Pedidos día'!D84&gt;0,('Pedidos día'!D84*$C84)+$B84,""),20)</f>
        <v/>
      </c>
      <c r="E84" t="str">
        <f>IF(IF('Pedidos día'!E84&gt;0,('Pedidos día'!E84*$C84)+$B84,"")&gt;20,IF('Pedidos día'!E84&gt;0,('Pedidos día'!E84*$C84)+$B84,""),20)</f>
        <v/>
      </c>
      <c r="F84" t="str">
        <f>IF(IF('Pedidos día'!F84&gt;0,('Pedidos día'!F84*$C84)+$B84,"")&gt;20,IF('Pedidos día'!F84&gt;0,('Pedidos día'!F84*$C84)+$B84,""),20)</f>
        <v/>
      </c>
      <c r="G84" t="str">
        <f>IF(IF('Pedidos día'!G84&gt;0,('Pedidos día'!G84*$C84)+$B84,"")&gt;20,IF('Pedidos día'!G84&gt;0,('Pedidos día'!G84*$C84)+$B84,""),20)</f>
        <v/>
      </c>
      <c r="H84" t="str">
        <f>IF(IF('Pedidos día'!H84&gt;0,('Pedidos día'!H84*$C84)+$B84,"")&gt;20,IF('Pedidos día'!H84&gt;0,('Pedidos día'!H84*$C84)+$B84,""),20)</f>
        <v/>
      </c>
      <c r="I84" t="str">
        <f>IF(IF('Pedidos día'!I84&gt;0,('Pedidos día'!I84*$C84)+$B84,"")&gt;20,IF('Pedidos día'!I84&gt;0,('Pedidos día'!I84*$C84)+$B84,""),20)</f>
        <v/>
      </c>
      <c r="J84" t="str">
        <f>IF(IF('Pedidos día'!J84&gt;0,('Pedidos día'!J84*$C84)+$B84,"")&gt;20,IF('Pedidos día'!J84&gt;0,('Pedidos día'!J84*$C84)+$B84,""),20)</f>
        <v/>
      </c>
      <c r="K84">
        <f>IF(IF('Pedidos día'!K84&gt;0,('Pedidos día'!K84*$C84)+$B84,"")&gt;20,IF('Pedidos día'!K84&gt;0,('Pedidos día'!K84*$C84)+$B84,""),20)</f>
        <v>49.337036323069981</v>
      </c>
      <c r="L84">
        <f>IF(IF('Pedidos día'!L84&gt;0,('Pedidos día'!L84*$C84)+$B84,"")&gt;20,IF('Pedidos día'!L84&gt;0,('Pedidos día'!L84*$C84)+$B84,""),20)</f>
        <v>42.667724663734276</v>
      </c>
      <c r="M84" t="str">
        <f>IF(IF('Pedidos día'!M84&gt;0,('Pedidos día'!M84*$C84)+$B84,"")&gt;20,IF('Pedidos día'!M84&gt;0,('Pedidos día'!M84*$C84)+$B84,""),20)</f>
        <v/>
      </c>
      <c r="N84" t="str">
        <f>IF(IF('Pedidos día'!N84&gt;0,('Pedidos día'!N84*$C84)+$B84,"")&gt;20,IF('Pedidos día'!N84&gt;0,('Pedidos día'!N84*$C84)+$B84,""),20)</f>
        <v/>
      </c>
      <c r="O84" t="str">
        <f>IF(IF('Pedidos día'!O84&gt;0,('Pedidos día'!O84*$C84)+$B84,"")&gt;20,IF('Pedidos día'!O84&gt;0,('Pedidos día'!O84*$C84)+$B84,""),20)</f>
        <v/>
      </c>
      <c r="P84" t="str">
        <f>IF(IF('Pedidos día'!P84&gt;0,('Pedidos día'!P84*$C84)+$B84,"")&gt;20,IF('Pedidos día'!P84&gt;0,('Pedidos día'!P84*$C84)+$B84,""),20)</f>
        <v/>
      </c>
      <c r="Q84" t="str">
        <f>IF(IF('Pedidos día'!Q84&gt;0,('Pedidos día'!Q84*$C84)+$B84,"")&gt;20,IF('Pedidos día'!Q84&gt;0,('Pedidos día'!Q84*$C84)+$B84,""),20)</f>
        <v/>
      </c>
      <c r="R84" t="str">
        <f>IF(IF('Pedidos día'!R84&gt;0,('Pedidos día'!R84*$C84)+$B84,"")&gt;20,IF('Pedidos día'!R84&gt;0,('Pedidos día'!R84*$C84)+$B84,""),20)</f>
        <v/>
      </c>
      <c r="S84" t="str">
        <f>IF(IF('Pedidos día'!S84&gt;0,('Pedidos día'!S84*$C84)+$B84,"")&gt;20,IF('Pedidos día'!S84&gt;0,('Pedidos día'!S84*$C84)+$B84,""),20)</f>
        <v/>
      </c>
      <c r="T84">
        <f>IF(IF('Pedidos día'!T84&gt;0,('Pedidos día'!T84*$C84)+$B84,"")&gt;20,IF('Pedidos día'!T84&gt;0,('Pedidos día'!T84*$C84)+$B84,""),20)</f>
        <v>45.335449327468559</v>
      </c>
      <c r="U84" t="str">
        <f>IF(IF('Pedidos día'!U84&gt;0,('Pedidos día'!U84*$C84)+$B84,"")&gt;20,IF('Pedidos día'!U84&gt;0,('Pedidos día'!U84*$C84)+$B84,""),20)</f>
        <v/>
      </c>
      <c r="V84" t="str">
        <f>IF(IF('Pedidos día'!V84&gt;0,('Pedidos día'!V84*$C84)+$B84,"")&gt;20,IF('Pedidos día'!V84&gt;0,('Pedidos día'!V84*$C84)+$B84,""),20)</f>
        <v/>
      </c>
      <c r="W84" t="str">
        <f>IF(IF('Pedidos día'!W84&gt;0,('Pedidos día'!W84*$C84)+$B84,"")&gt;20,IF('Pedidos día'!W84&gt;0,('Pedidos día'!W84*$C84)+$B84,""),20)</f>
        <v/>
      </c>
      <c r="X84" t="str">
        <f>IF(IF('Pedidos día'!X84&gt;0,('Pedidos día'!X84*$C84)+$B84,"")&gt;20,IF('Pedidos día'!X84&gt;0,('Pedidos día'!X84*$C84)+$B84,""),20)</f>
        <v/>
      </c>
      <c r="Y84" t="str">
        <f>IF(IF('Pedidos día'!Y84&gt;0,('Pedidos día'!Y84*$C84)+$B84,"")&gt;20,IF('Pedidos día'!Y84&gt;0,('Pedidos día'!Y84*$C84)+$B84,""),20)</f>
        <v/>
      </c>
      <c r="Z84">
        <f>IF('Pedidos día'!Z84&gt;0,('Pedidos día'!Z84*$C84)+$B84,"")</f>
        <v>57.340210314272817</v>
      </c>
    </row>
    <row r="85" spans="1:26">
      <c r="A85" t="str">
        <f>'Pedidos día'!A85</f>
        <v>00000-0186</v>
      </c>
      <c r="B85">
        <f>'Pedidos día'!B85</f>
        <v>40</v>
      </c>
      <c r="C85" s="15">
        <f>'Pedidos día'!C85</f>
        <v>1.0244857141270449</v>
      </c>
      <c r="D85" t="str">
        <f>IF(IF('Pedidos día'!D85&gt;0,('Pedidos día'!D85*$C85)+$B85,"")&gt;20,IF('Pedidos día'!D85&gt;0,('Pedidos día'!D85*$C85)+$B85,""),20)</f>
        <v/>
      </c>
      <c r="E85" t="str">
        <f>IF(IF('Pedidos día'!E85&gt;0,('Pedidos día'!E85*$C85)+$B85,"")&gt;20,IF('Pedidos día'!E85&gt;0,('Pedidos día'!E85*$C85)+$B85,""),20)</f>
        <v/>
      </c>
      <c r="F85" t="str">
        <f>IF(IF('Pedidos día'!F85&gt;0,('Pedidos día'!F85*$C85)+$B85,"")&gt;20,IF('Pedidos día'!F85&gt;0,('Pedidos día'!F85*$C85)+$B85,""),20)</f>
        <v/>
      </c>
      <c r="G85" t="str">
        <f>IF(IF('Pedidos día'!G85&gt;0,('Pedidos día'!G85*$C85)+$B85,"")&gt;20,IF('Pedidos día'!G85&gt;0,('Pedidos día'!G85*$C85)+$B85,""),20)</f>
        <v/>
      </c>
      <c r="H85" t="str">
        <f>IF(IF('Pedidos día'!H85&gt;0,('Pedidos día'!H85*$C85)+$B85,"")&gt;20,IF('Pedidos día'!H85&gt;0,('Pedidos día'!H85*$C85)+$B85,""),20)</f>
        <v/>
      </c>
      <c r="I85" t="str">
        <f>IF(IF('Pedidos día'!I85&gt;0,('Pedidos día'!I85*$C85)+$B85,"")&gt;20,IF('Pedidos día'!I85&gt;0,('Pedidos día'!I85*$C85)+$B85,""),20)</f>
        <v/>
      </c>
      <c r="J85" t="str">
        <f>IF(IF('Pedidos día'!J85&gt;0,('Pedidos día'!J85*$C85)+$B85,"")&gt;20,IF('Pedidos día'!J85&gt;0,('Pedidos día'!J85*$C85)+$B85,""),20)</f>
        <v/>
      </c>
      <c r="K85">
        <f>IF(IF('Pedidos día'!K85&gt;0,('Pedidos día'!K85*$C85)+$B85,"")&gt;20,IF('Pedidos día'!K85&gt;0,('Pedidos día'!K85*$C85)+$B85,""),20)</f>
        <v>55.367285711905673</v>
      </c>
      <c r="L85" t="str">
        <f>IF(IF('Pedidos día'!L85&gt;0,('Pedidos día'!L85*$C85)+$B85,"")&gt;20,IF('Pedidos día'!L85&gt;0,('Pedidos día'!L85*$C85)+$B85,""),20)</f>
        <v/>
      </c>
      <c r="M85" t="str">
        <f>IF(IF('Pedidos día'!M85&gt;0,('Pedidos día'!M85*$C85)+$B85,"")&gt;20,IF('Pedidos día'!M85&gt;0,('Pedidos día'!M85*$C85)+$B85,""),20)</f>
        <v/>
      </c>
      <c r="N85" t="str">
        <f>IF(IF('Pedidos día'!N85&gt;0,('Pedidos día'!N85*$C85)+$B85,"")&gt;20,IF('Pedidos día'!N85&gt;0,('Pedidos día'!N85*$C85)+$B85,""),20)</f>
        <v/>
      </c>
      <c r="O85" t="str">
        <f>IF(IF('Pedidos día'!O85&gt;0,('Pedidos día'!O85*$C85)+$B85,"")&gt;20,IF('Pedidos día'!O85&gt;0,('Pedidos día'!O85*$C85)+$B85,""),20)</f>
        <v/>
      </c>
      <c r="P85" t="str">
        <f>IF(IF('Pedidos día'!P85&gt;0,('Pedidos día'!P85*$C85)+$B85,"")&gt;20,IF('Pedidos día'!P85&gt;0,('Pedidos día'!P85*$C85)+$B85,""),20)</f>
        <v/>
      </c>
      <c r="Q85" t="str">
        <f>IF(IF('Pedidos día'!Q85&gt;0,('Pedidos día'!Q85*$C85)+$B85,"")&gt;20,IF('Pedidos día'!Q85&gt;0,('Pedidos día'!Q85*$C85)+$B85,""),20)</f>
        <v/>
      </c>
      <c r="R85" t="str">
        <f>IF(IF('Pedidos día'!R85&gt;0,('Pedidos día'!R85*$C85)+$B85,"")&gt;20,IF('Pedidos día'!R85&gt;0,('Pedidos día'!R85*$C85)+$B85,""),20)</f>
        <v/>
      </c>
      <c r="S85">
        <f>IF(IF('Pedidos día'!S85&gt;0,('Pedidos día'!S85*$C85)+$B85,"")&gt;20,IF('Pedidos día'!S85&gt;0,('Pedidos día'!S85*$C85)+$B85,""),20)</f>
        <v>42.048971428254092</v>
      </c>
      <c r="T85" t="str">
        <f>IF(IF('Pedidos día'!T85&gt;0,('Pedidos día'!T85*$C85)+$B85,"")&gt;20,IF('Pedidos día'!T85&gt;0,('Pedidos día'!T85*$C85)+$B85,""),20)</f>
        <v/>
      </c>
      <c r="U85" t="str">
        <f>IF(IF('Pedidos día'!U85&gt;0,('Pedidos día'!U85*$C85)+$B85,"")&gt;20,IF('Pedidos día'!U85&gt;0,('Pedidos día'!U85*$C85)+$B85,""),20)</f>
        <v/>
      </c>
      <c r="V85">
        <f>IF(IF('Pedidos día'!V85&gt;0,('Pedidos día'!V85*$C85)+$B85,"")&gt;20,IF('Pedidos día'!V85&gt;0,('Pedidos día'!V85*$C85)+$B85,""),20)</f>
        <v>43.073457142381137</v>
      </c>
      <c r="W85" t="str">
        <f>IF(IF('Pedidos día'!W85&gt;0,('Pedidos día'!W85*$C85)+$B85,"")&gt;20,IF('Pedidos día'!W85&gt;0,('Pedidos día'!W85*$C85)+$B85,""),20)</f>
        <v/>
      </c>
      <c r="X85" t="str">
        <f>IF(IF('Pedidos día'!X85&gt;0,('Pedidos día'!X85*$C85)+$B85,"")&gt;20,IF('Pedidos día'!X85&gt;0,('Pedidos día'!X85*$C85)+$B85,""),20)</f>
        <v/>
      </c>
      <c r="Y85" t="str">
        <f>IF(IF('Pedidos día'!Y85&gt;0,('Pedidos día'!Y85*$C85)+$B85,"")&gt;20,IF('Pedidos día'!Y85&gt;0,('Pedidos día'!Y85*$C85)+$B85,""),20)</f>
        <v/>
      </c>
      <c r="Z85">
        <f>IF('Pedidos día'!Z85&gt;0,('Pedidos día'!Z85*$C85)+$B85,"")</f>
        <v>60.489714282540902</v>
      </c>
    </row>
    <row r="86" spans="1:26">
      <c r="A86" t="str">
        <f>'Pedidos día'!A86</f>
        <v>00000-0194</v>
      </c>
      <c r="B86">
        <f>'Pedidos día'!B86</f>
        <v>20</v>
      </c>
      <c r="C86" s="15">
        <f>'Pedidos día'!C86</f>
        <v>1.3237010925040567</v>
      </c>
      <c r="D86" t="str">
        <f>IF(IF('Pedidos día'!D86&gt;0,('Pedidos día'!D86*$C86)+$B86,"")&gt;20,IF('Pedidos día'!D86&gt;0,('Pedidos día'!D86*$C86)+$B86,""),20)</f>
        <v/>
      </c>
      <c r="E86" t="str">
        <f>IF(IF('Pedidos día'!E86&gt;0,('Pedidos día'!E86*$C86)+$B86,"")&gt;20,IF('Pedidos día'!E86&gt;0,('Pedidos día'!E86*$C86)+$B86,""),20)</f>
        <v/>
      </c>
      <c r="F86" t="str">
        <f>IF(IF('Pedidos día'!F86&gt;0,('Pedidos día'!F86*$C86)+$B86,"")&gt;20,IF('Pedidos día'!F86&gt;0,('Pedidos día'!F86*$C86)+$B86,""),20)</f>
        <v/>
      </c>
      <c r="G86" t="str">
        <f>IF(IF('Pedidos día'!G86&gt;0,('Pedidos día'!G86*$C86)+$B86,"")&gt;20,IF('Pedidos día'!G86&gt;0,('Pedidos día'!G86*$C86)+$B86,""),20)</f>
        <v/>
      </c>
      <c r="H86" t="str">
        <f>IF(IF('Pedidos día'!H86&gt;0,('Pedidos día'!H86*$C86)+$B86,"")&gt;20,IF('Pedidos día'!H86&gt;0,('Pedidos día'!H86*$C86)+$B86,""),20)</f>
        <v/>
      </c>
      <c r="I86" t="str">
        <f>IF(IF('Pedidos día'!I86&gt;0,('Pedidos día'!I86*$C86)+$B86,"")&gt;20,IF('Pedidos día'!I86&gt;0,('Pedidos día'!I86*$C86)+$B86,""),20)</f>
        <v/>
      </c>
      <c r="J86">
        <f>IF(IF('Pedidos día'!J86&gt;0,('Pedidos día'!J86*$C86)+$B86,"")&gt;20,IF('Pedidos día'!J86&gt;0,('Pedidos día'!J86*$C86)+$B86,""),20)</f>
        <v>22.647402185008112</v>
      </c>
      <c r="K86" t="str">
        <f>IF(IF('Pedidos día'!K86&gt;0,('Pedidos día'!K86*$C86)+$B86,"")&gt;20,IF('Pedidos día'!K86&gt;0,('Pedidos día'!K86*$C86)+$B86,""),20)</f>
        <v/>
      </c>
      <c r="L86" t="str">
        <f>IF(IF('Pedidos día'!L86&gt;0,('Pedidos día'!L86*$C86)+$B86,"")&gt;20,IF('Pedidos día'!L86&gt;0,('Pedidos día'!L86*$C86)+$B86,""),20)</f>
        <v/>
      </c>
      <c r="M86">
        <f>IF(IF('Pedidos día'!M86&gt;0,('Pedidos día'!M86*$C86)+$B86,"")&gt;20,IF('Pedidos día'!M86&gt;0,('Pedidos día'!M86*$C86)+$B86,""),20)</f>
        <v>23.971103277512171</v>
      </c>
      <c r="N86" t="str">
        <f>IF(IF('Pedidos día'!N86&gt;0,('Pedidos día'!N86*$C86)+$B86,"")&gt;20,IF('Pedidos día'!N86&gt;0,('Pedidos día'!N86*$C86)+$B86,""),20)</f>
        <v/>
      </c>
      <c r="O86">
        <f>IF(IF('Pedidos día'!O86&gt;0,('Pedidos día'!O86*$C86)+$B86,"")&gt;20,IF('Pedidos día'!O86&gt;0,('Pedidos día'!O86*$C86)+$B86,""),20)</f>
        <v>21.323701092504056</v>
      </c>
      <c r="P86" t="str">
        <f>IF(IF('Pedidos día'!P86&gt;0,('Pedidos día'!P86*$C86)+$B86,"")&gt;20,IF('Pedidos día'!P86&gt;0,('Pedidos día'!P86*$C86)+$B86,""),20)</f>
        <v/>
      </c>
      <c r="Q86" t="str">
        <f>IF(IF('Pedidos día'!Q86&gt;0,('Pedidos día'!Q86*$C86)+$B86,"")&gt;20,IF('Pedidos día'!Q86&gt;0,('Pedidos día'!Q86*$C86)+$B86,""),20)</f>
        <v/>
      </c>
      <c r="R86" t="str">
        <f>IF(IF('Pedidos día'!R86&gt;0,('Pedidos día'!R86*$C86)+$B86,"")&gt;20,IF('Pedidos día'!R86&gt;0,('Pedidos día'!R86*$C86)+$B86,""),20)</f>
        <v/>
      </c>
      <c r="S86" t="str">
        <f>IF(IF('Pedidos día'!S86&gt;0,('Pedidos día'!S86*$C86)+$B86,"")&gt;20,IF('Pedidos día'!S86&gt;0,('Pedidos día'!S86*$C86)+$B86,""),20)</f>
        <v/>
      </c>
      <c r="T86" t="str">
        <f>IF(IF('Pedidos día'!T86&gt;0,('Pedidos día'!T86*$C86)+$B86,"")&gt;20,IF('Pedidos día'!T86&gt;0,('Pedidos día'!T86*$C86)+$B86,""),20)</f>
        <v/>
      </c>
      <c r="U86" t="str">
        <f>IF(IF('Pedidos día'!U86&gt;0,('Pedidos día'!U86*$C86)+$B86,"")&gt;20,IF('Pedidos día'!U86&gt;0,('Pedidos día'!U86*$C86)+$B86,""),20)</f>
        <v/>
      </c>
      <c r="V86" t="str">
        <f>IF(IF('Pedidos día'!V86&gt;0,('Pedidos día'!V86*$C86)+$B86,"")&gt;20,IF('Pedidos día'!V86&gt;0,('Pedidos día'!V86*$C86)+$B86,""),20)</f>
        <v/>
      </c>
      <c r="W86" t="str">
        <f>IF(IF('Pedidos día'!W86&gt;0,('Pedidos día'!W86*$C86)+$B86,"")&gt;20,IF('Pedidos día'!W86&gt;0,('Pedidos día'!W86*$C86)+$B86,""),20)</f>
        <v/>
      </c>
      <c r="X86" t="str">
        <f>IF(IF('Pedidos día'!X86&gt;0,('Pedidos día'!X86*$C86)+$B86,"")&gt;20,IF('Pedidos día'!X86&gt;0,('Pedidos día'!X86*$C86)+$B86,""),20)</f>
        <v/>
      </c>
      <c r="Y86" t="str">
        <f>IF(IF('Pedidos día'!Y86&gt;0,('Pedidos día'!Y86*$C86)+$B86,"")&gt;20,IF('Pedidos día'!Y86&gt;0,('Pedidos día'!Y86*$C86)+$B86,""),20)</f>
        <v/>
      </c>
      <c r="Z86">
        <f>IF('Pedidos día'!Z86&gt;0,('Pedidos día'!Z86*$C86)+$B86,"")</f>
        <v>27.942206555024342</v>
      </c>
    </row>
    <row r="87" spans="1:26">
      <c r="A87" t="str">
        <f>'Pedidos día'!A87</f>
        <v>00000-0211</v>
      </c>
      <c r="B87">
        <f>'Pedidos día'!B87</f>
        <v>30</v>
      </c>
      <c r="C87" s="15">
        <f>'Pedidos día'!C87</f>
        <v>1.7566900160158809</v>
      </c>
      <c r="D87" t="str">
        <f>IF(IF('Pedidos día'!D87&gt;0,('Pedidos día'!D87*$C87)+$B87,"")&gt;20,IF('Pedidos día'!D87&gt;0,('Pedidos día'!D87*$C87)+$B87,""),20)</f>
        <v/>
      </c>
      <c r="E87" t="str">
        <f>IF(IF('Pedidos día'!E87&gt;0,('Pedidos día'!E87*$C87)+$B87,"")&gt;20,IF('Pedidos día'!E87&gt;0,('Pedidos día'!E87*$C87)+$B87,""),20)</f>
        <v/>
      </c>
      <c r="F87" t="str">
        <f>IF(IF('Pedidos día'!F87&gt;0,('Pedidos día'!F87*$C87)+$B87,"")&gt;20,IF('Pedidos día'!F87&gt;0,('Pedidos día'!F87*$C87)+$B87,""),20)</f>
        <v/>
      </c>
      <c r="G87" t="str">
        <f>IF(IF('Pedidos día'!G87&gt;0,('Pedidos día'!G87*$C87)+$B87,"")&gt;20,IF('Pedidos día'!G87&gt;0,('Pedidos día'!G87*$C87)+$B87,""),20)</f>
        <v/>
      </c>
      <c r="H87" t="str">
        <f>IF(IF('Pedidos día'!H87&gt;0,('Pedidos día'!H87*$C87)+$B87,"")&gt;20,IF('Pedidos día'!H87&gt;0,('Pedidos día'!H87*$C87)+$B87,""),20)</f>
        <v/>
      </c>
      <c r="I87">
        <f>IF(IF('Pedidos día'!I87&gt;0,('Pedidos día'!I87*$C87)+$B87,"")&gt;20,IF('Pedidos día'!I87&gt;0,('Pedidos día'!I87*$C87)+$B87,""),20)</f>
        <v>37.026760064063524</v>
      </c>
      <c r="J87" t="str">
        <f>IF(IF('Pedidos día'!J87&gt;0,('Pedidos día'!J87*$C87)+$B87,"")&gt;20,IF('Pedidos día'!J87&gt;0,('Pedidos día'!J87*$C87)+$B87,""),20)</f>
        <v/>
      </c>
      <c r="K87" t="str">
        <f>IF(IF('Pedidos día'!K87&gt;0,('Pedidos día'!K87*$C87)+$B87,"")&gt;20,IF('Pedidos día'!K87&gt;0,('Pedidos día'!K87*$C87)+$B87,""),20)</f>
        <v/>
      </c>
      <c r="L87" t="str">
        <f>IF(IF('Pedidos día'!L87&gt;0,('Pedidos día'!L87*$C87)+$B87,"")&gt;20,IF('Pedidos día'!L87&gt;0,('Pedidos día'!L87*$C87)+$B87,""),20)</f>
        <v/>
      </c>
      <c r="M87" t="str">
        <f>IF(IF('Pedidos día'!M87&gt;0,('Pedidos día'!M87*$C87)+$B87,"")&gt;20,IF('Pedidos día'!M87&gt;0,('Pedidos día'!M87*$C87)+$B87,""),20)</f>
        <v/>
      </c>
      <c r="N87" t="str">
        <f>IF(IF('Pedidos día'!N87&gt;0,('Pedidos día'!N87*$C87)+$B87,"")&gt;20,IF('Pedidos día'!N87&gt;0,('Pedidos día'!N87*$C87)+$B87,""),20)</f>
        <v/>
      </c>
      <c r="O87">
        <f>IF(IF('Pedidos día'!O87&gt;0,('Pedidos día'!O87*$C87)+$B87,"")&gt;20,IF('Pedidos día'!O87&gt;0,('Pedidos día'!O87*$C87)+$B87,""),20)</f>
        <v>45.810210144142928</v>
      </c>
      <c r="P87" t="str">
        <f>IF(IF('Pedidos día'!P87&gt;0,('Pedidos día'!P87*$C87)+$B87,"")&gt;20,IF('Pedidos día'!P87&gt;0,('Pedidos día'!P87*$C87)+$B87,""),20)</f>
        <v/>
      </c>
      <c r="Q87" t="str">
        <f>IF(IF('Pedidos día'!Q87&gt;0,('Pedidos día'!Q87*$C87)+$B87,"")&gt;20,IF('Pedidos día'!Q87&gt;0,('Pedidos día'!Q87*$C87)+$B87,""),20)</f>
        <v/>
      </c>
      <c r="R87" t="str">
        <f>IF(IF('Pedidos día'!R87&gt;0,('Pedidos día'!R87*$C87)+$B87,"")&gt;20,IF('Pedidos día'!R87&gt;0,('Pedidos día'!R87*$C87)+$B87,""),20)</f>
        <v/>
      </c>
      <c r="S87" t="str">
        <f>IF(IF('Pedidos día'!S87&gt;0,('Pedidos día'!S87*$C87)+$B87,"")&gt;20,IF('Pedidos día'!S87&gt;0,('Pedidos día'!S87*$C87)+$B87,""),20)</f>
        <v/>
      </c>
      <c r="T87" t="str">
        <f>IF(IF('Pedidos día'!T87&gt;0,('Pedidos día'!T87*$C87)+$B87,"")&gt;20,IF('Pedidos día'!T87&gt;0,('Pedidos día'!T87*$C87)+$B87,""),20)</f>
        <v/>
      </c>
      <c r="U87" t="str">
        <f>IF(IF('Pedidos día'!U87&gt;0,('Pedidos día'!U87*$C87)+$B87,"")&gt;20,IF('Pedidos día'!U87&gt;0,('Pedidos día'!U87*$C87)+$B87,""),20)</f>
        <v/>
      </c>
      <c r="V87" t="str">
        <f>IF(IF('Pedidos día'!V87&gt;0,('Pedidos día'!V87*$C87)+$B87,"")&gt;20,IF('Pedidos día'!V87&gt;0,('Pedidos día'!V87*$C87)+$B87,""),20)</f>
        <v/>
      </c>
      <c r="W87">
        <f>IF(IF('Pedidos día'!W87&gt;0,('Pedidos día'!W87*$C87)+$B87,"")&gt;20,IF('Pedidos día'!W87&gt;0,('Pedidos día'!W87*$C87)+$B87,""),20)</f>
        <v>58.107040256254095</v>
      </c>
      <c r="X87" t="str">
        <f>IF(IF('Pedidos día'!X87&gt;0,('Pedidos día'!X87*$C87)+$B87,"")&gt;20,IF('Pedidos día'!X87&gt;0,('Pedidos día'!X87*$C87)+$B87,""),20)</f>
        <v/>
      </c>
      <c r="Y87" t="str">
        <f>IF(IF('Pedidos día'!Y87&gt;0,('Pedidos día'!Y87*$C87)+$B87,"")&gt;20,IF('Pedidos día'!Y87&gt;0,('Pedidos día'!Y87*$C87)+$B87,""),20)</f>
        <v/>
      </c>
      <c r="Z87">
        <f>IF('Pedidos día'!Z87&gt;0,('Pedidos día'!Z87*$C87)+$B87,"")</f>
        <v>80.944010464460547</v>
      </c>
    </row>
    <row r="88" spans="1:26">
      <c r="A88" t="str">
        <f>'Pedidos día'!A88</f>
        <v>00000-0222</v>
      </c>
      <c r="B88">
        <f>'Pedidos día'!B88</f>
        <v>20</v>
      </c>
      <c r="C88" s="15">
        <f>'Pedidos día'!C88</f>
        <v>1.315717578415927</v>
      </c>
      <c r="D88" t="str">
        <f>IF(IF('Pedidos día'!D88&gt;0,('Pedidos día'!D88*$C88)+$B88,"")&gt;20,IF('Pedidos día'!D88&gt;0,('Pedidos día'!D88*$C88)+$B88,""),20)</f>
        <v/>
      </c>
      <c r="E88" t="str">
        <f>IF(IF('Pedidos día'!E88&gt;0,('Pedidos día'!E88*$C88)+$B88,"")&gt;20,IF('Pedidos día'!E88&gt;0,('Pedidos día'!E88*$C88)+$B88,""),20)</f>
        <v/>
      </c>
      <c r="F88" t="str">
        <f>IF(IF('Pedidos día'!F88&gt;0,('Pedidos día'!F88*$C88)+$B88,"")&gt;20,IF('Pedidos día'!F88&gt;0,('Pedidos día'!F88*$C88)+$B88,""),20)</f>
        <v/>
      </c>
      <c r="G88">
        <f>IF(IF('Pedidos día'!G88&gt;0,('Pedidos día'!G88*$C88)+$B88,"")&gt;20,IF('Pedidos día'!G88&gt;0,('Pedidos día'!G88*$C88)+$B88,""),20)</f>
        <v>21.315717578415928</v>
      </c>
      <c r="H88" t="str">
        <f>IF(IF('Pedidos día'!H88&gt;0,('Pedidos día'!H88*$C88)+$B88,"")&gt;20,IF('Pedidos día'!H88&gt;0,('Pedidos día'!H88*$C88)+$B88,""),20)</f>
        <v/>
      </c>
      <c r="I88" t="str">
        <f>IF(IF('Pedidos día'!I88&gt;0,('Pedidos día'!I88*$C88)+$B88,"")&gt;20,IF('Pedidos día'!I88&gt;0,('Pedidos día'!I88*$C88)+$B88,""),20)</f>
        <v/>
      </c>
      <c r="J88" t="str">
        <f>IF(IF('Pedidos día'!J88&gt;0,('Pedidos día'!J88*$C88)+$B88,"")&gt;20,IF('Pedidos día'!J88&gt;0,('Pedidos día'!J88*$C88)+$B88,""),20)</f>
        <v/>
      </c>
      <c r="K88" t="str">
        <f>IF(IF('Pedidos día'!K88&gt;0,('Pedidos día'!K88*$C88)+$B88,"")&gt;20,IF('Pedidos día'!K88&gt;0,('Pedidos día'!K88*$C88)+$B88,""),20)</f>
        <v/>
      </c>
      <c r="L88">
        <f>IF(IF('Pedidos día'!L88&gt;0,('Pedidos día'!L88*$C88)+$B88,"")&gt;20,IF('Pedidos día'!L88&gt;0,('Pedidos día'!L88*$C88)+$B88,""),20)</f>
        <v>23.94715273524778</v>
      </c>
      <c r="M88" t="str">
        <f>IF(IF('Pedidos día'!M88&gt;0,('Pedidos día'!M88*$C88)+$B88,"")&gt;20,IF('Pedidos día'!M88&gt;0,('Pedidos día'!M88*$C88)+$B88,""),20)</f>
        <v/>
      </c>
      <c r="N88" t="str">
        <f>IF(IF('Pedidos día'!N88&gt;0,('Pedidos día'!N88*$C88)+$B88,"")&gt;20,IF('Pedidos día'!N88&gt;0,('Pedidos día'!N88*$C88)+$B88,""),20)</f>
        <v/>
      </c>
      <c r="O88" t="str">
        <f>IF(IF('Pedidos día'!O88&gt;0,('Pedidos día'!O88*$C88)+$B88,"")&gt;20,IF('Pedidos día'!O88&gt;0,('Pedidos día'!O88*$C88)+$B88,""),20)</f>
        <v/>
      </c>
      <c r="P88" t="str">
        <f>IF(IF('Pedidos día'!P88&gt;0,('Pedidos día'!P88*$C88)+$B88,"")&gt;20,IF('Pedidos día'!P88&gt;0,('Pedidos día'!P88*$C88)+$B88,""),20)</f>
        <v/>
      </c>
      <c r="Q88" t="str">
        <f>IF(IF('Pedidos día'!Q88&gt;0,('Pedidos día'!Q88*$C88)+$B88,"")&gt;20,IF('Pedidos día'!Q88&gt;0,('Pedidos día'!Q88*$C88)+$B88,""),20)</f>
        <v/>
      </c>
      <c r="R88" t="str">
        <f>IF(IF('Pedidos día'!R88&gt;0,('Pedidos día'!R88*$C88)+$B88,"")&gt;20,IF('Pedidos día'!R88&gt;0,('Pedidos día'!R88*$C88)+$B88,""),20)</f>
        <v/>
      </c>
      <c r="S88" t="str">
        <f>IF(IF('Pedidos día'!S88&gt;0,('Pedidos día'!S88*$C88)+$B88,"")&gt;20,IF('Pedidos día'!S88&gt;0,('Pedidos día'!S88*$C88)+$B88,""),20)</f>
        <v/>
      </c>
      <c r="T88" t="str">
        <f>IF(IF('Pedidos día'!T88&gt;0,('Pedidos día'!T88*$C88)+$B88,"")&gt;20,IF('Pedidos día'!T88&gt;0,('Pedidos día'!T88*$C88)+$B88,""),20)</f>
        <v/>
      </c>
      <c r="U88" t="str">
        <f>IF(IF('Pedidos día'!U88&gt;0,('Pedidos día'!U88*$C88)+$B88,"")&gt;20,IF('Pedidos día'!U88&gt;0,('Pedidos día'!U88*$C88)+$B88,""),20)</f>
        <v/>
      </c>
      <c r="V88" t="str">
        <f>IF(IF('Pedidos día'!V88&gt;0,('Pedidos día'!V88*$C88)+$B88,"")&gt;20,IF('Pedidos día'!V88&gt;0,('Pedidos día'!V88*$C88)+$B88,""),20)</f>
        <v/>
      </c>
      <c r="W88">
        <f>IF(IF('Pedidos día'!W88&gt;0,('Pedidos día'!W88*$C88)+$B88,"")&gt;20,IF('Pedidos día'!W88&gt;0,('Pedidos día'!W88*$C88)+$B88,""),20)</f>
        <v>26.578587892079636</v>
      </c>
      <c r="X88" t="str">
        <f>IF(IF('Pedidos día'!X88&gt;0,('Pedidos día'!X88*$C88)+$B88,"")&gt;20,IF('Pedidos día'!X88&gt;0,('Pedidos día'!X88*$C88)+$B88,""),20)</f>
        <v/>
      </c>
      <c r="Y88" t="str">
        <f>IF(IF('Pedidos día'!Y88&gt;0,('Pedidos día'!Y88*$C88)+$B88,"")&gt;20,IF('Pedidos día'!Y88&gt;0,('Pedidos día'!Y88*$C88)+$B88,""),20)</f>
        <v/>
      </c>
      <c r="Z88">
        <f>IF('Pedidos día'!Z88&gt;0,('Pedidos día'!Z88*$C88)+$B88,"")</f>
        <v>31.841458205743344</v>
      </c>
    </row>
    <row r="89" spans="1:26">
      <c r="A89" t="str">
        <f>'Pedidos día'!A89</f>
        <v>00000-0244</v>
      </c>
      <c r="B89">
        <f>'Pedidos día'!B89</f>
        <v>40</v>
      </c>
      <c r="C89" s="15">
        <f>'Pedidos día'!C89</f>
        <v>1.87616509641152</v>
      </c>
      <c r="D89" t="str">
        <f>IF(IF('Pedidos día'!D89&gt;0,('Pedidos día'!D89*$C89)+$B89,"")&gt;20,IF('Pedidos día'!D89&gt;0,('Pedidos día'!D89*$C89)+$B89,""),20)</f>
        <v/>
      </c>
      <c r="E89" t="str">
        <f>IF(IF('Pedidos día'!E89&gt;0,('Pedidos día'!E89*$C89)+$B89,"")&gt;20,IF('Pedidos día'!E89&gt;0,('Pedidos día'!E89*$C89)+$B89,""),20)</f>
        <v/>
      </c>
      <c r="F89" t="str">
        <f>IF(IF('Pedidos día'!F89&gt;0,('Pedidos día'!F89*$C89)+$B89,"")&gt;20,IF('Pedidos día'!F89&gt;0,('Pedidos día'!F89*$C89)+$B89,""),20)</f>
        <v/>
      </c>
      <c r="G89" t="str">
        <f>IF(IF('Pedidos día'!G89&gt;0,('Pedidos día'!G89*$C89)+$B89,"")&gt;20,IF('Pedidos día'!G89&gt;0,('Pedidos día'!G89*$C89)+$B89,""),20)</f>
        <v/>
      </c>
      <c r="H89" t="str">
        <f>IF(IF('Pedidos día'!H89&gt;0,('Pedidos día'!H89*$C89)+$B89,"")&gt;20,IF('Pedidos día'!H89&gt;0,('Pedidos día'!H89*$C89)+$B89,""),20)</f>
        <v/>
      </c>
      <c r="I89" t="str">
        <f>IF(IF('Pedidos día'!I89&gt;0,('Pedidos día'!I89*$C89)+$B89,"")&gt;20,IF('Pedidos día'!I89&gt;0,('Pedidos día'!I89*$C89)+$B89,""),20)</f>
        <v/>
      </c>
      <c r="J89" t="str">
        <f>IF(IF('Pedidos día'!J89&gt;0,('Pedidos día'!J89*$C89)+$B89,"")&gt;20,IF('Pedidos día'!J89&gt;0,('Pedidos día'!J89*$C89)+$B89,""),20)</f>
        <v/>
      </c>
      <c r="K89">
        <f>IF(IF('Pedidos día'!K89&gt;0,('Pedidos día'!K89*$C89)+$B89,"")&gt;20,IF('Pedidos día'!K89&gt;0,('Pedidos día'!K89*$C89)+$B89,""),20)</f>
        <v>41.876165096411519</v>
      </c>
      <c r="L89" t="str">
        <f>IF(IF('Pedidos día'!L89&gt;0,('Pedidos día'!L89*$C89)+$B89,"")&gt;20,IF('Pedidos día'!L89&gt;0,('Pedidos día'!L89*$C89)+$B89,""),20)</f>
        <v/>
      </c>
      <c r="M89" t="str">
        <f>IF(IF('Pedidos día'!M89&gt;0,('Pedidos día'!M89*$C89)+$B89,"")&gt;20,IF('Pedidos día'!M89&gt;0,('Pedidos día'!M89*$C89)+$B89,""),20)</f>
        <v/>
      </c>
      <c r="N89" t="str">
        <f>IF(IF('Pedidos día'!N89&gt;0,('Pedidos día'!N89*$C89)+$B89,"")&gt;20,IF('Pedidos día'!N89&gt;0,('Pedidos día'!N89*$C89)+$B89,""),20)</f>
        <v/>
      </c>
      <c r="O89" t="str">
        <f>IF(IF('Pedidos día'!O89&gt;0,('Pedidos día'!O89*$C89)+$B89,"")&gt;20,IF('Pedidos día'!O89&gt;0,('Pedidos día'!O89*$C89)+$B89,""),20)</f>
        <v/>
      </c>
      <c r="P89" t="str">
        <f>IF(IF('Pedidos día'!P89&gt;0,('Pedidos día'!P89*$C89)+$B89,"")&gt;20,IF('Pedidos día'!P89&gt;0,('Pedidos día'!P89*$C89)+$B89,""),20)</f>
        <v/>
      </c>
      <c r="Q89" t="str">
        <f>IF(IF('Pedidos día'!Q89&gt;0,('Pedidos día'!Q89*$C89)+$B89,"")&gt;20,IF('Pedidos día'!Q89&gt;0,('Pedidos día'!Q89*$C89)+$B89,""),20)</f>
        <v/>
      </c>
      <c r="R89" t="str">
        <f>IF(IF('Pedidos día'!R89&gt;0,('Pedidos día'!R89*$C89)+$B89,"")&gt;20,IF('Pedidos día'!R89&gt;0,('Pedidos día'!R89*$C89)+$B89,""),20)</f>
        <v/>
      </c>
      <c r="S89" t="str">
        <f>IF(IF('Pedidos día'!S89&gt;0,('Pedidos día'!S89*$C89)+$B89,"")&gt;20,IF('Pedidos día'!S89&gt;0,('Pedidos día'!S89*$C89)+$B89,""),20)</f>
        <v/>
      </c>
      <c r="T89">
        <f>IF(IF('Pedidos día'!T89&gt;0,('Pedidos día'!T89*$C89)+$B89,"")&gt;20,IF('Pedidos día'!T89&gt;0,('Pedidos día'!T89*$C89)+$B89,""),20)</f>
        <v>41.876165096411519</v>
      </c>
      <c r="U89" t="str">
        <f>IF(IF('Pedidos día'!U89&gt;0,('Pedidos día'!U89*$C89)+$B89,"")&gt;20,IF('Pedidos día'!U89&gt;0,('Pedidos día'!U89*$C89)+$B89,""),20)</f>
        <v/>
      </c>
      <c r="V89" t="str">
        <f>IF(IF('Pedidos día'!V89&gt;0,('Pedidos día'!V89*$C89)+$B89,"")&gt;20,IF('Pedidos día'!V89&gt;0,('Pedidos día'!V89*$C89)+$B89,""),20)</f>
        <v/>
      </c>
      <c r="W89" t="str">
        <f>IF(IF('Pedidos día'!W89&gt;0,('Pedidos día'!W89*$C89)+$B89,"")&gt;20,IF('Pedidos día'!W89&gt;0,('Pedidos día'!W89*$C89)+$B89,""),20)</f>
        <v/>
      </c>
      <c r="X89">
        <f>IF(IF('Pedidos día'!X89&gt;0,('Pedidos día'!X89*$C89)+$B89,"")&gt;20,IF('Pedidos día'!X89&gt;0,('Pedidos día'!X89*$C89)+$B89,""),20)</f>
        <v>41.876165096411519</v>
      </c>
      <c r="Y89" t="str">
        <f>IF(IF('Pedidos día'!Y89&gt;0,('Pedidos día'!Y89*$C89)+$B89,"")&gt;20,IF('Pedidos día'!Y89&gt;0,('Pedidos día'!Y89*$C89)+$B89,""),20)</f>
        <v/>
      </c>
      <c r="Z89">
        <f>IF('Pedidos día'!Z89&gt;0,('Pedidos día'!Z89*$C89)+$B89,"")</f>
        <v>45.628495289234557</v>
      </c>
    </row>
    <row r="90" spans="1:26">
      <c r="A90" t="str">
        <f>'Pedidos día'!A90</f>
        <v>00000-0245</v>
      </c>
      <c r="B90">
        <f>'Pedidos día'!B90</f>
        <v>10</v>
      </c>
      <c r="C90" s="15">
        <f>'Pedidos día'!C90</f>
        <v>1.9013129609632089</v>
      </c>
      <c r="D90" t="str">
        <f>IF(IF('Pedidos día'!D90&gt;0,('Pedidos día'!D90*$C90)+$B90,"")&gt;20,IF('Pedidos día'!D90&gt;0,('Pedidos día'!D90*$C90)+$B90,""),20)</f>
        <v/>
      </c>
      <c r="E90">
        <f>IF(IF('Pedidos día'!E90&gt;0,('Pedidos día'!E90*$C90)+$B90,"")&gt;20,IF('Pedidos día'!E90&gt;0,('Pedidos día'!E90*$C90)+$B90,""),20)</f>
        <v>25.210503687705671</v>
      </c>
      <c r="F90" t="str">
        <f>IF(IF('Pedidos día'!F90&gt;0,('Pedidos día'!F90*$C90)+$B90,"")&gt;20,IF('Pedidos día'!F90&gt;0,('Pedidos día'!F90*$C90)+$B90,""),20)</f>
        <v/>
      </c>
      <c r="G90" t="str">
        <f>IF(IF('Pedidos día'!G90&gt;0,('Pedidos día'!G90*$C90)+$B90,"")&gt;20,IF('Pedidos día'!G90&gt;0,('Pedidos día'!G90*$C90)+$B90,""),20)</f>
        <v/>
      </c>
      <c r="H90" t="str">
        <f>IF(IF('Pedidos día'!H90&gt;0,('Pedidos día'!H90*$C90)+$B90,"")&gt;20,IF('Pedidos día'!H90&gt;0,('Pedidos día'!H90*$C90)+$B90,""),20)</f>
        <v/>
      </c>
      <c r="I90" t="str">
        <f>IF(IF('Pedidos día'!I90&gt;0,('Pedidos día'!I90*$C90)+$B90,"")&gt;20,IF('Pedidos día'!I90&gt;0,('Pedidos día'!I90*$C90)+$B90,""),20)</f>
        <v/>
      </c>
      <c r="J90">
        <f>IF(IF('Pedidos día'!J90&gt;0,('Pedidos día'!J90*$C90)+$B90,"")&gt;20,IF('Pedidos día'!J90&gt;0,('Pedidos día'!J90*$C90)+$B90,""),20)</f>
        <v>53.730198102153807</v>
      </c>
      <c r="K90" t="str">
        <f>IF(IF('Pedidos día'!K90&gt;0,('Pedidos día'!K90*$C90)+$B90,"")&gt;20,IF('Pedidos día'!K90&gt;0,('Pedidos día'!K90*$C90)+$B90,""),20)</f>
        <v/>
      </c>
      <c r="L90" t="str">
        <f>IF(IF('Pedidos día'!L90&gt;0,('Pedidos día'!L90*$C90)+$B90,"")&gt;20,IF('Pedidos día'!L90&gt;0,('Pedidos día'!L90*$C90)+$B90,""),20)</f>
        <v/>
      </c>
      <c r="M90" t="str">
        <f>IF(IF('Pedidos día'!M90&gt;0,('Pedidos día'!M90*$C90)+$B90,"")&gt;20,IF('Pedidos día'!M90&gt;0,('Pedidos día'!M90*$C90)+$B90,""),20)</f>
        <v/>
      </c>
      <c r="N90" t="str">
        <f>IF(IF('Pedidos día'!N90&gt;0,('Pedidos día'!N90*$C90)+$B90,"")&gt;20,IF('Pedidos día'!N90&gt;0,('Pedidos día'!N90*$C90)+$B90,""),20)</f>
        <v/>
      </c>
      <c r="O90" t="str">
        <f>IF(IF('Pedidos día'!O90&gt;0,('Pedidos día'!O90*$C90)+$B90,"")&gt;20,IF('Pedidos día'!O90&gt;0,('Pedidos día'!O90*$C90)+$B90,""),20)</f>
        <v/>
      </c>
      <c r="P90" t="str">
        <f>IF(IF('Pedidos día'!P90&gt;0,('Pedidos día'!P90*$C90)+$B90,"")&gt;20,IF('Pedidos día'!P90&gt;0,('Pedidos día'!P90*$C90)+$B90,""),20)</f>
        <v/>
      </c>
      <c r="Q90" t="str">
        <f>IF(IF('Pedidos día'!Q90&gt;0,('Pedidos día'!Q90*$C90)+$B90,"")&gt;20,IF('Pedidos día'!Q90&gt;0,('Pedidos día'!Q90*$C90)+$B90,""),20)</f>
        <v/>
      </c>
      <c r="R90" t="str">
        <f>IF(IF('Pedidos día'!R90&gt;0,('Pedidos día'!R90*$C90)+$B90,"")&gt;20,IF('Pedidos día'!R90&gt;0,('Pedidos día'!R90*$C90)+$B90,""),20)</f>
        <v/>
      </c>
      <c r="S90" t="str">
        <f>IF(IF('Pedidos día'!S90&gt;0,('Pedidos día'!S90*$C90)+$B90,"")&gt;20,IF('Pedidos día'!S90&gt;0,('Pedidos día'!S90*$C90)+$B90,""),20)</f>
        <v/>
      </c>
      <c r="T90" t="str">
        <f>IF(IF('Pedidos día'!T90&gt;0,('Pedidos día'!T90*$C90)+$B90,"")&gt;20,IF('Pedidos día'!T90&gt;0,('Pedidos día'!T90*$C90)+$B90,""),20)</f>
        <v/>
      </c>
      <c r="U90" t="str">
        <f>IF(IF('Pedidos día'!U90&gt;0,('Pedidos día'!U90*$C90)+$B90,"")&gt;20,IF('Pedidos día'!U90&gt;0,('Pedidos día'!U90*$C90)+$B90,""),20)</f>
        <v/>
      </c>
      <c r="V90" t="str">
        <f>IF(IF('Pedidos día'!V90&gt;0,('Pedidos día'!V90*$C90)+$B90,"")&gt;20,IF('Pedidos día'!V90&gt;0,('Pedidos día'!V90*$C90)+$B90,""),20)</f>
        <v/>
      </c>
      <c r="W90">
        <f>IF(IF('Pedidos día'!W90&gt;0,('Pedidos día'!W90*$C90)+$B90,"")&gt;20,IF('Pedidos día'!W90&gt;0,('Pedidos día'!W90*$C90)+$B90,""),20)</f>
        <v>72.743327711785895</v>
      </c>
      <c r="X90" t="str">
        <f>IF(IF('Pedidos día'!X90&gt;0,('Pedidos día'!X90*$C90)+$B90,"")&gt;20,IF('Pedidos día'!X90&gt;0,('Pedidos día'!X90*$C90)+$B90,""),20)</f>
        <v/>
      </c>
      <c r="Y90" t="str">
        <f>IF(IF('Pedidos día'!Y90&gt;0,('Pedidos día'!Y90*$C90)+$B90,"")&gt;20,IF('Pedidos día'!Y90&gt;0,('Pedidos día'!Y90*$C90)+$B90,""),20)</f>
        <v/>
      </c>
      <c r="Z90">
        <f>IF('Pedidos día'!Z90&gt;0,('Pedidos día'!Z90*$C90)+$B90,"")</f>
        <v>131.68402950164537</v>
      </c>
    </row>
    <row r="91" spans="1:26">
      <c r="A91" t="str">
        <f>'Pedidos día'!A91</f>
        <v>00000-0248</v>
      </c>
      <c r="B91">
        <f>'Pedidos día'!B91</f>
        <v>40</v>
      </c>
      <c r="C91" s="15">
        <f>'Pedidos día'!C91</f>
        <v>1.7266695806958294</v>
      </c>
      <c r="D91" t="str">
        <f>IF(IF('Pedidos día'!D91&gt;0,('Pedidos día'!D91*$C91)+$B91,"")&gt;20,IF('Pedidos día'!D91&gt;0,('Pedidos día'!D91*$C91)+$B91,""),20)</f>
        <v/>
      </c>
      <c r="E91" t="str">
        <f>IF(IF('Pedidos día'!E91&gt;0,('Pedidos día'!E91*$C91)+$B91,"")&gt;20,IF('Pedidos día'!E91&gt;0,('Pedidos día'!E91*$C91)+$B91,""),20)</f>
        <v/>
      </c>
      <c r="F91" t="str">
        <f>IF(IF('Pedidos día'!F91&gt;0,('Pedidos día'!F91*$C91)+$B91,"")&gt;20,IF('Pedidos día'!F91&gt;0,('Pedidos día'!F91*$C91)+$B91,""),20)</f>
        <v/>
      </c>
      <c r="G91" t="str">
        <f>IF(IF('Pedidos día'!G91&gt;0,('Pedidos día'!G91*$C91)+$B91,"")&gt;20,IF('Pedidos día'!G91&gt;0,('Pedidos día'!G91*$C91)+$B91,""),20)</f>
        <v/>
      </c>
      <c r="H91" t="str">
        <f>IF(IF('Pedidos día'!H91&gt;0,('Pedidos día'!H91*$C91)+$B91,"")&gt;20,IF('Pedidos día'!H91&gt;0,('Pedidos día'!H91*$C91)+$B91,""),20)</f>
        <v/>
      </c>
      <c r="I91" t="str">
        <f>IF(IF('Pedidos día'!I91&gt;0,('Pedidos día'!I91*$C91)+$B91,"")&gt;20,IF('Pedidos día'!I91&gt;0,('Pedidos día'!I91*$C91)+$B91,""),20)</f>
        <v/>
      </c>
      <c r="J91" t="str">
        <f>IF(IF('Pedidos día'!J91&gt;0,('Pedidos día'!J91*$C91)+$B91,"")&gt;20,IF('Pedidos día'!J91&gt;0,('Pedidos día'!J91*$C91)+$B91,""),20)</f>
        <v/>
      </c>
      <c r="K91">
        <f>IF(IF('Pedidos día'!K91&gt;0,('Pedidos día'!K91*$C91)+$B91,"")&gt;20,IF('Pedidos día'!K91&gt;0,('Pedidos día'!K91*$C91)+$B91,""),20)</f>
        <v>50.360017484174975</v>
      </c>
      <c r="L91" t="str">
        <f>IF(IF('Pedidos día'!L91&gt;0,('Pedidos día'!L91*$C91)+$B91,"")&gt;20,IF('Pedidos día'!L91&gt;0,('Pedidos día'!L91*$C91)+$B91,""),20)</f>
        <v/>
      </c>
      <c r="M91">
        <f>IF(IF('Pedidos día'!M91&gt;0,('Pedidos día'!M91*$C91)+$B91,"")&gt;20,IF('Pedidos día'!M91&gt;0,('Pedidos día'!M91*$C91)+$B91,""),20)</f>
        <v>45.180008742087487</v>
      </c>
      <c r="N91" t="str">
        <f>IF(IF('Pedidos día'!N91&gt;0,('Pedidos día'!N91*$C91)+$B91,"")&gt;20,IF('Pedidos día'!N91&gt;0,('Pedidos día'!N91*$C91)+$B91,""),20)</f>
        <v/>
      </c>
      <c r="O91" t="str">
        <f>IF(IF('Pedidos día'!O91&gt;0,('Pedidos día'!O91*$C91)+$B91,"")&gt;20,IF('Pedidos día'!O91&gt;0,('Pedidos día'!O91*$C91)+$B91,""),20)</f>
        <v/>
      </c>
      <c r="P91" t="str">
        <f>IF(IF('Pedidos día'!P91&gt;0,('Pedidos día'!P91*$C91)+$B91,"")&gt;20,IF('Pedidos día'!P91&gt;0,('Pedidos día'!P91*$C91)+$B91,""),20)</f>
        <v/>
      </c>
      <c r="Q91">
        <f>IF(IF('Pedidos día'!Q91&gt;0,('Pedidos día'!Q91*$C91)+$B91,"")&gt;20,IF('Pedidos día'!Q91&gt;0,('Pedidos día'!Q91*$C91)+$B91,""),20)</f>
        <v>41.726669580695827</v>
      </c>
      <c r="R91" t="str">
        <f>IF(IF('Pedidos día'!R91&gt;0,('Pedidos día'!R91*$C91)+$B91,"")&gt;20,IF('Pedidos día'!R91&gt;0,('Pedidos día'!R91*$C91)+$B91,""),20)</f>
        <v/>
      </c>
      <c r="S91" t="str">
        <f>IF(IF('Pedidos día'!S91&gt;0,('Pedidos día'!S91*$C91)+$B91,"")&gt;20,IF('Pedidos día'!S91&gt;0,('Pedidos día'!S91*$C91)+$B91,""),20)</f>
        <v/>
      </c>
      <c r="T91" t="str">
        <f>IF(IF('Pedidos día'!T91&gt;0,('Pedidos día'!T91*$C91)+$B91,"")&gt;20,IF('Pedidos día'!T91&gt;0,('Pedidos día'!T91*$C91)+$B91,""),20)</f>
        <v/>
      </c>
      <c r="U91" t="str">
        <f>IF(IF('Pedidos día'!U91&gt;0,('Pedidos día'!U91*$C91)+$B91,"")&gt;20,IF('Pedidos día'!U91&gt;0,('Pedidos día'!U91*$C91)+$B91,""),20)</f>
        <v/>
      </c>
      <c r="V91" t="str">
        <f>IF(IF('Pedidos día'!V91&gt;0,('Pedidos día'!V91*$C91)+$B91,"")&gt;20,IF('Pedidos día'!V91&gt;0,('Pedidos día'!V91*$C91)+$B91,""),20)</f>
        <v/>
      </c>
      <c r="W91" t="str">
        <f>IF(IF('Pedidos día'!W91&gt;0,('Pedidos día'!W91*$C91)+$B91,"")&gt;20,IF('Pedidos día'!W91&gt;0,('Pedidos día'!W91*$C91)+$B91,""),20)</f>
        <v/>
      </c>
      <c r="X91" t="str">
        <f>IF(IF('Pedidos día'!X91&gt;0,('Pedidos día'!X91*$C91)+$B91,"")&gt;20,IF('Pedidos día'!X91&gt;0,('Pedidos día'!X91*$C91)+$B91,""),20)</f>
        <v/>
      </c>
      <c r="Y91" t="str">
        <f>IF(IF('Pedidos día'!Y91&gt;0,('Pedidos día'!Y91*$C91)+$B91,"")&gt;20,IF('Pedidos día'!Y91&gt;0,('Pedidos día'!Y91*$C91)+$B91,""),20)</f>
        <v/>
      </c>
      <c r="Z91">
        <f>IF('Pedidos día'!Z91&gt;0,('Pedidos día'!Z91*$C91)+$B91,"")</f>
        <v>57.266695806958296</v>
      </c>
    </row>
    <row r="92" spans="1:26">
      <c r="A92" t="str">
        <f>'Pedidos día'!A92</f>
        <v>00000-0255</v>
      </c>
      <c r="B92">
        <f>'Pedidos día'!B92</f>
        <v>30</v>
      </c>
      <c r="C92" s="15">
        <f>'Pedidos día'!C92</f>
        <v>1.3252056650326214</v>
      </c>
      <c r="D92" t="str">
        <f>IF(IF('Pedidos día'!D92&gt;0,('Pedidos día'!D92*$C92)+$B92,"")&gt;20,IF('Pedidos día'!D92&gt;0,('Pedidos día'!D92*$C92)+$B92,""),20)</f>
        <v/>
      </c>
      <c r="E92" t="str">
        <f>IF(IF('Pedidos día'!E92&gt;0,('Pedidos día'!E92*$C92)+$B92,"")&gt;20,IF('Pedidos día'!E92&gt;0,('Pedidos día'!E92*$C92)+$B92,""),20)</f>
        <v/>
      </c>
      <c r="F92" t="str">
        <f>IF(IF('Pedidos día'!F92&gt;0,('Pedidos día'!F92*$C92)+$B92,"")&gt;20,IF('Pedidos día'!F92&gt;0,('Pedidos día'!F92*$C92)+$B92,""),20)</f>
        <v/>
      </c>
      <c r="G92" t="str">
        <f>IF(IF('Pedidos día'!G92&gt;0,('Pedidos día'!G92*$C92)+$B92,"")&gt;20,IF('Pedidos día'!G92&gt;0,('Pedidos día'!G92*$C92)+$B92,""),20)</f>
        <v/>
      </c>
      <c r="H92" t="str">
        <f>IF(IF('Pedidos día'!H92&gt;0,('Pedidos día'!H92*$C92)+$B92,"")&gt;20,IF('Pedidos día'!H92&gt;0,('Pedidos día'!H92*$C92)+$B92,""),20)</f>
        <v/>
      </c>
      <c r="I92" t="str">
        <f>IF(IF('Pedidos día'!I92&gt;0,('Pedidos día'!I92*$C92)+$B92,"")&gt;20,IF('Pedidos día'!I92&gt;0,('Pedidos día'!I92*$C92)+$B92,""),20)</f>
        <v/>
      </c>
      <c r="J92" t="str">
        <f>IF(IF('Pedidos día'!J92&gt;0,('Pedidos día'!J92*$C92)+$B92,"")&gt;20,IF('Pedidos día'!J92&gt;0,('Pedidos día'!J92*$C92)+$B92,""),20)</f>
        <v/>
      </c>
      <c r="K92" t="str">
        <f>IF(IF('Pedidos día'!K92&gt;0,('Pedidos día'!K92*$C92)+$B92,"")&gt;20,IF('Pedidos día'!K92&gt;0,('Pedidos día'!K92*$C92)+$B92,""),20)</f>
        <v/>
      </c>
      <c r="L92" t="str">
        <f>IF(IF('Pedidos día'!L92&gt;0,('Pedidos día'!L92*$C92)+$B92,"")&gt;20,IF('Pedidos día'!L92&gt;0,('Pedidos día'!L92*$C92)+$B92,""),20)</f>
        <v/>
      </c>
      <c r="M92" t="str">
        <f>IF(IF('Pedidos día'!M92&gt;0,('Pedidos día'!M92*$C92)+$B92,"")&gt;20,IF('Pedidos día'!M92&gt;0,('Pedidos día'!M92*$C92)+$B92,""),20)</f>
        <v/>
      </c>
      <c r="N92" t="str">
        <f>IF(IF('Pedidos día'!N92&gt;0,('Pedidos día'!N92*$C92)+$B92,"")&gt;20,IF('Pedidos día'!N92&gt;0,('Pedidos día'!N92*$C92)+$B92,""),20)</f>
        <v/>
      </c>
      <c r="O92" t="str">
        <f>IF(IF('Pedidos día'!O92&gt;0,('Pedidos día'!O92*$C92)+$B92,"")&gt;20,IF('Pedidos día'!O92&gt;0,('Pedidos día'!O92*$C92)+$B92,""),20)</f>
        <v/>
      </c>
      <c r="P92">
        <f>IF(IF('Pedidos día'!P92&gt;0,('Pedidos día'!P92*$C92)+$B92,"")&gt;20,IF('Pedidos día'!P92&gt;0,('Pedidos día'!P92*$C92)+$B92,""),20)</f>
        <v>37.951233990195732</v>
      </c>
      <c r="Q92" t="str">
        <f>IF(IF('Pedidos día'!Q92&gt;0,('Pedidos día'!Q92*$C92)+$B92,"")&gt;20,IF('Pedidos día'!Q92&gt;0,('Pedidos día'!Q92*$C92)+$B92,""),20)</f>
        <v/>
      </c>
      <c r="R92" t="str">
        <f>IF(IF('Pedidos día'!R92&gt;0,('Pedidos día'!R92*$C92)+$B92,"")&gt;20,IF('Pedidos día'!R92&gt;0,('Pedidos día'!R92*$C92)+$B92,""),20)</f>
        <v/>
      </c>
      <c r="S92" t="str">
        <f>IF(IF('Pedidos día'!S92&gt;0,('Pedidos día'!S92*$C92)+$B92,"")&gt;20,IF('Pedidos día'!S92&gt;0,('Pedidos día'!S92*$C92)+$B92,""),20)</f>
        <v/>
      </c>
      <c r="T92" t="str">
        <f>IF(IF('Pedidos día'!T92&gt;0,('Pedidos día'!T92*$C92)+$B92,"")&gt;20,IF('Pedidos día'!T92&gt;0,('Pedidos día'!T92*$C92)+$B92,""),20)</f>
        <v/>
      </c>
      <c r="U92">
        <f>IF(IF('Pedidos día'!U92&gt;0,('Pedidos día'!U92*$C92)+$B92,"")&gt;20,IF('Pedidos día'!U92&gt;0,('Pedidos día'!U92*$C92)+$B92,""),20)</f>
        <v>33.975616995097866</v>
      </c>
      <c r="V92" t="str">
        <f>IF(IF('Pedidos día'!V92&gt;0,('Pedidos día'!V92*$C92)+$B92,"")&gt;20,IF('Pedidos día'!V92&gt;0,('Pedidos día'!V92*$C92)+$B92,""),20)</f>
        <v/>
      </c>
      <c r="W92" t="str">
        <f>IF(IF('Pedidos día'!W92&gt;0,('Pedidos día'!W92*$C92)+$B92,"")&gt;20,IF('Pedidos día'!W92&gt;0,('Pedidos día'!W92*$C92)+$B92,""),20)</f>
        <v/>
      </c>
      <c r="X92" t="str">
        <f>IF(IF('Pedidos día'!X92&gt;0,('Pedidos día'!X92*$C92)+$B92,"")&gt;20,IF('Pedidos día'!X92&gt;0,('Pedidos día'!X92*$C92)+$B92,""),20)</f>
        <v/>
      </c>
      <c r="Y92">
        <f>IF(IF('Pedidos día'!Y92&gt;0,('Pedidos día'!Y92*$C92)+$B92,"")&gt;20,IF('Pedidos día'!Y92&gt;0,('Pedidos día'!Y92*$C92)+$B92,""),20)</f>
        <v>37.951233990195732</v>
      </c>
      <c r="Z92">
        <f>IF('Pedidos día'!Z92&gt;0,('Pedidos día'!Z92*$C92)+$B92,"")</f>
        <v>49.878084975489323</v>
      </c>
    </row>
    <row r="93" spans="1:26">
      <c r="A93" t="str">
        <f>'Pedidos día'!A93</f>
        <v>00000-0258</v>
      </c>
      <c r="B93">
        <f>'Pedidos día'!B93</f>
        <v>30</v>
      </c>
      <c r="C93" s="15">
        <f>'Pedidos día'!C93</f>
        <v>1.7357149905219567</v>
      </c>
      <c r="D93">
        <f>IF(IF('Pedidos día'!D93&gt;0,('Pedidos día'!D93*$C93)+$B93,"")&gt;20,IF('Pedidos día'!D93&gt;0,('Pedidos día'!D93*$C93)+$B93,""),20)</f>
        <v>31.735714990521956</v>
      </c>
      <c r="E93" t="str">
        <f>IF(IF('Pedidos día'!E93&gt;0,('Pedidos día'!E93*$C93)+$B93,"")&gt;20,IF('Pedidos día'!E93&gt;0,('Pedidos día'!E93*$C93)+$B93,""),20)</f>
        <v/>
      </c>
      <c r="F93" t="str">
        <f>IF(IF('Pedidos día'!F93&gt;0,('Pedidos día'!F93*$C93)+$B93,"")&gt;20,IF('Pedidos día'!F93&gt;0,('Pedidos día'!F93*$C93)+$B93,""),20)</f>
        <v/>
      </c>
      <c r="G93" t="str">
        <f>IF(IF('Pedidos día'!G93&gt;0,('Pedidos día'!G93*$C93)+$B93,"")&gt;20,IF('Pedidos día'!G93&gt;0,('Pedidos día'!G93*$C93)+$B93,""),20)</f>
        <v/>
      </c>
      <c r="H93">
        <f>IF(IF('Pedidos día'!H93&gt;0,('Pedidos día'!H93*$C93)+$B93,"")&gt;20,IF('Pedidos día'!H93&gt;0,('Pedidos día'!H93*$C93)+$B93,""),20)</f>
        <v>31.735714990521956</v>
      </c>
      <c r="I93" t="str">
        <f>IF(IF('Pedidos día'!I93&gt;0,('Pedidos día'!I93*$C93)+$B93,"")&gt;20,IF('Pedidos día'!I93&gt;0,('Pedidos día'!I93*$C93)+$B93,""),20)</f>
        <v/>
      </c>
      <c r="J93" t="str">
        <f>IF(IF('Pedidos día'!J93&gt;0,('Pedidos día'!J93*$C93)+$B93,"")&gt;20,IF('Pedidos día'!J93&gt;0,('Pedidos día'!J93*$C93)+$B93,""),20)</f>
        <v/>
      </c>
      <c r="K93" t="str">
        <f>IF(IF('Pedidos día'!K93&gt;0,('Pedidos día'!K93*$C93)+$B93,"")&gt;20,IF('Pedidos día'!K93&gt;0,('Pedidos día'!K93*$C93)+$B93,""),20)</f>
        <v/>
      </c>
      <c r="L93" t="str">
        <f>IF(IF('Pedidos día'!L93&gt;0,('Pedidos día'!L93*$C93)+$B93,"")&gt;20,IF('Pedidos día'!L93&gt;0,('Pedidos día'!L93*$C93)+$B93,""),20)</f>
        <v/>
      </c>
      <c r="M93">
        <f>IF(IF('Pedidos día'!M93&gt;0,('Pedidos día'!M93*$C93)+$B93,"")&gt;20,IF('Pedidos día'!M93&gt;0,('Pedidos día'!M93*$C93)+$B93,""),20)</f>
        <v>45.621434914697609</v>
      </c>
      <c r="N93" t="str">
        <f>IF(IF('Pedidos día'!N93&gt;0,('Pedidos día'!N93*$C93)+$B93,"")&gt;20,IF('Pedidos día'!N93&gt;0,('Pedidos día'!N93*$C93)+$B93,""),20)</f>
        <v/>
      </c>
      <c r="O93" t="str">
        <f>IF(IF('Pedidos día'!O93&gt;0,('Pedidos día'!O93*$C93)+$B93,"")&gt;20,IF('Pedidos día'!O93&gt;0,('Pedidos día'!O93*$C93)+$B93,""),20)</f>
        <v/>
      </c>
      <c r="P93" t="str">
        <f>IF(IF('Pedidos día'!P93&gt;0,('Pedidos día'!P93*$C93)+$B93,"")&gt;20,IF('Pedidos día'!P93&gt;0,('Pedidos día'!P93*$C93)+$B93,""),20)</f>
        <v/>
      </c>
      <c r="Q93" t="str">
        <f>IF(IF('Pedidos día'!Q93&gt;0,('Pedidos día'!Q93*$C93)+$B93,"")&gt;20,IF('Pedidos día'!Q93&gt;0,('Pedidos día'!Q93*$C93)+$B93,""),20)</f>
        <v/>
      </c>
      <c r="R93" t="str">
        <f>IF(IF('Pedidos día'!R93&gt;0,('Pedidos día'!R93*$C93)+$B93,"")&gt;20,IF('Pedidos día'!R93&gt;0,('Pedidos día'!R93*$C93)+$B93,""),20)</f>
        <v/>
      </c>
      <c r="S93" t="str">
        <f>IF(IF('Pedidos día'!S93&gt;0,('Pedidos día'!S93*$C93)+$B93,"")&gt;20,IF('Pedidos día'!S93&gt;0,('Pedidos día'!S93*$C93)+$B93,""),20)</f>
        <v/>
      </c>
      <c r="T93" t="str">
        <f>IF(IF('Pedidos día'!T93&gt;0,('Pedidos día'!T93*$C93)+$B93,"")&gt;20,IF('Pedidos día'!T93&gt;0,('Pedidos día'!T93*$C93)+$B93,""),20)</f>
        <v/>
      </c>
      <c r="U93" t="str">
        <f>IF(IF('Pedidos día'!U93&gt;0,('Pedidos día'!U93*$C93)+$B93,"")&gt;20,IF('Pedidos día'!U93&gt;0,('Pedidos día'!U93*$C93)+$B93,""),20)</f>
        <v/>
      </c>
      <c r="V93" t="str">
        <f>IF(IF('Pedidos día'!V93&gt;0,('Pedidos día'!V93*$C93)+$B93,"")&gt;20,IF('Pedidos día'!V93&gt;0,('Pedidos día'!V93*$C93)+$B93,""),20)</f>
        <v/>
      </c>
      <c r="W93" t="str">
        <f>IF(IF('Pedidos día'!W93&gt;0,('Pedidos día'!W93*$C93)+$B93,"")&gt;20,IF('Pedidos día'!W93&gt;0,('Pedidos día'!W93*$C93)+$B93,""),20)</f>
        <v/>
      </c>
      <c r="X93" t="str">
        <f>IF(IF('Pedidos día'!X93&gt;0,('Pedidos día'!X93*$C93)+$B93,"")&gt;20,IF('Pedidos día'!X93&gt;0,('Pedidos día'!X93*$C93)+$B93,""),20)</f>
        <v/>
      </c>
      <c r="Y93" t="str">
        <f>IF(IF('Pedidos día'!Y93&gt;0,('Pedidos día'!Y93*$C93)+$B93,"")&gt;20,IF('Pedidos día'!Y93&gt;0,('Pedidos día'!Y93*$C93)+$B93,""),20)</f>
        <v/>
      </c>
      <c r="Z93">
        <f>IF('Pedidos día'!Z93&gt;0,('Pedidos día'!Z93*$C93)+$B93,"")</f>
        <v>49.092864895741528</v>
      </c>
    </row>
    <row r="94" spans="1:26">
      <c r="A94" t="str">
        <f>'Pedidos día'!A94</f>
        <v>00000-0259</v>
      </c>
      <c r="B94">
        <f>'Pedidos día'!B94</f>
        <v>20</v>
      </c>
      <c r="C94" s="15">
        <f>'Pedidos día'!C94</f>
        <v>1.5565576713576186</v>
      </c>
      <c r="D94" t="str">
        <f>IF(IF('Pedidos día'!D94&gt;0,('Pedidos día'!D94*$C94)+$B94,"")&gt;20,IF('Pedidos día'!D94&gt;0,('Pedidos día'!D94*$C94)+$B94,""),20)</f>
        <v/>
      </c>
      <c r="E94" t="str">
        <f>IF(IF('Pedidos día'!E94&gt;0,('Pedidos día'!E94*$C94)+$B94,"")&gt;20,IF('Pedidos día'!E94&gt;0,('Pedidos día'!E94*$C94)+$B94,""),20)</f>
        <v/>
      </c>
      <c r="F94" t="str">
        <f>IF(IF('Pedidos día'!F94&gt;0,('Pedidos día'!F94*$C94)+$B94,"")&gt;20,IF('Pedidos día'!F94&gt;0,('Pedidos día'!F94*$C94)+$B94,""),20)</f>
        <v/>
      </c>
      <c r="G94" t="str">
        <f>IF(IF('Pedidos día'!G94&gt;0,('Pedidos día'!G94*$C94)+$B94,"")&gt;20,IF('Pedidos día'!G94&gt;0,('Pedidos día'!G94*$C94)+$B94,""),20)</f>
        <v/>
      </c>
      <c r="H94" t="str">
        <f>IF(IF('Pedidos día'!H94&gt;0,('Pedidos día'!H94*$C94)+$B94,"")&gt;20,IF('Pedidos día'!H94&gt;0,('Pedidos día'!H94*$C94)+$B94,""),20)</f>
        <v/>
      </c>
      <c r="I94" t="str">
        <f>IF(IF('Pedidos día'!I94&gt;0,('Pedidos día'!I94*$C94)+$B94,"")&gt;20,IF('Pedidos día'!I94&gt;0,('Pedidos día'!I94*$C94)+$B94,""),20)</f>
        <v/>
      </c>
      <c r="J94" t="str">
        <f>IF(IF('Pedidos día'!J94&gt;0,('Pedidos día'!J94*$C94)+$B94,"")&gt;20,IF('Pedidos día'!J94&gt;0,('Pedidos día'!J94*$C94)+$B94,""),20)</f>
        <v/>
      </c>
      <c r="K94">
        <f>IF(IF('Pedidos día'!K94&gt;0,('Pedidos día'!K94*$C94)+$B94,"")&gt;20,IF('Pedidos día'!K94&gt;0,('Pedidos día'!K94*$C94)+$B94,""),20)</f>
        <v>30.895903699503329</v>
      </c>
      <c r="L94">
        <f>IF(IF('Pedidos día'!L94&gt;0,('Pedidos día'!L94*$C94)+$B94,"")&gt;20,IF('Pedidos día'!L94&gt;0,('Pedidos día'!L94*$C94)+$B94,""),20)</f>
        <v>30.895903699503329</v>
      </c>
      <c r="M94" t="str">
        <f>IF(IF('Pedidos día'!M94&gt;0,('Pedidos día'!M94*$C94)+$B94,"")&gt;20,IF('Pedidos día'!M94&gt;0,('Pedidos día'!M94*$C94)+$B94,""),20)</f>
        <v/>
      </c>
      <c r="N94" t="str">
        <f>IF(IF('Pedidos día'!N94&gt;0,('Pedidos día'!N94*$C94)+$B94,"")&gt;20,IF('Pedidos día'!N94&gt;0,('Pedidos día'!N94*$C94)+$B94,""),20)</f>
        <v/>
      </c>
      <c r="O94" t="str">
        <f>IF(IF('Pedidos día'!O94&gt;0,('Pedidos día'!O94*$C94)+$B94,"")&gt;20,IF('Pedidos día'!O94&gt;0,('Pedidos día'!O94*$C94)+$B94,""),20)</f>
        <v/>
      </c>
      <c r="P94" t="str">
        <f>IF(IF('Pedidos día'!P94&gt;0,('Pedidos día'!P94*$C94)+$B94,"")&gt;20,IF('Pedidos día'!P94&gt;0,('Pedidos día'!P94*$C94)+$B94,""),20)</f>
        <v/>
      </c>
      <c r="Q94">
        <f>IF(IF('Pedidos día'!Q94&gt;0,('Pedidos día'!Q94*$C94)+$B94,"")&gt;20,IF('Pedidos día'!Q94&gt;0,('Pedidos día'!Q94*$C94)+$B94,""),20)</f>
        <v>30.895903699503329</v>
      </c>
      <c r="R94" t="str">
        <f>IF(IF('Pedidos día'!R94&gt;0,('Pedidos día'!R94*$C94)+$B94,"")&gt;20,IF('Pedidos día'!R94&gt;0,('Pedidos día'!R94*$C94)+$B94,""),20)</f>
        <v/>
      </c>
      <c r="S94" t="str">
        <f>IF(IF('Pedidos día'!S94&gt;0,('Pedidos día'!S94*$C94)+$B94,"")&gt;20,IF('Pedidos día'!S94&gt;0,('Pedidos día'!S94*$C94)+$B94,""),20)</f>
        <v/>
      </c>
      <c r="T94" t="str">
        <f>IF(IF('Pedidos día'!T94&gt;0,('Pedidos día'!T94*$C94)+$B94,"")&gt;20,IF('Pedidos día'!T94&gt;0,('Pedidos día'!T94*$C94)+$B94,""),20)</f>
        <v/>
      </c>
      <c r="U94" t="str">
        <f>IF(IF('Pedidos día'!U94&gt;0,('Pedidos día'!U94*$C94)+$B94,"")&gt;20,IF('Pedidos día'!U94&gt;0,('Pedidos día'!U94*$C94)+$B94,""),20)</f>
        <v/>
      </c>
      <c r="V94" t="str">
        <f>IF(IF('Pedidos día'!V94&gt;0,('Pedidos día'!V94*$C94)+$B94,"")&gt;20,IF('Pedidos día'!V94&gt;0,('Pedidos día'!V94*$C94)+$B94,""),20)</f>
        <v/>
      </c>
      <c r="W94" t="str">
        <f>IF(IF('Pedidos día'!W94&gt;0,('Pedidos día'!W94*$C94)+$B94,"")&gt;20,IF('Pedidos día'!W94&gt;0,('Pedidos día'!W94*$C94)+$B94,""),20)</f>
        <v/>
      </c>
      <c r="X94" t="str">
        <f>IF(IF('Pedidos día'!X94&gt;0,('Pedidos día'!X94*$C94)+$B94,"")&gt;20,IF('Pedidos día'!X94&gt;0,('Pedidos día'!X94*$C94)+$B94,""),20)</f>
        <v/>
      </c>
      <c r="Y94" t="str">
        <f>IF(IF('Pedidos día'!Y94&gt;0,('Pedidos día'!Y94*$C94)+$B94,"")&gt;20,IF('Pedidos día'!Y94&gt;0,('Pedidos día'!Y94*$C94)+$B94,""),20)</f>
        <v/>
      </c>
      <c r="Z94">
        <f>IF('Pedidos día'!Z94&gt;0,('Pedidos día'!Z94*$C94)+$B94,"")</f>
        <v>52.687711098509993</v>
      </c>
    </row>
    <row r="95" spans="1:26">
      <c r="A95" t="str">
        <f>'Pedidos día'!A95</f>
        <v>00000-0260</v>
      </c>
      <c r="B95">
        <f>'Pedidos día'!B95</f>
        <v>40</v>
      </c>
      <c r="C95" s="15">
        <f>'Pedidos día'!C95</f>
        <v>1.7872078627850652</v>
      </c>
      <c r="D95" t="str">
        <f>IF(IF('Pedidos día'!D95&gt;0,('Pedidos día'!D95*$C95)+$B95,"")&gt;20,IF('Pedidos día'!D95&gt;0,('Pedidos día'!D95*$C95)+$B95,""),20)</f>
        <v/>
      </c>
      <c r="E95" t="str">
        <f>IF(IF('Pedidos día'!E95&gt;0,('Pedidos día'!E95*$C95)+$B95,"")&gt;20,IF('Pedidos día'!E95&gt;0,('Pedidos día'!E95*$C95)+$B95,""),20)</f>
        <v/>
      </c>
      <c r="F95" t="str">
        <f>IF(IF('Pedidos día'!F95&gt;0,('Pedidos día'!F95*$C95)+$B95,"")&gt;20,IF('Pedidos día'!F95&gt;0,('Pedidos día'!F95*$C95)+$B95,""),20)</f>
        <v/>
      </c>
      <c r="G95" t="str">
        <f>IF(IF('Pedidos día'!G95&gt;0,('Pedidos día'!G95*$C95)+$B95,"")&gt;20,IF('Pedidos día'!G95&gt;0,('Pedidos día'!G95*$C95)+$B95,""),20)</f>
        <v/>
      </c>
      <c r="H95" t="str">
        <f>IF(IF('Pedidos día'!H95&gt;0,('Pedidos día'!H95*$C95)+$B95,"")&gt;20,IF('Pedidos día'!H95&gt;0,('Pedidos día'!H95*$C95)+$B95,""),20)</f>
        <v/>
      </c>
      <c r="I95" t="str">
        <f>IF(IF('Pedidos día'!I95&gt;0,('Pedidos día'!I95*$C95)+$B95,"")&gt;20,IF('Pedidos día'!I95&gt;0,('Pedidos día'!I95*$C95)+$B95,""),20)</f>
        <v/>
      </c>
      <c r="J95" t="str">
        <f>IF(IF('Pedidos día'!J95&gt;0,('Pedidos día'!J95*$C95)+$B95,"")&gt;20,IF('Pedidos día'!J95&gt;0,('Pedidos día'!J95*$C95)+$B95,""),20)</f>
        <v/>
      </c>
      <c r="K95">
        <f>IF(IF('Pedidos día'!K95&gt;0,('Pedidos día'!K95*$C95)+$B95,"")&gt;20,IF('Pedidos día'!K95&gt;0,('Pedidos día'!K95*$C95)+$B95,""),20)</f>
        <v>50.723247176710387</v>
      </c>
      <c r="L95" t="str">
        <f>IF(IF('Pedidos día'!L95&gt;0,('Pedidos día'!L95*$C95)+$B95,"")&gt;20,IF('Pedidos día'!L95&gt;0,('Pedidos día'!L95*$C95)+$B95,""),20)</f>
        <v/>
      </c>
      <c r="M95">
        <f>IF(IF('Pedidos día'!M95&gt;0,('Pedidos día'!M95*$C95)+$B95,"")&gt;20,IF('Pedidos día'!M95&gt;0,('Pedidos día'!M95*$C95)+$B95,""),20)</f>
        <v>57.872078627850655</v>
      </c>
      <c r="N95" t="str">
        <f>IF(IF('Pedidos día'!N95&gt;0,('Pedidos día'!N95*$C95)+$B95,"")&gt;20,IF('Pedidos día'!N95&gt;0,('Pedidos día'!N95*$C95)+$B95,""),20)</f>
        <v/>
      </c>
      <c r="O95" t="str">
        <f>IF(IF('Pedidos día'!O95&gt;0,('Pedidos día'!O95*$C95)+$B95,"")&gt;20,IF('Pedidos día'!O95&gt;0,('Pedidos día'!O95*$C95)+$B95,""),20)</f>
        <v/>
      </c>
      <c r="P95" t="str">
        <f>IF(IF('Pedidos día'!P95&gt;0,('Pedidos día'!P95*$C95)+$B95,"")&gt;20,IF('Pedidos día'!P95&gt;0,('Pedidos día'!P95*$C95)+$B95,""),20)</f>
        <v/>
      </c>
      <c r="Q95" t="str">
        <f>IF(IF('Pedidos día'!Q95&gt;0,('Pedidos día'!Q95*$C95)+$B95,"")&gt;20,IF('Pedidos día'!Q95&gt;0,('Pedidos día'!Q95*$C95)+$B95,""),20)</f>
        <v/>
      </c>
      <c r="R95" t="str">
        <f>IF(IF('Pedidos día'!R95&gt;0,('Pedidos día'!R95*$C95)+$B95,"")&gt;20,IF('Pedidos día'!R95&gt;0,('Pedidos día'!R95*$C95)+$B95,""),20)</f>
        <v/>
      </c>
      <c r="S95" t="str">
        <f>IF(IF('Pedidos día'!S95&gt;0,('Pedidos día'!S95*$C95)+$B95,"")&gt;20,IF('Pedidos día'!S95&gt;0,('Pedidos día'!S95*$C95)+$B95,""),20)</f>
        <v/>
      </c>
      <c r="T95">
        <f>IF(IF('Pedidos día'!T95&gt;0,('Pedidos día'!T95*$C95)+$B95,"")&gt;20,IF('Pedidos día'!T95&gt;0,('Pedidos día'!T95*$C95)+$B95,""),20)</f>
        <v>48.936039313925328</v>
      </c>
      <c r="U95" t="str">
        <f>IF(IF('Pedidos día'!U95&gt;0,('Pedidos día'!U95*$C95)+$B95,"")&gt;20,IF('Pedidos día'!U95&gt;0,('Pedidos día'!U95*$C95)+$B95,""),20)</f>
        <v/>
      </c>
      <c r="V95" t="str">
        <f>IF(IF('Pedidos día'!V95&gt;0,('Pedidos día'!V95*$C95)+$B95,"")&gt;20,IF('Pedidos día'!V95&gt;0,('Pedidos día'!V95*$C95)+$B95,""),20)</f>
        <v/>
      </c>
      <c r="W95" t="str">
        <f>IF(IF('Pedidos día'!W95&gt;0,('Pedidos día'!W95*$C95)+$B95,"")&gt;20,IF('Pedidos día'!W95&gt;0,('Pedidos día'!W95*$C95)+$B95,""),20)</f>
        <v/>
      </c>
      <c r="X95" t="str">
        <f>IF(IF('Pedidos día'!X95&gt;0,('Pedidos día'!X95*$C95)+$B95,"")&gt;20,IF('Pedidos día'!X95&gt;0,('Pedidos día'!X95*$C95)+$B95,""),20)</f>
        <v/>
      </c>
      <c r="Y95" t="str">
        <f>IF(IF('Pedidos día'!Y95&gt;0,('Pedidos día'!Y95*$C95)+$B95,"")&gt;20,IF('Pedidos día'!Y95&gt;0,('Pedidos día'!Y95*$C95)+$B95,""),20)</f>
        <v/>
      </c>
      <c r="Z95">
        <f>IF('Pedidos día'!Z95&gt;0,('Pedidos día'!Z95*$C95)+$B95,"")</f>
        <v>77.531365118486377</v>
      </c>
    </row>
    <row r="96" spans="1:26">
      <c r="A96" t="str">
        <f>'Pedidos día'!A96</f>
        <v>00000-0017</v>
      </c>
      <c r="B96">
        <f>'Pedidos día'!B96</f>
        <v>10</v>
      </c>
      <c r="C96" s="15">
        <f>'Pedidos día'!C96</f>
        <v>1.8817596445579827</v>
      </c>
      <c r="D96" t="str">
        <f>IF(IF('Pedidos día'!D96&gt;0,('Pedidos día'!D96*$C96)+$B96,"")&gt;20,IF('Pedidos día'!D96&gt;0,('Pedidos día'!D96*$C96)+$B96,""),20)</f>
        <v/>
      </c>
      <c r="E96" t="str">
        <f>IF(IF('Pedidos día'!E96&gt;0,('Pedidos día'!E96*$C96)+$B96,"")&gt;20,IF('Pedidos día'!E96&gt;0,('Pedidos día'!E96*$C96)+$B96,""),20)</f>
        <v/>
      </c>
      <c r="F96" t="str">
        <f>IF(IF('Pedidos día'!F96&gt;0,('Pedidos día'!F96*$C96)+$B96,"")&gt;20,IF('Pedidos día'!F96&gt;0,('Pedidos día'!F96*$C96)+$B96,""),20)</f>
        <v/>
      </c>
      <c r="G96" t="str">
        <f>IF(IF('Pedidos día'!G96&gt;0,('Pedidos día'!G96*$C96)+$B96,"")&gt;20,IF('Pedidos día'!G96&gt;0,('Pedidos día'!G96*$C96)+$B96,""),20)</f>
        <v/>
      </c>
      <c r="H96" t="str">
        <f>IF(IF('Pedidos día'!H96&gt;0,('Pedidos día'!H96*$C96)+$B96,"")&gt;20,IF('Pedidos día'!H96&gt;0,('Pedidos día'!H96*$C96)+$B96,""),20)</f>
        <v/>
      </c>
      <c r="I96">
        <f>IF(IF('Pedidos día'!I96&gt;0,('Pedidos día'!I96*$C96)+$B96,"")&gt;20,IF('Pedidos día'!I96&gt;0,('Pedidos día'!I96*$C96)+$B96,""),20)</f>
        <v>20</v>
      </c>
      <c r="J96" t="str">
        <f>IF(IF('Pedidos día'!J96&gt;0,('Pedidos día'!J96*$C96)+$B96,"")&gt;20,IF('Pedidos día'!J96&gt;0,('Pedidos día'!J96*$C96)+$B96,""),20)</f>
        <v/>
      </c>
      <c r="K96" t="str">
        <f>IF(IF('Pedidos día'!K96&gt;0,('Pedidos día'!K96*$C96)+$B96,"")&gt;20,IF('Pedidos día'!K96&gt;0,('Pedidos día'!K96*$C96)+$B96,""),20)</f>
        <v/>
      </c>
      <c r="L96" t="str">
        <f>IF(IF('Pedidos día'!L96&gt;0,('Pedidos día'!L96*$C96)+$B96,"")&gt;20,IF('Pedidos día'!L96&gt;0,('Pedidos día'!L96*$C96)+$B96,""),20)</f>
        <v/>
      </c>
      <c r="M96" t="str">
        <f>IF(IF('Pedidos día'!M96&gt;0,('Pedidos día'!M96*$C96)+$B96,"")&gt;20,IF('Pedidos día'!M96&gt;0,('Pedidos día'!M96*$C96)+$B96,""),20)</f>
        <v/>
      </c>
      <c r="N96" t="str">
        <f>IF(IF('Pedidos día'!N96&gt;0,('Pedidos día'!N96*$C96)+$B96,"")&gt;20,IF('Pedidos día'!N96&gt;0,('Pedidos día'!N96*$C96)+$B96,""),20)</f>
        <v/>
      </c>
      <c r="O96" t="str">
        <f>IF(IF('Pedidos día'!O96&gt;0,('Pedidos día'!O96*$C96)+$B96,"")&gt;20,IF('Pedidos día'!O96&gt;0,('Pedidos día'!O96*$C96)+$B96,""),20)</f>
        <v/>
      </c>
      <c r="P96" t="str">
        <f>IF(IF('Pedidos día'!P96&gt;0,('Pedidos día'!P96*$C96)+$B96,"")&gt;20,IF('Pedidos día'!P96&gt;0,('Pedidos día'!P96*$C96)+$B96,""),20)</f>
        <v/>
      </c>
      <c r="Q96" t="str">
        <f>IF(IF('Pedidos día'!Q96&gt;0,('Pedidos día'!Q96*$C96)+$B96,"")&gt;20,IF('Pedidos día'!Q96&gt;0,('Pedidos día'!Q96*$C96)+$B96,""),20)</f>
        <v/>
      </c>
      <c r="R96" t="str">
        <f>IF(IF('Pedidos día'!R96&gt;0,('Pedidos día'!R96*$C96)+$B96,"")&gt;20,IF('Pedidos día'!R96&gt;0,('Pedidos día'!R96*$C96)+$B96,""),20)</f>
        <v/>
      </c>
      <c r="S96" t="str">
        <f>IF(IF('Pedidos día'!S96&gt;0,('Pedidos día'!S96*$C96)+$B96,"")&gt;20,IF('Pedidos día'!S96&gt;0,('Pedidos día'!S96*$C96)+$B96,""),20)</f>
        <v/>
      </c>
      <c r="T96" t="str">
        <f>IF(IF('Pedidos día'!T96&gt;0,('Pedidos día'!T96*$C96)+$B96,"")&gt;20,IF('Pedidos día'!T96&gt;0,('Pedidos día'!T96*$C96)+$B96,""),20)</f>
        <v/>
      </c>
      <c r="U96" t="str">
        <f>IF(IF('Pedidos día'!U96&gt;0,('Pedidos día'!U96*$C96)+$B96,"")&gt;20,IF('Pedidos día'!U96&gt;0,('Pedidos día'!U96*$C96)+$B96,""),20)</f>
        <v/>
      </c>
      <c r="V96" t="str">
        <f>IF(IF('Pedidos día'!V96&gt;0,('Pedidos día'!V96*$C96)+$B96,"")&gt;20,IF('Pedidos día'!V96&gt;0,('Pedidos día'!V96*$C96)+$B96,""),20)</f>
        <v/>
      </c>
      <c r="W96" t="str">
        <f>IF(IF('Pedidos día'!W96&gt;0,('Pedidos día'!W96*$C96)+$B96,"")&gt;20,IF('Pedidos día'!W96&gt;0,('Pedidos día'!W96*$C96)+$B96,""),20)</f>
        <v/>
      </c>
      <c r="X96">
        <f>IF(IF('Pedidos día'!X96&gt;0,('Pedidos día'!X96*$C96)+$B96,"")&gt;20,IF('Pedidos día'!X96&gt;0,('Pedidos día'!X96*$C96)+$B96,""),20)</f>
        <v>20</v>
      </c>
      <c r="Y96" t="str">
        <f>IF(IF('Pedidos día'!Y96&gt;0,('Pedidos día'!Y96*$C96)+$B96,"")&gt;20,IF('Pedidos día'!Y96&gt;0,('Pedidos día'!Y96*$C96)+$B96,""),20)</f>
        <v/>
      </c>
      <c r="Z96">
        <f>IF('Pedidos día'!Z96&gt;0,('Pedidos día'!Z96*$C96)+$B96,"")</f>
        <v>17.527038578231931</v>
      </c>
    </row>
    <row r="97" spans="1:26">
      <c r="A97" t="str">
        <f>'Pedidos día'!A97</f>
        <v>00000-0024</v>
      </c>
      <c r="B97">
        <f>'Pedidos día'!B97</f>
        <v>10</v>
      </c>
      <c r="C97" s="15">
        <f>'Pedidos día'!C97</f>
        <v>1.0252093217874023</v>
      </c>
      <c r="D97" t="str">
        <f>IF(IF('Pedidos día'!D97&gt;0,('Pedidos día'!D97*$C97)+$B97,"")&gt;20,IF('Pedidos día'!D97&gt;0,('Pedidos día'!D97*$C97)+$B97,""),20)</f>
        <v/>
      </c>
      <c r="E97">
        <f>IF(IF('Pedidos día'!E97&gt;0,('Pedidos día'!E97*$C97)+$B97,"")&gt;20,IF('Pedidos día'!E97&gt;0,('Pedidos día'!E97*$C97)+$B97,""),20)</f>
        <v>20</v>
      </c>
      <c r="F97" t="str">
        <f>IF(IF('Pedidos día'!F97&gt;0,('Pedidos día'!F97*$C97)+$B97,"")&gt;20,IF('Pedidos día'!F97&gt;0,('Pedidos día'!F97*$C97)+$B97,""),20)</f>
        <v/>
      </c>
      <c r="G97" t="str">
        <f>IF(IF('Pedidos día'!G97&gt;0,('Pedidos día'!G97*$C97)+$B97,"")&gt;20,IF('Pedidos día'!G97&gt;0,('Pedidos día'!G97*$C97)+$B97,""),20)</f>
        <v/>
      </c>
      <c r="H97" t="str">
        <f>IF(IF('Pedidos día'!H97&gt;0,('Pedidos día'!H97*$C97)+$B97,"")&gt;20,IF('Pedidos día'!H97&gt;0,('Pedidos día'!H97*$C97)+$B97,""),20)</f>
        <v/>
      </c>
      <c r="I97" t="str">
        <f>IF(IF('Pedidos día'!I97&gt;0,('Pedidos día'!I97*$C97)+$B97,"")&gt;20,IF('Pedidos día'!I97&gt;0,('Pedidos día'!I97*$C97)+$B97,""),20)</f>
        <v/>
      </c>
      <c r="J97" t="str">
        <f>IF(IF('Pedidos día'!J97&gt;0,('Pedidos día'!J97*$C97)+$B97,"")&gt;20,IF('Pedidos día'!J97&gt;0,('Pedidos día'!J97*$C97)+$B97,""),20)</f>
        <v/>
      </c>
      <c r="K97" t="str">
        <f>IF(IF('Pedidos día'!K97&gt;0,('Pedidos día'!K97*$C97)+$B97,"")&gt;20,IF('Pedidos día'!K97&gt;0,('Pedidos día'!K97*$C97)+$B97,""),20)</f>
        <v/>
      </c>
      <c r="L97" t="str">
        <f>IF(IF('Pedidos día'!L97&gt;0,('Pedidos día'!L97*$C97)+$B97,"")&gt;20,IF('Pedidos día'!L97&gt;0,('Pedidos día'!L97*$C97)+$B97,""),20)</f>
        <v/>
      </c>
      <c r="M97" t="str">
        <f>IF(IF('Pedidos día'!M97&gt;0,('Pedidos día'!M97*$C97)+$B97,"")&gt;20,IF('Pedidos día'!M97&gt;0,('Pedidos día'!M97*$C97)+$B97,""),20)</f>
        <v/>
      </c>
      <c r="N97" t="str">
        <f>IF(IF('Pedidos día'!N97&gt;0,('Pedidos día'!N97*$C97)+$B97,"")&gt;20,IF('Pedidos día'!N97&gt;0,('Pedidos día'!N97*$C97)+$B97,""),20)</f>
        <v/>
      </c>
      <c r="O97">
        <f>IF(IF('Pedidos día'!O97&gt;0,('Pedidos día'!O97*$C97)+$B97,"")&gt;20,IF('Pedidos día'!O97&gt;0,('Pedidos día'!O97*$C97)+$B97,""),20)</f>
        <v>20</v>
      </c>
      <c r="P97" t="str">
        <f>IF(IF('Pedidos día'!P97&gt;0,('Pedidos día'!P97*$C97)+$B97,"")&gt;20,IF('Pedidos día'!P97&gt;0,('Pedidos día'!P97*$C97)+$B97,""),20)</f>
        <v/>
      </c>
      <c r="Q97" t="str">
        <f>IF(IF('Pedidos día'!Q97&gt;0,('Pedidos día'!Q97*$C97)+$B97,"")&gt;20,IF('Pedidos día'!Q97&gt;0,('Pedidos día'!Q97*$C97)+$B97,""),20)</f>
        <v/>
      </c>
      <c r="R97" t="str">
        <f>IF(IF('Pedidos día'!R97&gt;0,('Pedidos día'!R97*$C97)+$B97,"")&gt;20,IF('Pedidos día'!R97&gt;0,('Pedidos día'!R97*$C97)+$B97,""),20)</f>
        <v/>
      </c>
      <c r="S97" t="str">
        <f>IF(IF('Pedidos día'!S97&gt;0,('Pedidos día'!S97*$C97)+$B97,"")&gt;20,IF('Pedidos día'!S97&gt;0,('Pedidos día'!S97*$C97)+$B97,""),20)</f>
        <v/>
      </c>
      <c r="T97" t="str">
        <f>IF(IF('Pedidos día'!T97&gt;0,('Pedidos día'!T97*$C97)+$B97,"")&gt;20,IF('Pedidos día'!T97&gt;0,('Pedidos día'!T97*$C97)+$B97,""),20)</f>
        <v/>
      </c>
      <c r="U97" t="str">
        <f>IF(IF('Pedidos día'!U97&gt;0,('Pedidos día'!U97*$C97)+$B97,"")&gt;20,IF('Pedidos día'!U97&gt;0,('Pedidos día'!U97*$C97)+$B97,""),20)</f>
        <v/>
      </c>
      <c r="V97" t="str">
        <f>IF(IF('Pedidos día'!V97&gt;0,('Pedidos día'!V97*$C97)+$B97,"")&gt;20,IF('Pedidos día'!V97&gt;0,('Pedidos día'!V97*$C97)+$B97,""),20)</f>
        <v/>
      </c>
      <c r="W97" t="str">
        <f>IF(IF('Pedidos día'!W97&gt;0,('Pedidos día'!W97*$C97)+$B97,"")&gt;20,IF('Pedidos día'!W97&gt;0,('Pedidos día'!W97*$C97)+$B97,""),20)</f>
        <v/>
      </c>
      <c r="X97" t="str">
        <f>IF(IF('Pedidos día'!X97&gt;0,('Pedidos día'!X97*$C97)+$B97,"")&gt;20,IF('Pedidos día'!X97&gt;0,('Pedidos día'!X97*$C97)+$B97,""),20)</f>
        <v/>
      </c>
      <c r="Y97" t="str">
        <f>IF(IF('Pedidos día'!Y97&gt;0,('Pedidos día'!Y97*$C97)+$B97,"")&gt;20,IF('Pedidos día'!Y97&gt;0,('Pedidos día'!Y97*$C97)+$B97,""),20)</f>
        <v/>
      </c>
      <c r="Z97">
        <f>IF('Pedidos día'!Z97&gt;0,('Pedidos día'!Z97*$C97)+$B97,"")</f>
        <v>19.226883896086619</v>
      </c>
    </row>
    <row r="98" spans="1:26">
      <c r="A98" t="str">
        <f>'Pedidos día'!A98</f>
        <v>00000-0027</v>
      </c>
      <c r="B98">
        <f>'Pedidos día'!B98</f>
        <v>40</v>
      </c>
      <c r="C98" s="15">
        <f>'Pedidos día'!C98</f>
        <v>1.0599386631425576</v>
      </c>
      <c r="D98" t="str">
        <f>IF(IF('Pedidos día'!D98&gt;0,('Pedidos día'!D98*$C98)+$B98,"")&gt;20,IF('Pedidos día'!D98&gt;0,('Pedidos día'!D98*$C98)+$B98,""),20)</f>
        <v/>
      </c>
      <c r="E98" t="str">
        <f>IF(IF('Pedidos día'!E98&gt;0,('Pedidos día'!E98*$C98)+$B98,"")&gt;20,IF('Pedidos día'!E98&gt;0,('Pedidos día'!E98*$C98)+$B98,""),20)</f>
        <v/>
      </c>
      <c r="F98" t="str">
        <f>IF(IF('Pedidos día'!F98&gt;0,('Pedidos día'!F98*$C98)+$B98,"")&gt;20,IF('Pedidos día'!F98&gt;0,('Pedidos día'!F98*$C98)+$B98,""),20)</f>
        <v/>
      </c>
      <c r="G98" t="str">
        <f>IF(IF('Pedidos día'!G98&gt;0,('Pedidos día'!G98*$C98)+$B98,"")&gt;20,IF('Pedidos día'!G98&gt;0,('Pedidos día'!G98*$C98)+$B98,""),20)</f>
        <v/>
      </c>
      <c r="H98" t="str">
        <f>IF(IF('Pedidos día'!H98&gt;0,('Pedidos día'!H98*$C98)+$B98,"")&gt;20,IF('Pedidos día'!H98&gt;0,('Pedidos día'!H98*$C98)+$B98,""),20)</f>
        <v/>
      </c>
      <c r="I98" t="str">
        <f>IF(IF('Pedidos día'!I98&gt;0,('Pedidos día'!I98*$C98)+$B98,"")&gt;20,IF('Pedidos día'!I98&gt;0,('Pedidos día'!I98*$C98)+$B98,""),20)</f>
        <v/>
      </c>
      <c r="J98" t="str">
        <f>IF(IF('Pedidos día'!J98&gt;0,('Pedidos día'!J98*$C98)+$B98,"")&gt;20,IF('Pedidos día'!J98&gt;0,('Pedidos día'!J98*$C98)+$B98,""),20)</f>
        <v/>
      </c>
      <c r="K98" t="str">
        <f>IF(IF('Pedidos día'!K98&gt;0,('Pedidos día'!K98*$C98)+$B98,"")&gt;20,IF('Pedidos día'!K98&gt;0,('Pedidos día'!K98*$C98)+$B98,""),20)</f>
        <v/>
      </c>
      <c r="L98" t="str">
        <f>IF(IF('Pedidos día'!L98&gt;0,('Pedidos día'!L98*$C98)+$B98,"")&gt;20,IF('Pedidos día'!L98&gt;0,('Pedidos día'!L98*$C98)+$B98,""),20)</f>
        <v/>
      </c>
      <c r="M98" t="str">
        <f>IF(IF('Pedidos día'!M98&gt;0,('Pedidos día'!M98*$C98)+$B98,"")&gt;20,IF('Pedidos día'!M98&gt;0,('Pedidos día'!M98*$C98)+$B98,""),20)</f>
        <v/>
      </c>
      <c r="N98" t="str">
        <f>IF(IF('Pedidos día'!N98&gt;0,('Pedidos día'!N98*$C98)+$B98,"")&gt;20,IF('Pedidos día'!N98&gt;0,('Pedidos día'!N98*$C98)+$B98,""),20)</f>
        <v/>
      </c>
      <c r="O98" t="str">
        <f>IF(IF('Pedidos día'!O98&gt;0,('Pedidos día'!O98*$C98)+$B98,"")&gt;20,IF('Pedidos día'!O98&gt;0,('Pedidos día'!O98*$C98)+$B98,""),20)</f>
        <v/>
      </c>
      <c r="P98">
        <f>IF(IF('Pedidos día'!P98&gt;0,('Pedidos día'!P98*$C98)+$B98,"")&gt;20,IF('Pedidos día'!P98&gt;0,('Pedidos día'!P98*$C98)+$B98,""),20)</f>
        <v>47.4195706419979</v>
      </c>
      <c r="Q98" t="str">
        <f>IF(IF('Pedidos día'!Q98&gt;0,('Pedidos día'!Q98*$C98)+$B98,"")&gt;20,IF('Pedidos día'!Q98&gt;0,('Pedidos día'!Q98*$C98)+$B98,""),20)</f>
        <v/>
      </c>
      <c r="R98">
        <f>IF(IF('Pedidos día'!R98&gt;0,('Pedidos día'!R98*$C98)+$B98,"")&gt;20,IF('Pedidos día'!R98&gt;0,('Pedidos día'!R98*$C98)+$B98,""),20)</f>
        <v>41.05993866314256</v>
      </c>
      <c r="S98" t="str">
        <f>IF(IF('Pedidos día'!S98&gt;0,('Pedidos día'!S98*$C98)+$B98,"")&gt;20,IF('Pedidos día'!S98&gt;0,('Pedidos día'!S98*$C98)+$B98,""),20)</f>
        <v/>
      </c>
      <c r="T98" t="str">
        <f>IF(IF('Pedidos día'!T98&gt;0,('Pedidos día'!T98*$C98)+$B98,"")&gt;20,IF('Pedidos día'!T98&gt;0,('Pedidos día'!T98*$C98)+$B98,""),20)</f>
        <v/>
      </c>
      <c r="U98" t="str">
        <f>IF(IF('Pedidos día'!U98&gt;0,('Pedidos día'!U98*$C98)+$B98,"")&gt;20,IF('Pedidos día'!U98&gt;0,('Pedidos día'!U98*$C98)+$B98,""),20)</f>
        <v/>
      </c>
      <c r="V98" t="str">
        <f>IF(IF('Pedidos día'!V98&gt;0,('Pedidos día'!V98*$C98)+$B98,"")&gt;20,IF('Pedidos día'!V98&gt;0,('Pedidos día'!V98*$C98)+$B98,""),20)</f>
        <v/>
      </c>
      <c r="W98" t="str">
        <f>IF(IF('Pedidos día'!W98&gt;0,('Pedidos día'!W98*$C98)+$B98,"")&gt;20,IF('Pedidos día'!W98&gt;0,('Pedidos día'!W98*$C98)+$B98,""),20)</f>
        <v/>
      </c>
      <c r="X98" t="str">
        <f>IF(IF('Pedidos día'!X98&gt;0,('Pedidos día'!X98*$C98)+$B98,"")&gt;20,IF('Pedidos día'!X98&gt;0,('Pedidos día'!X98*$C98)+$B98,""),20)</f>
        <v/>
      </c>
      <c r="Y98" t="str">
        <f>IF(IF('Pedidos día'!Y98&gt;0,('Pedidos día'!Y98*$C98)+$B98,"")&gt;20,IF('Pedidos día'!Y98&gt;0,('Pedidos día'!Y98*$C98)+$B98,""),20)</f>
        <v/>
      </c>
      <c r="Z98">
        <f>IF('Pedidos día'!Z98&gt;0,('Pedidos día'!Z98*$C98)+$B98,"")</f>
        <v>48.479509305140461</v>
      </c>
    </row>
    <row r="99" spans="1:26">
      <c r="A99" t="str">
        <f>'Pedidos día'!A99</f>
        <v>00000-0030</v>
      </c>
      <c r="B99">
        <f>'Pedidos día'!B99</f>
        <v>40</v>
      </c>
      <c r="C99" s="15">
        <f>'Pedidos día'!C99</f>
        <v>1.7133135374559547</v>
      </c>
      <c r="D99" t="str">
        <f>IF(IF('Pedidos día'!D99&gt;0,('Pedidos día'!D99*$C99)+$B99,"")&gt;20,IF('Pedidos día'!D99&gt;0,('Pedidos día'!D99*$C99)+$B99,""),20)</f>
        <v/>
      </c>
      <c r="E99" t="str">
        <f>IF(IF('Pedidos día'!E99&gt;0,('Pedidos día'!E99*$C99)+$B99,"")&gt;20,IF('Pedidos día'!E99&gt;0,('Pedidos día'!E99*$C99)+$B99,""),20)</f>
        <v/>
      </c>
      <c r="F99" t="str">
        <f>IF(IF('Pedidos día'!F99&gt;0,('Pedidos día'!F99*$C99)+$B99,"")&gt;20,IF('Pedidos día'!F99&gt;0,('Pedidos día'!F99*$C99)+$B99,""),20)</f>
        <v/>
      </c>
      <c r="G99" t="str">
        <f>IF(IF('Pedidos día'!G99&gt;0,('Pedidos día'!G99*$C99)+$B99,"")&gt;20,IF('Pedidos día'!G99&gt;0,('Pedidos día'!G99*$C99)+$B99,""),20)</f>
        <v/>
      </c>
      <c r="H99" t="str">
        <f>IF(IF('Pedidos día'!H99&gt;0,('Pedidos día'!H99*$C99)+$B99,"")&gt;20,IF('Pedidos día'!H99&gt;0,('Pedidos día'!H99*$C99)+$B99,""),20)</f>
        <v/>
      </c>
      <c r="I99" t="str">
        <f>IF(IF('Pedidos día'!I99&gt;0,('Pedidos día'!I99*$C99)+$B99,"")&gt;20,IF('Pedidos día'!I99&gt;0,('Pedidos día'!I99*$C99)+$B99,""),20)</f>
        <v/>
      </c>
      <c r="J99" t="str">
        <f>IF(IF('Pedidos día'!J99&gt;0,('Pedidos día'!J99*$C99)+$B99,"")&gt;20,IF('Pedidos día'!J99&gt;0,('Pedidos día'!J99*$C99)+$B99,""),20)</f>
        <v/>
      </c>
      <c r="K99" t="str">
        <f>IF(IF('Pedidos día'!K99&gt;0,('Pedidos día'!K99*$C99)+$B99,"")&gt;20,IF('Pedidos día'!K99&gt;0,('Pedidos día'!K99*$C99)+$B99,""),20)</f>
        <v/>
      </c>
      <c r="L99" t="str">
        <f>IF(IF('Pedidos día'!L99&gt;0,('Pedidos día'!L99*$C99)+$B99,"")&gt;20,IF('Pedidos día'!L99&gt;0,('Pedidos día'!L99*$C99)+$B99,""),20)</f>
        <v/>
      </c>
      <c r="M99" t="str">
        <f>IF(IF('Pedidos día'!M99&gt;0,('Pedidos día'!M99*$C99)+$B99,"")&gt;20,IF('Pedidos día'!M99&gt;0,('Pedidos día'!M99*$C99)+$B99,""),20)</f>
        <v/>
      </c>
      <c r="N99" t="str">
        <f>IF(IF('Pedidos día'!N99&gt;0,('Pedidos día'!N99*$C99)+$B99,"")&gt;20,IF('Pedidos día'!N99&gt;0,('Pedidos día'!N99*$C99)+$B99,""),20)</f>
        <v/>
      </c>
      <c r="O99" t="str">
        <f>IF(IF('Pedidos día'!O99&gt;0,('Pedidos día'!O99*$C99)+$B99,"")&gt;20,IF('Pedidos día'!O99&gt;0,('Pedidos día'!O99*$C99)+$B99,""),20)</f>
        <v/>
      </c>
      <c r="P99" t="str">
        <f>IF(IF('Pedidos día'!P99&gt;0,('Pedidos día'!P99*$C99)+$B99,"")&gt;20,IF('Pedidos día'!P99&gt;0,('Pedidos día'!P99*$C99)+$B99,""),20)</f>
        <v/>
      </c>
      <c r="Q99" t="str">
        <f>IF(IF('Pedidos día'!Q99&gt;0,('Pedidos día'!Q99*$C99)+$B99,"")&gt;20,IF('Pedidos día'!Q99&gt;0,('Pedidos día'!Q99*$C99)+$B99,""),20)</f>
        <v/>
      </c>
      <c r="R99">
        <f>IF(IF('Pedidos día'!R99&gt;0,('Pedidos día'!R99*$C99)+$B99,"")&gt;20,IF('Pedidos día'!R99&gt;0,('Pedidos día'!R99*$C99)+$B99,""),20)</f>
        <v>45.139940612367866</v>
      </c>
      <c r="S99">
        <f>IF(IF('Pedidos día'!S99&gt;0,('Pedidos día'!S99*$C99)+$B99,"")&gt;20,IF('Pedidos día'!S99&gt;0,('Pedidos día'!S99*$C99)+$B99,""),20)</f>
        <v>41.713313537455953</v>
      </c>
      <c r="T99" t="str">
        <f>IF(IF('Pedidos día'!T99&gt;0,('Pedidos día'!T99*$C99)+$B99,"")&gt;20,IF('Pedidos día'!T99&gt;0,('Pedidos día'!T99*$C99)+$B99,""),20)</f>
        <v/>
      </c>
      <c r="U99" t="str">
        <f>IF(IF('Pedidos día'!U99&gt;0,('Pedidos día'!U99*$C99)+$B99,"")&gt;20,IF('Pedidos día'!U99&gt;0,('Pedidos día'!U99*$C99)+$B99,""),20)</f>
        <v/>
      </c>
      <c r="V99" t="str">
        <f>IF(IF('Pedidos día'!V99&gt;0,('Pedidos día'!V99*$C99)+$B99,"")&gt;20,IF('Pedidos día'!V99&gt;0,('Pedidos día'!V99*$C99)+$B99,""),20)</f>
        <v/>
      </c>
      <c r="W99" t="str">
        <f>IF(IF('Pedidos día'!W99&gt;0,('Pedidos día'!W99*$C99)+$B99,"")&gt;20,IF('Pedidos día'!W99&gt;0,('Pedidos día'!W99*$C99)+$B99,""),20)</f>
        <v/>
      </c>
      <c r="X99" t="str">
        <f>IF(IF('Pedidos día'!X99&gt;0,('Pedidos día'!X99*$C99)+$B99,"")&gt;20,IF('Pedidos día'!X99&gt;0,('Pedidos día'!X99*$C99)+$B99,""),20)</f>
        <v/>
      </c>
      <c r="Y99" t="str">
        <f>IF(IF('Pedidos día'!Y99&gt;0,('Pedidos día'!Y99*$C99)+$B99,"")&gt;20,IF('Pedidos día'!Y99&gt;0,('Pedidos día'!Y99*$C99)+$B99,""),20)</f>
        <v/>
      </c>
      <c r="Z99">
        <f>IF('Pedidos día'!Z99&gt;0,('Pedidos día'!Z99*$C99)+$B99,"")</f>
        <v>46.853254149823819</v>
      </c>
    </row>
    <row r="100" spans="1:26">
      <c r="A100" t="str">
        <f>'Pedidos día'!A100</f>
        <v>00000-0033</v>
      </c>
      <c r="B100">
        <f>'Pedidos día'!B100</f>
        <v>40</v>
      </c>
      <c r="C100" s="15">
        <f>'Pedidos día'!C100</f>
        <v>1.0116470153080412</v>
      </c>
      <c r="D100">
        <f>IF(IF('Pedidos día'!D100&gt;0,('Pedidos día'!D100*$C100)+$B100,"")&gt;20,IF('Pedidos día'!D100&gt;0,('Pedidos día'!D100*$C100)+$B100,""),20)</f>
        <v>44.046588061232164</v>
      </c>
      <c r="E100" t="str">
        <f>IF(IF('Pedidos día'!E100&gt;0,('Pedidos día'!E100*$C100)+$B100,"")&gt;20,IF('Pedidos día'!E100&gt;0,('Pedidos día'!E100*$C100)+$B100,""),20)</f>
        <v/>
      </c>
      <c r="F100" t="str">
        <f>IF(IF('Pedidos día'!F100&gt;0,('Pedidos día'!F100*$C100)+$B100,"")&gt;20,IF('Pedidos día'!F100&gt;0,('Pedidos día'!F100*$C100)+$B100,""),20)</f>
        <v/>
      </c>
      <c r="G100" t="str">
        <f>IF(IF('Pedidos día'!G100&gt;0,('Pedidos día'!G100*$C100)+$B100,"")&gt;20,IF('Pedidos día'!G100&gt;0,('Pedidos día'!G100*$C100)+$B100,""),20)</f>
        <v/>
      </c>
      <c r="H100">
        <f>IF(IF('Pedidos día'!H100&gt;0,('Pedidos día'!H100*$C100)+$B100,"")&gt;20,IF('Pedidos día'!H100&gt;0,('Pedidos día'!H100*$C100)+$B100,""),20)</f>
        <v>41.011647015308043</v>
      </c>
      <c r="I100" t="str">
        <f>IF(IF('Pedidos día'!I100&gt;0,('Pedidos día'!I100*$C100)+$B100,"")&gt;20,IF('Pedidos día'!I100&gt;0,('Pedidos día'!I100*$C100)+$B100,""),20)</f>
        <v/>
      </c>
      <c r="J100" t="str">
        <f>IF(IF('Pedidos día'!J100&gt;0,('Pedidos día'!J100*$C100)+$B100,"")&gt;20,IF('Pedidos día'!J100&gt;0,('Pedidos día'!J100*$C100)+$B100,""),20)</f>
        <v/>
      </c>
      <c r="K100" t="str">
        <f>IF(IF('Pedidos día'!K100&gt;0,('Pedidos día'!K100*$C100)+$B100,"")&gt;20,IF('Pedidos día'!K100&gt;0,('Pedidos día'!K100*$C100)+$B100,""),20)</f>
        <v/>
      </c>
      <c r="L100" t="str">
        <f>IF(IF('Pedidos día'!L100&gt;0,('Pedidos día'!L100*$C100)+$B100,"")&gt;20,IF('Pedidos día'!L100&gt;0,('Pedidos día'!L100*$C100)+$B100,""),20)</f>
        <v/>
      </c>
      <c r="M100" t="str">
        <f>IF(IF('Pedidos día'!M100&gt;0,('Pedidos día'!M100*$C100)+$B100,"")&gt;20,IF('Pedidos día'!M100&gt;0,('Pedidos día'!M100*$C100)+$B100,""),20)</f>
        <v/>
      </c>
      <c r="N100" t="str">
        <f>IF(IF('Pedidos día'!N100&gt;0,('Pedidos día'!N100*$C100)+$B100,"")&gt;20,IF('Pedidos día'!N100&gt;0,('Pedidos día'!N100*$C100)+$B100,""),20)</f>
        <v/>
      </c>
      <c r="O100" t="str">
        <f>IF(IF('Pedidos día'!O100&gt;0,('Pedidos día'!O100*$C100)+$B100,"")&gt;20,IF('Pedidos día'!O100&gt;0,('Pedidos día'!O100*$C100)+$B100,""),20)</f>
        <v/>
      </c>
      <c r="P100" t="str">
        <f>IF(IF('Pedidos día'!P100&gt;0,('Pedidos día'!P100*$C100)+$B100,"")&gt;20,IF('Pedidos día'!P100&gt;0,('Pedidos día'!P100*$C100)+$B100,""),20)</f>
        <v/>
      </c>
      <c r="Q100" t="str">
        <f>IF(IF('Pedidos día'!Q100&gt;0,('Pedidos día'!Q100*$C100)+$B100,"")&gt;20,IF('Pedidos día'!Q100&gt;0,('Pedidos día'!Q100*$C100)+$B100,""),20)</f>
        <v/>
      </c>
      <c r="R100" t="str">
        <f>IF(IF('Pedidos día'!R100&gt;0,('Pedidos día'!R100*$C100)+$B100,"")&gt;20,IF('Pedidos día'!R100&gt;0,('Pedidos día'!R100*$C100)+$B100,""),20)</f>
        <v/>
      </c>
      <c r="S100" t="str">
        <f>IF(IF('Pedidos día'!S100&gt;0,('Pedidos día'!S100*$C100)+$B100,"")&gt;20,IF('Pedidos día'!S100&gt;0,('Pedidos día'!S100*$C100)+$B100,""),20)</f>
        <v/>
      </c>
      <c r="T100" t="str">
        <f>IF(IF('Pedidos día'!T100&gt;0,('Pedidos día'!T100*$C100)+$B100,"")&gt;20,IF('Pedidos día'!T100&gt;0,('Pedidos día'!T100*$C100)+$B100,""),20)</f>
        <v/>
      </c>
      <c r="U100" t="str">
        <f>IF(IF('Pedidos día'!U100&gt;0,('Pedidos día'!U100*$C100)+$B100,"")&gt;20,IF('Pedidos día'!U100&gt;0,('Pedidos día'!U100*$C100)+$B100,""),20)</f>
        <v/>
      </c>
      <c r="V100" t="str">
        <f>IF(IF('Pedidos día'!V100&gt;0,('Pedidos día'!V100*$C100)+$B100,"")&gt;20,IF('Pedidos día'!V100&gt;0,('Pedidos día'!V100*$C100)+$B100,""),20)</f>
        <v/>
      </c>
      <c r="W100" t="str">
        <f>IF(IF('Pedidos día'!W100&gt;0,('Pedidos día'!W100*$C100)+$B100,"")&gt;20,IF('Pedidos día'!W100&gt;0,('Pedidos día'!W100*$C100)+$B100,""),20)</f>
        <v/>
      </c>
      <c r="X100" t="str">
        <f>IF(IF('Pedidos día'!X100&gt;0,('Pedidos día'!X100*$C100)+$B100,"")&gt;20,IF('Pedidos día'!X100&gt;0,('Pedidos día'!X100*$C100)+$B100,""),20)</f>
        <v/>
      </c>
      <c r="Y100" t="str">
        <f>IF(IF('Pedidos día'!Y100&gt;0,('Pedidos día'!Y100*$C100)+$B100,"")&gt;20,IF('Pedidos día'!Y100&gt;0,('Pedidos día'!Y100*$C100)+$B100,""),20)</f>
        <v/>
      </c>
      <c r="Z100">
        <f>IF('Pedidos día'!Z100&gt;0,('Pedidos día'!Z100*$C100)+$B100,"")</f>
        <v>45.058235076540207</v>
      </c>
    </row>
    <row r="101" spans="1:26">
      <c r="A101" t="str">
        <f>'Pedidos día'!A101</f>
        <v>00000-0035</v>
      </c>
      <c r="B101">
        <f>'Pedidos día'!B101</f>
        <v>30</v>
      </c>
      <c r="C101" s="15">
        <f>'Pedidos día'!C101</f>
        <v>1.0472482394000657</v>
      </c>
      <c r="D101" t="str">
        <f>IF(IF('Pedidos día'!D101&gt;0,('Pedidos día'!D101*$C101)+$B101,"")&gt;20,IF('Pedidos día'!D101&gt;0,('Pedidos día'!D101*$C101)+$B101,""),20)</f>
        <v/>
      </c>
      <c r="E101" t="str">
        <f>IF(IF('Pedidos día'!E101&gt;0,('Pedidos día'!E101*$C101)+$B101,"")&gt;20,IF('Pedidos día'!E101&gt;0,('Pedidos día'!E101*$C101)+$B101,""),20)</f>
        <v/>
      </c>
      <c r="F101" t="str">
        <f>IF(IF('Pedidos día'!F101&gt;0,('Pedidos día'!F101*$C101)+$B101,"")&gt;20,IF('Pedidos día'!F101&gt;0,('Pedidos día'!F101*$C101)+$B101,""),20)</f>
        <v/>
      </c>
      <c r="G101" t="str">
        <f>IF(IF('Pedidos día'!G101&gt;0,('Pedidos día'!G101*$C101)+$B101,"")&gt;20,IF('Pedidos día'!G101&gt;0,('Pedidos día'!G101*$C101)+$B101,""),20)</f>
        <v/>
      </c>
      <c r="H101" t="str">
        <f>IF(IF('Pedidos día'!H101&gt;0,('Pedidos día'!H101*$C101)+$B101,"")&gt;20,IF('Pedidos día'!H101&gt;0,('Pedidos día'!H101*$C101)+$B101,""),20)</f>
        <v/>
      </c>
      <c r="I101" t="str">
        <f>IF(IF('Pedidos día'!I101&gt;0,('Pedidos día'!I101*$C101)+$B101,"")&gt;20,IF('Pedidos día'!I101&gt;0,('Pedidos día'!I101*$C101)+$B101,""),20)</f>
        <v/>
      </c>
      <c r="J101">
        <f>IF(IF('Pedidos día'!J101&gt;0,('Pedidos día'!J101*$C101)+$B101,"")&gt;20,IF('Pedidos día'!J101&gt;0,('Pedidos día'!J101*$C101)+$B101,""),20)</f>
        <v>37.330737675800464</v>
      </c>
      <c r="K101" t="str">
        <f>IF(IF('Pedidos día'!K101&gt;0,('Pedidos día'!K101*$C101)+$B101,"")&gt;20,IF('Pedidos día'!K101&gt;0,('Pedidos día'!K101*$C101)+$B101,""),20)</f>
        <v/>
      </c>
      <c r="L101" t="str">
        <f>IF(IF('Pedidos día'!L101&gt;0,('Pedidos día'!L101*$C101)+$B101,"")&gt;20,IF('Pedidos día'!L101&gt;0,('Pedidos día'!L101*$C101)+$B101,""),20)</f>
        <v/>
      </c>
      <c r="M101" t="str">
        <f>IF(IF('Pedidos día'!M101&gt;0,('Pedidos día'!M101*$C101)+$B101,"")&gt;20,IF('Pedidos día'!M101&gt;0,('Pedidos día'!M101*$C101)+$B101,""),20)</f>
        <v/>
      </c>
      <c r="N101" t="str">
        <f>IF(IF('Pedidos día'!N101&gt;0,('Pedidos día'!N101*$C101)+$B101,"")&gt;20,IF('Pedidos día'!N101&gt;0,('Pedidos día'!N101*$C101)+$B101,""),20)</f>
        <v/>
      </c>
      <c r="O101" t="str">
        <f>IF(IF('Pedidos día'!O101&gt;0,('Pedidos día'!O101*$C101)+$B101,"")&gt;20,IF('Pedidos día'!O101&gt;0,('Pedidos día'!O101*$C101)+$B101,""),20)</f>
        <v/>
      </c>
      <c r="P101" t="str">
        <f>IF(IF('Pedidos día'!P101&gt;0,('Pedidos día'!P101*$C101)+$B101,"")&gt;20,IF('Pedidos día'!P101&gt;0,('Pedidos día'!P101*$C101)+$B101,""),20)</f>
        <v/>
      </c>
      <c r="Q101" t="str">
        <f>IF(IF('Pedidos día'!Q101&gt;0,('Pedidos día'!Q101*$C101)+$B101,"")&gt;20,IF('Pedidos día'!Q101&gt;0,('Pedidos día'!Q101*$C101)+$B101,""),20)</f>
        <v/>
      </c>
      <c r="R101" t="str">
        <f>IF(IF('Pedidos día'!R101&gt;0,('Pedidos día'!R101*$C101)+$B101,"")&gt;20,IF('Pedidos día'!R101&gt;0,('Pedidos día'!R101*$C101)+$B101,""),20)</f>
        <v/>
      </c>
      <c r="S101" t="str">
        <f>IF(IF('Pedidos día'!S101&gt;0,('Pedidos día'!S101*$C101)+$B101,"")&gt;20,IF('Pedidos día'!S101&gt;0,('Pedidos día'!S101*$C101)+$B101,""),20)</f>
        <v/>
      </c>
      <c r="T101" t="str">
        <f>IF(IF('Pedidos día'!T101&gt;0,('Pedidos día'!T101*$C101)+$B101,"")&gt;20,IF('Pedidos día'!T101&gt;0,('Pedidos día'!T101*$C101)+$B101,""),20)</f>
        <v/>
      </c>
      <c r="U101" t="str">
        <f>IF(IF('Pedidos día'!U101&gt;0,('Pedidos día'!U101*$C101)+$B101,"")&gt;20,IF('Pedidos día'!U101&gt;0,('Pedidos día'!U101*$C101)+$B101,""),20)</f>
        <v/>
      </c>
      <c r="V101" t="str">
        <f>IF(IF('Pedidos día'!V101&gt;0,('Pedidos día'!V101*$C101)+$B101,"")&gt;20,IF('Pedidos día'!V101&gt;0,('Pedidos día'!V101*$C101)+$B101,""),20)</f>
        <v/>
      </c>
      <c r="W101">
        <f>IF(IF('Pedidos día'!W101&gt;0,('Pedidos día'!W101*$C101)+$B101,"")&gt;20,IF('Pedidos día'!W101&gt;0,('Pedidos día'!W101*$C101)+$B101,""),20)</f>
        <v>37.330737675800464</v>
      </c>
      <c r="X101" t="str">
        <f>IF(IF('Pedidos día'!X101&gt;0,('Pedidos día'!X101*$C101)+$B101,"")&gt;20,IF('Pedidos día'!X101&gt;0,('Pedidos día'!X101*$C101)+$B101,""),20)</f>
        <v/>
      </c>
      <c r="Y101" t="str">
        <f>IF(IF('Pedidos día'!Y101&gt;0,('Pedidos día'!Y101*$C101)+$B101,"")&gt;20,IF('Pedidos día'!Y101&gt;0,('Pedidos día'!Y101*$C101)+$B101,""),20)</f>
        <v/>
      </c>
      <c r="Z101">
        <f>IF('Pedidos día'!Z101&gt;0,('Pedidos día'!Z101*$C101)+$B101,"")</f>
        <v>44.66147535160092</v>
      </c>
    </row>
    <row r="102" spans="1:26">
      <c r="A102" t="str">
        <f>'Pedidos día'!A102</f>
        <v>00000-0036</v>
      </c>
      <c r="B102">
        <f>'Pedidos día'!B102</f>
        <v>30</v>
      </c>
      <c r="C102" s="15">
        <f>'Pedidos día'!C102</f>
        <v>1.817837516478046</v>
      </c>
      <c r="D102">
        <f>IF(IF('Pedidos día'!D102&gt;0,('Pedidos día'!D102*$C102)+$B102,"")&gt;20,IF('Pedidos día'!D102&gt;0,('Pedidos día'!D102*$C102)+$B102,""),20)</f>
        <v>33.635675032956094</v>
      </c>
      <c r="E102" t="str">
        <f>IF(IF('Pedidos día'!E102&gt;0,('Pedidos día'!E102*$C102)+$B102,"")&gt;20,IF('Pedidos día'!E102&gt;0,('Pedidos día'!E102*$C102)+$B102,""),20)</f>
        <v/>
      </c>
      <c r="F102" t="str">
        <f>IF(IF('Pedidos día'!F102&gt;0,('Pedidos día'!F102*$C102)+$B102,"")&gt;20,IF('Pedidos día'!F102&gt;0,('Pedidos día'!F102*$C102)+$B102,""),20)</f>
        <v/>
      </c>
      <c r="G102" t="str">
        <f>IF(IF('Pedidos día'!G102&gt;0,('Pedidos día'!G102*$C102)+$B102,"")&gt;20,IF('Pedidos día'!G102&gt;0,('Pedidos día'!G102*$C102)+$B102,""),20)</f>
        <v/>
      </c>
      <c r="H102" t="str">
        <f>IF(IF('Pedidos día'!H102&gt;0,('Pedidos día'!H102*$C102)+$B102,"")&gt;20,IF('Pedidos día'!H102&gt;0,('Pedidos día'!H102*$C102)+$B102,""),20)</f>
        <v/>
      </c>
      <c r="I102" t="str">
        <f>IF(IF('Pedidos día'!I102&gt;0,('Pedidos día'!I102*$C102)+$B102,"")&gt;20,IF('Pedidos día'!I102&gt;0,('Pedidos día'!I102*$C102)+$B102,""),20)</f>
        <v/>
      </c>
      <c r="J102" t="str">
        <f>IF(IF('Pedidos día'!J102&gt;0,('Pedidos día'!J102*$C102)+$B102,"")&gt;20,IF('Pedidos día'!J102&gt;0,('Pedidos día'!J102*$C102)+$B102,""),20)</f>
        <v/>
      </c>
      <c r="K102" t="str">
        <f>IF(IF('Pedidos día'!K102&gt;0,('Pedidos día'!K102*$C102)+$B102,"")&gt;20,IF('Pedidos día'!K102&gt;0,('Pedidos día'!K102*$C102)+$B102,""),20)</f>
        <v/>
      </c>
      <c r="L102" t="str">
        <f>IF(IF('Pedidos día'!L102&gt;0,('Pedidos día'!L102*$C102)+$B102,"")&gt;20,IF('Pedidos día'!L102&gt;0,('Pedidos día'!L102*$C102)+$B102,""),20)</f>
        <v/>
      </c>
      <c r="M102" t="str">
        <f>IF(IF('Pedidos día'!M102&gt;0,('Pedidos día'!M102*$C102)+$B102,"")&gt;20,IF('Pedidos día'!M102&gt;0,('Pedidos día'!M102*$C102)+$B102,""),20)</f>
        <v/>
      </c>
      <c r="N102" t="str">
        <f>IF(IF('Pedidos día'!N102&gt;0,('Pedidos día'!N102*$C102)+$B102,"")&gt;20,IF('Pedidos día'!N102&gt;0,('Pedidos día'!N102*$C102)+$B102,""),20)</f>
        <v/>
      </c>
      <c r="O102" t="str">
        <f>IF(IF('Pedidos día'!O102&gt;0,('Pedidos día'!O102*$C102)+$B102,"")&gt;20,IF('Pedidos día'!O102&gt;0,('Pedidos día'!O102*$C102)+$B102,""),20)</f>
        <v/>
      </c>
      <c r="P102" t="str">
        <f>IF(IF('Pedidos día'!P102&gt;0,('Pedidos día'!P102*$C102)+$B102,"")&gt;20,IF('Pedidos día'!P102&gt;0,('Pedidos día'!P102*$C102)+$B102,""),20)</f>
        <v/>
      </c>
      <c r="Q102" t="str">
        <f>IF(IF('Pedidos día'!Q102&gt;0,('Pedidos día'!Q102*$C102)+$B102,"")&gt;20,IF('Pedidos día'!Q102&gt;0,('Pedidos día'!Q102*$C102)+$B102,""),20)</f>
        <v/>
      </c>
      <c r="R102" t="str">
        <f>IF(IF('Pedidos día'!R102&gt;0,('Pedidos día'!R102*$C102)+$B102,"")&gt;20,IF('Pedidos día'!R102&gt;0,('Pedidos día'!R102*$C102)+$B102,""),20)</f>
        <v/>
      </c>
      <c r="S102" t="str">
        <f>IF(IF('Pedidos día'!S102&gt;0,('Pedidos día'!S102*$C102)+$B102,"")&gt;20,IF('Pedidos día'!S102&gt;0,('Pedidos día'!S102*$C102)+$B102,""),20)</f>
        <v/>
      </c>
      <c r="T102" t="str">
        <f>IF(IF('Pedidos día'!T102&gt;0,('Pedidos día'!T102*$C102)+$B102,"")&gt;20,IF('Pedidos día'!T102&gt;0,('Pedidos día'!T102*$C102)+$B102,""),20)</f>
        <v/>
      </c>
      <c r="U102">
        <f>IF(IF('Pedidos día'!U102&gt;0,('Pedidos día'!U102*$C102)+$B102,"")&gt;20,IF('Pedidos día'!U102&gt;0,('Pedidos día'!U102*$C102)+$B102,""),20)</f>
        <v>33.635675032956094</v>
      </c>
      <c r="V102" t="str">
        <f>IF(IF('Pedidos día'!V102&gt;0,('Pedidos día'!V102*$C102)+$B102,"")&gt;20,IF('Pedidos día'!V102&gt;0,('Pedidos día'!V102*$C102)+$B102,""),20)</f>
        <v/>
      </c>
      <c r="W102" t="str">
        <f>IF(IF('Pedidos día'!W102&gt;0,('Pedidos día'!W102*$C102)+$B102,"")&gt;20,IF('Pedidos día'!W102&gt;0,('Pedidos día'!W102*$C102)+$B102,""),20)</f>
        <v/>
      </c>
      <c r="X102" t="str">
        <f>IF(IF('Pedidos día'!X102&gt;0,('Pedidos día'!X102*$C102)+$B102,"")&gt;20,IF('Pedidos día'!X102&gt;0,('Pedidos día'!X102*$C102)+$B102,""),20)</f>
        <v/>
      </c>
      <c r="Y102" t="str">
        <f>IF(IF('Pedidos día'!Y102&gt;0,('Pedidos día'!Y102*$C102)+$B102,"")&gt;20,IF('Pedidos día'!Y102&gt;0,('Pedidos día'!Y102*$C102)+$B102,""),20)</f>
        <v/>
      </c>
      <c r="Z102">
        <f>IF('Pedidos día'!Z102&gt;0,('Pedidos día'!Z102*$C102)+$B102,"")</f>
        <v>37.271350065912188</v>
      </c>
    </row>
    <row r="103" spans="1:26">
      <c r="A103" t="str">
        <f>'Pedidos día'!A103</f>
        <v>00000-0038</v>
      </c>
      <c r="B103">
        <f>'Pedidos día'!B103</f>
        <v>30</v>
      </c>
      <c r="C103" s="15">
        <f>'Pedidos día'!C103</f>
        <v>1.7703012081951774</v>
      </c>
      <c r="D103" t="str">
        <f>IF(IF('Pedidos día'!D103&gt;0,('Pedidos día'!D103*$C103)+$B103,"")&gt;20,IF('Pedidos día'!D103&gt;0,('Pedidos día'!D103*$C103)+$B103,""),20)</f>
        <v/>
      </c>
      <c r="E103" t="str">
        <f>IF(IF('Pedidos día'!E103&gt;0,('Pedidos día'!E103*$C103)+$B103,"")&gt;20,IF('Pedidos día'!E103&gt;0,('Pedidos día'!E103*$C103)+$B103,""),20)</f>
        <v/>
      </c>
      <c r="F103" t="str">
        <f>IF(IF('Pedidos día'!F103&gt;0,('Pedidos día'!F103*$C103)+$B103,"")&gt;20,IF('Pedidos día'!F103&gt;0,('Pedidos día'!F103*$C103)+$B103,""),20)</f>
        <v/>
      </c>
      <c r="G103" t="str">
        <f>IF(IF('Pedidos día'!G103&gt;0,('Pedidos día'!G103*$C103)+$B103,"")&gt;20,IF('Pedidos día'!G103&gt;0,('Pedidos día'!G103*$C103)+$B103,""),20)</f>
        <v/>
      </c>
      <c r="H103" t="str">
        <f>IF(IF('Pedidos día'!H103&gt;0,('Pedidos día'!H103*$C103)+$B103,"")&gt;20,IF('Pedidos día'!H103&gt;0,('Pedidos día'!H103*$C103)+$B103,""),20)</f>
        <v/>
      </c>
      <c r="I103" t="str">
        <f>IF(IF('Pedidos día'!I103&gt;0,('Pedidos día'!I103*$C103)+$B103,"")&gt;20,IF('Pedidos día'!I103&gt;0,('Pedidos día'!I103*$C103)+$B103,""),20)</f>
        <v/>
      </c>
      <c r="J103" t="str">
        <f>IF(IF('Pedidos día'!J103&gt;0,('Pedidos día'!J103*$C103)+$B103,"")&gt;20,IF('Pedidos día'!J103&gt;0,('Pedidos día'!J103*$C103)+$B103,""),20)</f>
        <v/>
      </c>
      <c r="K103" t="str">
        <f>IF(IF('Pedidos día'!K103&gt;0,('Pedidos día'!K103*$C103)+$B103,"")&gt;20,IF('Pedidos día'!K103&gt;0,('Pedidos día'!K103*$C103)+$B103,""),20)</f>
        <v/>
      </c>
      <c r="L103">
        <f>IF(IF('Pedidos día'!L103&gt;0,('Pedidos día'!L103*$C103)+$B103,"")&gt;20,IF('Pedidos día'!L103&gt;0,('Pedidos día'!L103*$C103)+$B103,""),20)</f>
        <v>38.851506040975892</v>
      </c>
      <c r="M103">
        <f>IF(IF('Pedidos día'!M103&gt;0,('Pedidos día'!M103*$C103)+$B103,"")&gt;20,IF('Pedidos día'!M103&gt;0,('Pedidos día'!M103*$C103)+$B103,""),20)</f>
        <v>31.770301208195178</v>
      </c>
      <c r="N103" t="str">
        <f>IF(IF('Pedidos día'!N103&gt;0,('Pedidos día'!N103*$C103)+$B103,"")&gt;20,IF('Pedidos día'!N103&gt;0,('Pedidos día'!N103*$C103)+$B103,""),20)</f>
        <v/>
      </c>
      <c r="O103" t="str">
        <f>IF(IF('Pedidos día'!O103&gt;0,('Pedidos día'!O103*$C103)+$B103,"")&gt;20,IF('Pedidos día'!O103&gt;0,('Pedidos día'!O103*$C103)+$B103,""),20)</f>
        <v/>
      </c>
      <c r="P103" t="str">
        <f>IF(IF('Pedidos día'!P103&gt;0,('Pedidos día'!P103*$C103)+$B103,"")&gt;20,IF('Pedidos día'!P103&gt;0,('Pedidos día'!P103*$C103)+$B103,""),20)</f>
        <v/>
      </c>
      <c r="Q103" t="str">
        <f>IF(IF('Pedidos día'!Q103&gt;0,('Pedidos día'!Q103*$C103)+$B103,"")&gt;20,IF('Pedidos día'!Q103&gt;0,('Pedidos día'!Q103*$C103)+$B103,""),20)</f>
        <v/>
      </c>
      <c r="R103" t="str">
        <f>IF(IF('Pedidos día'!R103&gt;0,('Pedidos día'!R103*$C103)+$B103,"")&gt;20,IF('Pedidos día'!R103&gt;0,('Pedidos día'!R103*$C103)+$B103,""),20)</f>
        <v/>
      </c>
      <c r="S103" t="str">
        <f>IF(IF('Pedidos día'!S103&gt;0,('Pedidos día'!S103*$C103)+$B103,"")&gt;20,IF('Pedidos día'!S103&gt;0,('Pedidos día'!S103*$C103)+$B103,""),20)</f>
        <v/>
      </c>
      <c r="T103" t="str">
        <f>IF(IF('Pedidos día'!T103&gt;0,('Pedidos día'!T103*$C103)+$B103,"")&gt;20,IF('Pedidos día'!T103&gt;0,('Pedidos día'!T103*$C103)+$B103,""),20)</f>
        <v/>
      </c>
      <c r="U103" t="str">
        <f>IF(IF('Pedidos día'!U103&gt;0,('Pedidos día'!U103*$C103)+$B103,"")&gt;20,IF('Pedidos día'!U103&gt;0,('Pedidos día'!U103*$C103)+$B103,""),20)</f>
        <v/>
      </c>
      <c r="V103" t="str">
        <f>IF(IF('Pedidos día'!V103&gt;0,('Pedidos día'!V103*$C103)+$B103,"")&gt;20,IF('Pedidos día'!V103&gt;0,('Pedidos día'!V103*$C103)+$B103,""),20)</f>
        <v/>
      </c>
      <c r="W103" t="str">
        <f>IF(IF('Pedidos día'!W103&gt;0,('Pedidos día'!W103*$C103)+$B103,"")&gt;20,IF('Pedidos día'!W103&gt;0,('Pedidos día'!W103*$C103)+$B103,""),20)</f>
        <v/>
      </c>
      <c r="X103" t="str">
        <f>IF(IF('Pedidos día'!X103&gt;0,('Pedidos día'!X103*$C103)+$B103,"")&gt;20,IF('Pedidos día'!X103&gt;0,('Pedidos día'!X103*$C103)+$B103,""),20)</f>
        <v/>
      </c>
      <c r="Y103" t="str">
        <f>IF(IF('Pedidos día'!Y103&gt;0,('Pedidos día'!Y103*$C103)+$B103,"")&gt;20,IF('Pedidos día'!Y103&gt;0,('Pedidos día'!Y103*$C103)+$B103,""),20)</f>
        <v/>
      </c>
      <c r="Z103">
        <f>IF('Pedidos día'!Z103&gt;0,('Pedidos día'!Z103*$C103)+$B103,"")</f>
        <v>40.621807249171063</v>
      </c>
    </row>
    <row r="104" spans="1:26">
      <c r="A104" t="str">
        <f>'Pedidos día'!A104</f>
        <v>00000-0044</v>
      </c>
      <c r="B104">
        <f>'Pedidos día'!B104</f>
        <v>20</v>
      </c>
      <c r="C104" s="15">
        <f>'Pedidos día'!C104</f>
        <v>1.4292330463069369</v>
      </c>
      <c r="D104" t="str">
        <f>IF(IF('Pedidos día'!D104&gt;0,('Pedidos día'!D104*$C104)+$B104,"")&gt;20,IF('Pedidos día'!D104&gt;0,('Pedidos día'!D104*$C104)+$B104,""),20)</f>
        <v/>
      </c>
      <c r="E104" t="str">
        <f>IF(IF('Pedidos día'!E104&gt;0,('Pedidos día'!E104*$C104)+$B104,"")&gt;20,IF('Pedidos día'!E104&gt;0,('Pedidos día'!E104*$C104)+$B104,""),20)</f>
        <v/>
      </c>
      <c r="F104" t="str">
        <f>IF(IF('Pedidos día'!F104&gt;0,('Pedidos día'!F104*$C104)+$B104,"")&gt;20,IF('Pedidos día'!F104&gt;0,('Pedidos día'!F104*$C104)+$B104,""),20)</f>
        <v/>
      </c>
      <c r="G104" t="str">
        <f>IF(IF('Pedidos día'!G104&gt;0,('Pedidos día'!G104*$C104)+$B104,"")&gt;20,IF('Pedidos día'!G104&gt;0,('Pedidos día'!G104*$C104)+$B104,""),20)</f>
        <v/>
      </c>
      <c r="H104" t="str">
        <f>IF(IF('Pedidos día'!H104&gt;0,('Pedidos día'!H104*$C104)+$B104,"")&gt;20,IF('Pedidos día'!H104&gt;0,('Pedidos día'!H104*$C104)+$B104,""),20)</f>
        <v/>
      </c>
      <c r="I104" t="str">
        <f>IF(IF('Pedidos día'!I104&gt;0,('Pedidos día'!I104*$C104)+$B104,"")&gt;20,IF('Pedidos día'!I104&gt;0,('Pedidos día'!I104*$C104)+$B104,""),20)</f>
        <v/>
      </c>
      <c r="J104" t="str">
        <f>IF(IF('Pedidos día'!J104&gt;0,('Pedidos día'!J104*$C104)+$B104,"")&gt;20,IF('Pedidos día'!J104&gt;0,('Pedidos día'!J104*$C104)+$B104,""),20)</f>
        <v/>
      </c>
      <c r="K104">
        <f>IF(IF('Pedidos día'!K104&gt;0,('Pedidos día'!K104*$C104)+$B104,"")&gt;20,IF('Pedidos día'!K104&gt;0,('Pedidos día'!K104*$C104)+$B104,""),20)</f>
        <v>22.858466092613874</v>
      </c>
      <c r="L104" t="str">
        <f>IF(IF('Pedidos día'!L104&gt;0,('Pedidos día'!L104*$C104)+$B104,"")&gt;20,IF('Pedidos día'!L104&gt;0,('Pedidos día'!L104*$C104)+$B104,""),20)</f>
        <v/>
      </c>
      <c r="M104" t="str">
        <f>IF(IF('Pedidos día'!M104&gt;0,('Pedidos día'!M104*$C104)+$B104,"")&gt;20,IF('Pedidos día'!M104&gt;0,('Pedidos día'!M104*$C104)+$B104,""),20)</f>
        <v/>
      </c>
      <c r="N104" t="str">
        <f>IF(IF('Pedidos día'!N104&gt;0,('Pedidos día'!N104*$C104)+$B104,"")&gt;20,IF('Pedidos día'!N104&gt;0,('Pedidos día'!N104*$C104)+$B104,""),20)</f>
        <v/>
      </c>
      <c r="O104" t="str">
        <f>IF(IF('Pedidos día'!O104&gt;0,('Pedidos día'!O104*$C104)+$B104,"")&gt;20,IF('Pedidos día'!O104&gt;0,('Pedidos día'!O104*$C104)+$B104,""),20)</f>
        <v/>
      </c>
      <c r="P104" t="str">
        <f>IF(IF('Pedidos día'!P104&gt;0,('Pedidos día'!P104*$C104)+$B104,"")&gt;20,IF('Pedidos día'!P104&gt;0,('Pedidos día'!P104*$C104)+$B104,""),20)</f>
        <v/>
      </c>
      <c r="Q104" t="str">
        <f>IF(IF('Pedidos día'!Q104&gt;0,('Pedidos día'!Q104*$C104)+$B104,"")&gt;20,IF('Pedidos día'!Q104&gt;0,('Pedidos día'!Q104*$C104)+$B104,""),20)</f>
        <v/>
      </c>
      <c r="R104" t="str">
        <f>IF(IF('Pedidos día'!R104&gt;0,('Pedidos día'!R104*$C104)+$B104,"")&gt;20,IF('Pedidos día'!R104&gt;0,('Pedidos día'!R104*$C104)+$B104,""),20)</f>
        <v/>
      </c>
      <c r="S104" t="str">
        <f>IF(IF('Pedidos día'!S104&gt;0,('Pedidos día'!S104*$C104)+$B104,"")&gt;20,IF('Pedidos día'!S104&gt;0,('Pedidos día'!S104*$C104)+$B104,""),20)</f>
        <v/>
      </c>
      <c r="T104" t="str">
        <f>IF(IF('Pedidos día'!T104&gt;0,('Pedidos día'!T104*$C104)+$B104,"")&gt;20,IF('Pedidos día'!T104&gt;0,('Pedidos día'!T104*$C104)+$B104,""),20)</f>
        <v/>
      </c>
      <c r="U104" t="str">
        <f>IF(IF('Pedidos día'!U104&gt;0,('Pedidos día'!U104*$C104)+$B104,"")&gt;20,IF('Pedidos día'!U104&gt;0,('Pedidos día'!U104*$C104)+$B104,""),20)</f>
        <v/>
      </c>
      <c r="V104" t="str">
        <f>IF(IF('Pedidos día'!V104&gt;0,('Pedidos día'!V104*$C104)+$B104,"")&gt;20,IF('Pedidos día'!V104&gt;0,('Pedidos día'!V104*$C104)+$B104,""),20)</f>
        <v/>
      </c>
      <c r="W104" t="str">
        <f>IF(IF('Pedidos día'!W104&gt;0,('Pedidos día'!W104*$C104)+$B104,"")&gt;20,IF('Pedidos día'!W104&gt;0,('Pedidos día'!W104*$C104)+$B104,""),20)</f>
        <v/>
      </c>
      <c r="X104" t="str">
        <f>IF(IF('Pedidos día'!X104&gt;0,('Pedidos día'!X104*$C104)+$B104,"")&gt;20,IF('Pedidos día'!X104&gt;0,('Pedidos día'!X104*$C104)+$B104,""),20)</f>
        <v/>
      </c>
      <c r="Y104">
        <f>IF(IF('Pedidos día'!Y104&gt;0,('Pedidos día'!Y104*$C104)+$B104,"")&gt;20,IF('Pedidos día'!Y104&gt;0,('Pedidos día'!Y104*$C104)+$B104,""),20)</f>
        <v>22.858466092613874</v>
      </c>
      <c r="Z104">
        <f>IF('Pedidos día'!Z104&gt;0,('Pedidos día'!Z104*$C104)+$B104,"")</f>
        <v>25.716932185227748</v>
      </c>
    </row>
    <row r="105" spans="1:26">
      <c r="A105" t="str">
        <f>'Pedidos día'!A105</f>
        <v>00000-0051</v>
      </c>
      <c r="B105">
        <f>'Pedidos día'!B105</f>
        <v>40</v>
      </c>
      <c r="C105" s="15">
        <f>'Pedidos día'!C105</f>
        <v>1.098957205662999</v>
      </c>
      <c r="D105" t="str">
        <f>IF(IF('Pedidos día'!D105&gt;0,('Pedidos día'!D105*$C105)+$B105,"")&gt;20,IF('Pedidos día'!D105&gt;0,('Pedidos día'!D105*$C105)+$B105,""),20)</f>
        <v/>
      </c>
      <c r="E105" t="str">
        <f>IF(IF('Pedidos día'!E105&gt;0,('Pedidos día'!E105*$C105)+$B105,"")&gt;20,IF('Pedidos día'!E105&gt;0,('Pedidos día'!E105*$C105)+$B105,""),20)</f>
        <v/>
      </c>
      <c r="F105" t="str">
        <f>IF(IF('Pedidos día'!F105&gt;0,('Pedidos día'!F105*$C105)+$B105,"")&gt;20,IF('Pedidos día'!F105&gt;0,('Pedidos día'!F105*$C105)+$B105,""),20)</f>
        <v/>
      </c>
      <c r="G105" t="str">
        <f>IF(IF('Pedidos día'!G105&gt;0,('Pedidos día'!G105*$C105)+$B105,"")&gt;20,IF('Pedidos día'!G105&gt;0,('Pedidos día'!G105*$C105)+$B105,""),20)</f>
        <v/>
      </c>
      <c r="H105">
        <f>IF(IF('Pedidos día'!H105&gt;0,('Pedidos día'!H105*$C105)+$B105,"")&gt;20,IF('Pedidos día'!H105&gt;0,('Pedidos día'!H105*$C105)+$B105,""),20)</f>
        <v>41.098957205662998</v>
      </c>
      <c r="I105" t="str">
        <f>IF(IF('Pedidos día'!I105&gt;0,('Pedidos día'!I105*$C105)+$B105,"")&gt;20,IF('Pedidos día'!I105&gt;0,('Pedidos día'!I105*$C105)+$B105,""),20)</f>
        <v/>
      </c>
      <c r="J105" t="str">
        <f>IF(IF('Pedidos día'!J105&gt;0,('Pedidos día'!J105*$C105)+$B105,"")&gt;20,IF('Pedidos día'!J105&gt;0,('Pedidos día'!J105*$C105)+$B105,""),20)</f>
        <v/>
      </c>
      <c r="K105" t="str">
        <f>IF(IF('Pedidos día'!K105&gt;0,('Pedidos día'!K105*$C105)+$B105,"")&gt;20,IF('Pedidos día'!K105&gt;0,('Pedidos día'!K105*$C105)+$B105,""),20)</f>
        <v/>
      </c>
      <c r="L105" t="str">
        <f>IF(IF('Pedidos día'!L105&gt;0,('Pedidos día'!L105*$C105)+$B105,"")&gt;20,IF('Pedidos día'!L105&gt;0,('Pedidos día'!L105*$C105)+$B105,""),20)</f>
        <v/>
      </c>
      <c r="M105" t="str">
        <f>IF(IF('Pedidos día'!M105&gt;0,('Pedidos día'!M105*$C105)+$B105,"")&gt;20,IF('Pedidos día'!M105&gt;0,('Pedidos día'!M105*$C105)+$B105,""),20)</f>
        <v/>
      </c>
      <c r="N105" t="str">
        <f>IF(IF('Pedidos día'!N105&gt;0,('Pedidos día'!N105*$C105)+$B105,"")&gt;20,IF('Pedidos día'!N105&gt;0,('Pedidos día'!N105*$C105)+$B105,""),20)</f>
        <v/>
      </c>
      <c r="O105" t="str">
        <f>IF(IF('Pedidos día'!O105&gt;0,('Pedidos día'!O105*$C105)+$B105,"")&gt;20,IF('Pedidos día'!O105&gt;0,('Pedidos día'!O105*$C105)+$B105,""),20)</f>
        <v/>
      </c>
      <c r="P105" t="str">
        <f>IF(IF('Pedidos día'!P105&gt;0,('Pedidos día'!P105*$C105)+$B105,"")&gt;20,IF('Pedidos día'!P105&gt;0,('Pedidos día'!P105*$C105)+$B105,""),20)</f>
        <v/>
      </c>
      <c r="Q105" t="str">
        <f>IF(IF('Pedidos día'!Q105&gt;0,('Pedidos día'!Q105*$C105)+$B105,"")&gt;20,IF('Pedidos día'!Q105&gt;0,('Pedidos día'!Q105*$C105)+$B105,""),20)</f>
        <v/>
      </c>
      <c r="R105" t="str">
        <f>IF(IF('Pedidos día'!R105&gt;0,('Pedidos día'!R105*$C105)+$B105,"")&gt;20,IF('Pedidos día'!R105&gt;0,('Pedidos día'!R105*$C105)+$B105,""),20)</f>
        <v/>
      </c>
      <c r="S105" t="str">
        <f>IF(IF('Pedidos día'!S105&gt;0,('Pedidos día'!S105*$C105)+$B105,"")&gt;20,IF('Pedidos día'!S105&gt;0,('Pedidos día'!S105*$C105)+$B105,""),20)</f>
        <v/>
      </c>
      <c r="T105" t="str">
        <f>IF(IF('Pedidos día'!T105&gt;0,('Pedidos día'!T105*$C105)+$B105,"")&gt;20,IF('Pedidos día'!T105&gt;0,('Pedidos día'!T105*$C105)+$B105,""),20)</f>
        <v/>
      </c>
      <c r="U105" t="str">
        <f>IF(IF('Pedidos día'!U105&gt;0,('Pedidos día'!U105*$C105)+$B105,"")&gt;20,IF('Pedidos día'!U105&gt;0,('Pedidos día'!U105*$C105)+$B105,""),20)</f>
        <v/>
      </c>
      <c r="V105" t="str">
        <f>IF(IF('Pedidos día'!V105&gt;0,('Pedidos día'!V105*$C105)+$B105,"")&gt;20,IF('Pedidos día'!V105&gt;0,('Pedidos día'!V105*$C105)+$B105,""),20)</f>
        <v/>
      </c>
      <c r="W105" t="str">
        <f>IF(IF('Pedidos día'!W105&gt;0,('Pedidos día'!W105*$C105)+$B105,"")&gt;20,IF('Pedidos día'!W105&gt;0,('Pedidos día'!W105*$C105)+$B105,""),20)</f>
        <v/>
      </c>
      <c r="X105" t="str">
        <f>IF(IF('Pedidos día'!X105&gt;0,('Pedidos día'!X105*$C105)+$B105,"")&gt;20,IF('Pedidos día'!X105&gt;0,('Pedidos día'!X105*$C105)+$B105,""),20)</f>
        <v/>
      </c>
      <c r="Y105">
        <f>IF(IF('Pedidos día'!Y105&gt;0,('Pedidos día'!Y105*$C105)+$B105,"")&gt;20,IF('Pedidos día'!Y105&gt;0,('Pedidos día'!Y105*$C105)+$B105,""),20)</f>
        <v>41.098957205662998</v>
      </c>
      <c r="Z105">
        <f>IF('Pedidos día'!Z105&gt;0,('Pedidos día'!Z105*$C105)+$B105,"")</f>
        <v>42.197914411325996</v>
      </c>
    </row>
    <row r="106" spans="1:26">
      <c r="A106" t="str">
        <f>'Pedidos día'!A106</f>
        <v>00000-0068</v>
      </c>
      <c r="B106">
        <f>'Pedidos día'!B106</f>
        <v>10</v>
      </c>
      <c r="C106" s="15">
        <f>'Pedidos día'!C106</f>
        <v>1.3295218324827331</v>
      </c>
      <c r="D106" t="str">
        <f>IF(IF('Pedidos día'!D106&gt;0,('Pedidos día'!D106*$C106)+$B106,"")&gt;20,IF('Pedidos día'!D106&gt;0,('Pedidos día'!D106*$C106)+$B106,""),20)</f>
        <v/>
      </c>
      <c r="E106" t="str">
        <f>IF(IF('Pedidos día'!E106&gt;0,('Pedidos día'!E106*$C106)+$B106,"")&gt;20,IF('Pedidos día'!E106&gt;0,('Pedidos día'!E106*$C106)+$B106,""),20)</f>
        <v/>
      </c>
      <c r="F106" t="str">
        <f>IF(IF('Pedidos día'!F106&gt;0,('Pedidos día'!F106*$C106)+$B106,"")&gt;20,IF('Pedidos día'!F106&gt;0,('Pedidos día'!F106*$C106)+$B106,""),20)</f>
        <v/>
      </c>
      <c r="G106" t="str">
        <f>IF(IF('Pedidos día'!G106&gt;0,('Pedidos día'!G106*$C106)+$B106,"")&gt;20,IF('Pedidos día'!G106&gt;0,('Pedidos día'!G106*$C106)+$B106,""),20)</f>
        <v/>
      </c>
      <c r="H106" t="str">
        <f>IF(IF('Pedidos día'!H106&gt;0,('Pedidos día'!H106*$C106)+$B106,"")&gt;20,IF('Pedidos día'!H106&gt;0,('Pedidos día'!H106*$C106)+$B106,""),20)</f>
        <v/>
      </c>
      <c r="I106" t="str">
        <f>IF(IF('Pedidos día'!I106&gt;0,('Pedidos día'!I106*$C106)+$B106,"")&gt;20,IF('Pedidos día'!I106&gt;0,('Pedidos día'!I106*$C106)+$B106,""),20)</f>
        <v/>
      </c>
      <c r="J106" t="str">
        <f>IF(IF('Pedidos día'!J106&gt;0,('Pedidos día'!J106*$C106)+$B106,"")&gt;20,IF('Pedidos día'!J106&gt;0,('Pedidos día'!J106*$C106)+$B106,""),20)</f>
        <v/>
      </c>
      <c r="K106" t="str">
        <f>IF(IF('Pedidos día'!K106&gt;0,('Pedidos día'!K106*$C106)+$B106,"")&gt;20,IF('Pedidos día'!K106&gt;0,('Pedidos día'!K106*$C106)+$B106,""),20)</f>
        <v/>
      </c>
      <c r="L106" t="str">
        <f>IF(IF('Pedidos día'!L106&gt;0,('Pedidos día'!L106*$C106)+$B106,"")&gt;20,IF('Pedidos día'!L106&gt;0,('Pedidos día'!L106*$C106)+$B106,""),20)</f>
        <v/>
      </c>
      <c r="M106" t="str">
        <f>IF(IF('Pedidos día'!M106&gt;0,('Pedidos día'!M106*$C106)+$B106,"")&gt;20,IF('Pedidos día'!M106&gt;0,('Pedidos día'!M106*$C106)+$B106,""),20)</f>
        <v/>
      </c>
      <c r="N106" t="str">
        <f>IF(IF('Pedidos día'!N106&gt;0,('Pedidos día'!N106*$C106)+$B106,"")&gt;20,IF('Pedidos día'!N106&gt;0,('Pedidos día'!N106*$C106)+$B106,""),20)</f>
        <v/>
      </c>
      <c r="O106" t="str">
        <f>IF(IF('Pedidos día'!O106&gt;0,('Pedidos día'!O106*$C106)+$B106,"")&gt;20,IF('Pedidos día'!O106&gt;0,('Pedidos día'!O106*$C106)+$B106,""),20)</f>
        <v/>
      </c>
      <c r="P106" t="str">
        <f>IF(IF('Pedidos día'!P106&gt;0,('Pedidos día'!P106*$C106)+$B106,"")&gt;20,IF('Pedidos día'!P106&gt;0,('Pedidos día'!P106*$C106)+$B106,""),20)</f>
        <v/>
      </c>
      <c r="Q106" t="str">
        <f>IF(IF('Pedidos día'!Q106&gt;0,('Pedidos día'!Q106*$C106)+$B106,"")&gt;20,IF('Pedidos día'!Q106&gt;0,('Pedidos día'!Q106*$C106)+$B106,""),20)</f>
        <v/>
      </c>
      <c r="R106">
        <f>IF(IF('Pedidos día'!R106&gt;0,('Pedidos día'!R106*$C106)+$B106,"")&gt;20,IF('Pedidos día'!R106&gt;0,('Pedidos día'!R106*$C106)+$B106,""),20)</f>
        <v>20</v>
      </c>
      <c r="S106" t="str">
        <f>IF(IF('Pedidos día'!S106&gt;0,('Pedidos día'!S106*$C106)+$B106,"")&gt;20,IF('Pedidos día'!S106&gt;0,('Pedidos día'!S106*$C106)+$B106,""),20)</f>
        <v/>
      </c>
      <c r="T106" t="str">
        <f>IF(IF('Pedidos día'!T106&gt;0,('Pedidos día'!T106*$C106)+$B106,"")&gt;20,IF('Pedidos día'!T106&gt;0,('Pedidos día'!T106*$C106)+$B106,""),20)</f>
        <v/>
      </c>
      <c r="U106" t="str">
        <f>IF(IF('Pedidos día'!U106&gt;0,('Pedidos día'!U106*$C106)+$B106,"")&gt;20,IF('Pedidos día'!U106&gt;0,('Pedidos día'!U106*$C106)+$B106,""),20)</f>
        <v/>
      </c>
      <c r="V106" t="str">
        <f>IF(IF('Pedidos día'!V106&gt;0,('Pedidos día'!V106*$C106)+$B106,"")&gt;20,IF('Pedidos día'!V106&gt;0,('Pedidos día'!V106*$C106)+$B106,""),20)</f>
        <v/>
      </c>
      <c r="W106">
        <f>IF(IF('Pedidos día'!W106&gt;0,('Pedidos día'!W106*$C106)+$B106,"")&gt;20,IF('Pedidos día'!W106&gt;0,('Pedidos día'!W106*$C106)+$B106,""),20)</f>
        <v>20.636174659861865</v>
      </c>
      <c r="X106" t="str">
        <f>IF(IF('Pedidos día'!X106&gt;0,('Pedidos día'!X106*$C106)+$B106,"")&gt;20,IF('Pedidos día'!X106&gt;0,('Pedidos día'!X106*$C106)+$B106,""),20)</f>
        <v/>
      </c>
      <c r="Y106" t="str">
        <f>IF(IF('Pedidos día'!Y106&gt;0,('Pedidos día'!Y106*$C106)+$B106,"")&gt;20,IF('Pedidos día'!Y106&gt;0,('Pedidos día'!Y106*$C106)+$B106,""),20)</f>
        <v/>
      </c>
      <c r="Z106">
        <f>IF('Pedidos día'!Z106&gt;0,('Pedidos día'!Z106*$C106)+$B106,"")</f>
        <v>28.613305654758264</v>
      </c>
    </row>
    <row r="107" spans="1:26">
      <c r="A107" t="str">
        <f>'Pedidos día'!A107</f>
        <v>00000-0069</v>
      </c>
      <c r="B107">
        <f>'Pedidos día'!B107</f>
        <v>10</v>
      </c>
      <c r="C107" s="15">
        <f>'Pedidos día'!C107</f>
        <v>1.5371770754336676</v>
      </c>
      <c r="D107" t="str">
        <f>IF(IF('Pedidos día'!D107&gt;0,('Pedidos día'!D107*$C107)+$B107,"")&gt;20,IF('Pedidos día'!D107&gt;0,('Pedidos día'!D107*$C107)+$B107,""),20)</f>
        <v/>
      </c>
      <c r="E107" t="str">
        <f>IF(IF('Pedidos día'!E107&gt;0,('Pedidos día'!E107*$C107)+$B107,"")&gt;20,IF('Pedidos día'!E107&gt;0,('Pedidos día'!E107*$C107)+$B107,""),20)</f>
        <v/>
      </c>
      <c r="F107" t="str">
        <f>IF(IF('Pedidos día'!F107&gt;0,('Pedidos día'!F107*$C107)+$B107,"")&gt;20,IF('Pedidos día'!F107&gt;0,('Pedidos día'!F107*$C107)+$B107,""),20)</f>
        <v/>
      </c>
      <c r="G107" t="str">
        <f>IF(IF('Pedidos día'!G107&gt;0,('Pedidos día'!G107*$C107)+$B107,"")&gt;20,IF('Pedidos día'!G107&gt;0,('Pedidos día'!G107*$C107)+$B107,""),20)</f>
        <v/>
      </c>
      <c r="H107" t="str">
        <f>IF(IF('Pedidos día'!H107&gt;0,('Pedidos día'!H107*$C107)+$B107,"")&gt;20,IF('Pedidos día'!H107&gt;0,('Pedidos día'!H107*$C107)+$B107,""),20)</f>
        <v/>
      </c>
      <c r="I107" t="str">
        <f>IF(IF('Pedidos día'!I107&gt;0,('Pedidos día'!I107*$C107)+$B107,"")&gt;20,IF('Pedidos día'!I107&gt;0,('Pedidos día'!I107*$C107)+$B107,""),20)</f>
        <v/>
      </c>
      <c r="J107" t="str">
        <f>IF(IF('Pedidos día'!J107&gt;0,('Pedidos día'!J107*$C107)+$B107,"")&gt;20,IF('Pedidos día'!J107&gt;0,('Pedidos día'!J107*$C107)+$B107,""),20)</f>
        <v/>
      </c>
      <c r="K107" t="str">
        <f>IF(IF('Pedidos día'!K107&gt;0,('Pedidos día'!K107*$C107)+$B107,"")&gt;20,IF('Pedidos día'!K107&gt;0,('Pedidos día'!K107*$C107)+$B107,""),20)</f>
        <v/>
      </c>
      <c r="L107" t="str">
        <f>IF(IF('Pedidos día'!L107&gt;0,('Pedidos día'!L107*$C107)+$B107,"")&gt;20,IF('Pedidos día'!L107&gt;0,('Pedidos día'!L107*$C107)+$B107,""),20)</f>
        <v/>
      </c>
      <c r="M107" t="str">
        <f>IF(IF('Pedidos día'!M107&gt;0,('Pedidos día'!M107*$C107)+$B107,"")&gt;20,IF('Pedidos día'!M107&gt;0,('Pedidos día'!M107*$C107)+$B107,""),20)</f>
        <v/>
      </c>
      <c r="N107" t="str">
        <f>IF(IF('Pedidos día'!N107&gt;0,('Pedidos día'!N107*$C107)+$B107,"")&gt;20,IF('Pedidos día'!N107&gt;0,('Pedidos día'!N107*$C107)+$B107,""),20)</f>
        <v/>
      </c>
      <c r="O107" t="str">
        <f>IF(IF('Pedidos día'!O107&gt;0,('Pedidos día'!O107*$C107)+$B107,"")&gt;20,IF('Pedidos día'!O107&gt;0,('Pedidos día'!O107*$C107)+$B107,""),20)</f>
        <v/>
      </c>
      <c r="P107" t="str">
        <f>IF(IF('Pedidos día'!P107&gt;0,('Pedidos día'!P107*$C107)+$B107,"")&gt;20,IF('Pedidos día'!P107&gt;0,('Pedidos día'!P107*$C107)+$B107,""),20)</f>
        <v/>
      </c>
      <c r="Q107" t="str">
        <f>IF(IF('Pedidos día'!Q107&gt;0,('Pedidos día'!Q107*$C107)+$B107,"")&gt;20,IF('Pedidos día'!Q107&gt;0,('Pedidos día'!Q107*$C107)+$B107,""),20)</f>
        <v/>
      </c>
      <c r="R107">
        <f>IF(IF('Pedidos día'!R107&gt;0,('Pedidos día'!R107*$C107)+$B107,"")&gt;20,IF('Pedidos día'!R107&gt;0,('Pedidos día'!R107*$C107)+$B107,""),20)</f>
        <v>20</v>
      </c>
      <c r="S107">
        <f>IF(IF('Pedidos día'!S107&gt;0,('Pedidos día'!S107*$C107)+$B107,"")&gt;20,IF('Pedidos día'!S107&gt;0,('Pedidos día'!S107*$C107)+$B107,""),20)</f>
        <v>20</v>
      </c>
      <c r="T107" t="str">
        <f>IF(IF('Pedidos día'!T107&gt;0,('Pedidos día'!T107*$C107)+$B107,"")&gt;20,IF('Pedidos día'!T107&gt;0,('Pedidos día'!T107*$C107)+$B107,""),20)</f>
        <v/>
      </c>
      <c r="U107" t="str">
        <f>IF(IF('Pedidos día'!U107&gt;0,('Pedidos día'!U107*$C107)+$B107,"")&gt;20,IF('Pedidos día'!U107&gt;0,('Pedidos día'!U107*$C107)+$B107,""),20)</f>
        <v/>
      </c>
      <c r="V107" t="str">
        <f>IF(IF('Pedidos día'!V107&gt;0,('Pedidos día'!V107*$C107)+$B107,"")&gt;20,IF('Pedidos día'!V107&gt;0,('Pedidos día'!V107*$C107)+$B107,""),20)</f>
        <v/>
      </c>
      <c r="W107" t="str">
        <f>IF(IF('Pedidos día'!W107&gt;0,('Pedidos día'!W107*$C107)+$B107,"")&gt;20,IF('Pedidos día'!W107&gt;0,('Pedidos día'!W107*$C107)+$B107,""),20)</f>
        <v/>
      </c>
      <c r="X107" t="str">
        <f>IF(IF('Pedidos día'!X107&gt;0,('Pedidos día'!X107*$C107)+$B107,"")&gt;20,IF('Pedidos día'!X107&gt;0,('Pedidos día'!X107*$C107)+$B107,""),20)</f>
        <v/>
      </c>
      <c r="Y107" t="str">
        <f>IF(IF('Pedidos día'!Y107&gt;0,('Pedidos día'!Y107*$C107)+$B107,"")&gt;20,IF('Pedidos día'!Y107&gt;0,('Pedidos día'!Y107*$C107)+$B107,""),20)</f>
        <v/>
      </c>
      <c r="Z107">
        <f>IF('Pedidos día'!Z107&gt;0,('Pedidos día'!Z107*$C107)+$B107,"")</f>
        <v>14.611531226301002</v>
      </c>
    </row>
    <row r="108" spans="1:26">
      <c r="A108" t="str">
        <f>'Pedidos día'!A108</f>
        <v>00000-0075</v>
      </c>
      <c r="B108">
        <f>'Pedidos día'!B108</f>
        <v>30</v>
      </c>
      <c r="C108" s="15">
        <f>'Pedidos día'!C108</f>
        <v>1.2319174700376498</v>
      </c>
      <c r="D108" t="str">
        <f>IF(IF('Pedidos día'!D108&gt;0,('Pedidos día'!D108*$C108)+$B108,"")&gt;20,IF('Pedidos día'!D108&gt;0,('Pedidos día'!D108*$C108)+$B108,""),20)</f>
        <v/>
      </c>
      <c r="E108" t="str">
        <f>IF(IF('Pedidos día'!E108&gt;0,('Pedidos día'!E108*$C108)+$B108,"")&gt;20,IF('Pedidos día'!E108&gt;0,('Pedidos día'!E108*$C108)+$B108,""),20)</f>
        <v/>
      </c>
      <c r="F108" t="str">
        <f>IF(IF('Pedidos día'!F108&gt;0,('Pedidos día'!F108*$C108)+$B108,"")&gt;20,IF('Pedidos día'!F108&gt;0,('Pedidos día'!F108*$C108)+$B108,""),20)</f>
        <v/>
      </c>
      <c r="G108">
        <f>IF(IF('Pedidos día'!G108&gt;0,('Pedidos día'!G108*$C108)+$B108,"")&gt;20,IF('Pedidos día'!G108&gt;0,('Pedidos día'!G108*$C108)+$B108,""),20)</f>
        <v>34.927669880150603</v>
      </c>
      <c r="H108" t="str">
        <f>IF(IF('Pedidos día'!H108&gt;0,('Pedidos día'!H108*$C108)+$B108,"")&gt;20,IF('Pedidos día'!H108&gt;0,('Pedidos día'!H108*$C108)+$B108,""),20)</f>
        <v/>
      </c>
      <c r="I108" t="str">
        <f>IF(IF('Pedidos día'!I108&gt;0,('Pedidos día'!I108*$C108)+$B108,"")&gt;20,IF('Pedidos día'!I108&gt;0,('Pedidos día'!I108*$C108)+$B108,""),20)</f>
        <v/>
      </c>
      <c r="J108" t="str">
        <f>IF(IF('Pedidos día'!J108&gt;0,('Pedidos día'!J108*$C108)+$B108,"")&gt;20,IF('Pedidos día'!J108&gt;0,('Pedidos día'!J108*$C108)+$B108,""),20)</f>
        <v/>
      </c>
      <c r="K108" t="str">
        <f>IF(IF('Pedidos día'!K108&gt;0,('Pedidos día'!K108*$C108)+$B108,"")&gt;20,IF('Pedidos día'!K108&gt;0,('Pedidos día'!K108*$C108)+$B108,""),20)</f>
        <v/>
      </c>
      <c r="L108" t="str">
        <f>IF(IF('Pedidos día'!L108&gt;0,('Pedidos día'!L108*$C108)+$B108,"")&gt;20,IF('Pedidos día'!L108&gt;0,('Pedidos día'!L108*$C108)+$B108,""),20)</f>
        <v/>
      </c>
      <c r="M108" t="str">
        <f>IF(IF('Pedidos día'!M108&gt;0,('Pedidos día'!M108*$C108)+$B108,"")&gt;20,IF('Pedidos día'!M108&gt;0,('Pedidos día'!M108*$C108)+$B108,""),20)</f>
        <v/>
      </c>
      <c r="N108" t="str">
        <f>IF(IF('Pedidos día'!N108&gt;0,('Pedidos día'!N108*$C108)+$B108,"")&gt;20,IF('Pedidos día'!N108&gt;0,('Pedidos día'!N108*$C108)+$B108,""),20)</f>
        <v/>
      </c>
      <c r="O108" t="str">
        <f>IF(IF('Pedidos día'!O108&gt;0,('Pedidos día'!O108*$C108)+$B108,"")&gt;20,IF('Pedidos día'!O108&gt;0,('Pedidos día'!O108*$C108)+$B108,""),20)</f>
        <v/>
      </c>
      <c r="P108" t="str">
        <f>IF(IF('Pedidos día'!P108&gt;0,('Pedidos día'!P108*$C108)+$B108,"")&gt;20,IF('Pedidos día'!P108&gt;0,('Pedidos día'!P108*$C108)+$B108,""),20)</f>
        <v/>
      </c>
      <c r="Q108" t="str">
        <f>IF(IF('Pedidos día'!Q108&gt;0,('Pedidos día'!Q108*$C108)+$B108,"")&gt;20,IF('Pedidos día'!Q108&gt;0,('Pedidos día'!Q108*$C108)+$B108,""),20)</f>
        <v/>
      </c>
      <c r="R108" t="str">
        <f>IF(IF('Pedidos día'!R108&gt;0,('Pedidos día'!R108*$C108)+$B108,"")&gt;20,IF('Pedidos día'!R108&gt;0,('Pedidos día'!R108*$C108)+$B108,""),20)</f>
        <v/>
      </c>
      <c r="S108" t="str">
        <f>IF(IF('Pedidos día'!S108&gt;0,('Pedidos día'!S108*$C108)+$B108,"")&gt;20,IF('Pedidos día'!S108&gt;0,('Pedidos día'!S108*$C108)+$B108,""),20)</f>
        <v/>
      </c>
      <c r="T108" t="str">
        <f>IF(IF('Pedidos día'!T108&gt;0,('Pedidos día'!T108*$C108)+$B108,"")&gt;20,IF('Pedidos día'!T108&gt;0,('Pedidos día'!T108*$C108)+$B108,""),20)</f>
        <v/>
      </c>
      <c r="U108" t="str">
        <f>IF(IF('Pedidos día'!U108&gt;0,('Pedidos día'!U108*$C108)+$B108,"")&gt;20,IF('Pedidos día'!U108&gt;0,('Pedidos día'!U108*$C108)+$B108,""),20)</f>
        <v/>
      </c>
      <c r="V108" t="str">
        <f>IF(IF('Pedidos día'!V108&gt;0,('Pedidos día'!V108*$C108)+$B108,"")&gt;20,IF('Pedidos día'!V108&gt;0,('Pedidos día'!V108*$C108)+$B108,""),20)</f>
        <v/>
      </c>
      <c r="W108">
        <f>IF(IF('Pedidos día'!W108&gt;0,('Pedidos día'!W108*$C108)+$B108,"")&gt;20,IF('Pedidos día'!W108&gt;0,('Pedidos día'!W108*$C108)+$B108,""),20)</f>
        <v>37.391504820225897</v>
      </c>
      <c r="X108" t="str">
        <f>IF(IF('Pedidos día'!X108&gt;0,('Pedidos día'!X108*$C108)+$B108,"")&gt;20,IF('Pedidos día'!X108&gt;0,('Pedidos día'!X108*$C108)+$B108,""),20)</f>
        <v/>
      </c>
      <c r="Y108" t="str">
        <f>IF(IF('Pedidos día'!Y108&gt;0,('Pedidos día'!Y108*$C108)+$B108,"")&gt;20,IF('Pedidos día'!Y108&gt;0,('Pedidos día'!Y108*$C108)+$B108,""),20)</f>
        <v/>
      </c>
      <c r="Z108">
        <f>IF('Pedidos día'!Z108&gt;0,('Pedidos día'!Z108*$C108)+$B108,"")</f>
        <v>42.3191747003765</v>
      </c>
    </row>
    <row r="109" spans="1:26">
      <c r="A109" t="str">
        <f>'Pedidos día'!A109</f>
        <v>00000-0087</v>
      </c>
      <c r="B109">
        <f>'Pedidos día'!B109</f>
        <v>30</v>
      </c>
      <c r="C109" s="15">
        <f>'Pedidos día'!C109</f>
        <v>1.3689847994767095</v>
      </c>
      <c r="D109" t="str">
        <f>IF(IF('Pedidos día'!D109&gt;0,('Pedidos día'!D109*$C109)+$B109,"")&gt;20,IF('Pedidos día'!D109&gt;0,('Pedidos día'!D109*$C109)+$B109,""),20)</f>
        <v/>
      </c>
      <c r="E109" t="str">
        <f>IF(IF('Pedidos día'!E109&gt;0,('Pedidos día'!E109*$C109)+$B109,"")&gt;20,IF('Pedidos día'!E109&gt;0,('Pedidos día'!E109*$C109)+$B109,""),20)</f>
        <v/>
      </c>
      <c r="F109" t="str">
        <f>IF(IF('Pedidos día'!F109&gt;0,('Pedidos día'!F109*$C109)+$B109,"")&gt;20,IF('Pedidos día'!F109&gt;0,('Pedidos día'!F109*$C109)+$B109,""),20)</f>
        <v/>
      </c>
      <c r="G109" t="str">
        <f>IF(IF('Pedidos día'!G109&gt;0,('Pedidos día'!G109*$C109)+$B109,"")&gt;20,IF('Pedidos día'!G109&gt;0,('Pedidos día'!G109*$C109)+$B109,""),20)</f>
        <v/>
      </c>
      <c r="H109">
        <f>IF(IF('Pedidos día'!H109&gt;0,('Pedidos día'!H109*$C109)+$B109,"")&gt;20,IF('Pedidos día'!H109&gt;0,('Pedidos día'!H109*$C109)+$B109,""),20)</f>
        <v>31.36898479947671</v>
      </c>
      <c r="I109" t="str">
        <f>IF(IF('Pedidos día'!I109&gt;0,('Pedidos día'!I109*$C109)+$B109,"")&gt;20,IF('Pedidos día'!I109&gt;0,('Pedidos día'!I109*$C109)+$B109,""),20)</f>
        <v/>
      </c>
      <c r="J109" t="str">
        <f>IF(IF('Pedidos día'!J109&gt;0,('Pedidos día'!J109*$C109)+$B109,"")&gt;20,IF('Pedidos día'!J109&gt;0,('Pedidos día'!J109*$C109)+$B109,""),20)</f>
        <v/>
      </c>
      <c r="K109" t="str">
        <f>IF(IF('Pedidos día'!K109&gt;0,('Pedidos día'!K109*$C109)+$B109,"")&gt;20,IF('Pedidos día'!K109&gt;0,('Pedidos día'!K109*$C109)+$B109,""),20)</f>
        <v/>
      </c>
      <c r="L109" t="str">
        <f>IF(IF('Pedidos día'!L109&gt;0,('Pedidos día'!L109*$C109)+$B109,"")&gt;20,IF('Pedidos día'!L109&gt;0,('Pedidos día'!L109*$C109)+$B109,""),20)</f>
        <v/>
      </c>
      <c r="M109" t="str">
        <f>IF(IF('Pedidos día'!M109&gt;0,('Pedidos día'!M109*$C109)+$B109,"")&gt;20,IF('Pedidos día'!M109&gt;0,('Pedidos día'!M109*$C109)+$B109,""),20)</f>
        <v/>
      </c>
      <c r="N109" t="str">
        <f>IF(IF('Pedidos día'!N109&gt;0,('Pedidos día'!N109*$C109)+$B109,"")&gt;20,IF('Pedidos día'!N109&gt;0,('Pedidos día'!N109*$C109)+$B109,""),20)</f>
        <v/>
      </c>
      <c r="O109" t="str">
        <f>IF(IF('Pedidos día'!O109&gt;0,('Pedidos día'!O109*$C109)+$B109,"")&gt;20,IF('Pedidos día'!O109&gt;0,('Pedidos día'!O109*$C109)+$B109,""),20)</f>
        <v/>
      </c>
      <c r="P109" t="str">
        <f>IF(IF('Pedidos día'!P109&gt;0,('Pedidos día'!P109*$C109)+$B109,"")&gt;20,IF('Pedidos día'!P109&gt;0,('Pedidos día'!P109*$C109)+$B109,""),20)</f>
        <v/>
      </c>
      <c r="Q109" t="str">
        <f>IF(IF('Pedidos día'!Q109&gt;0,('Pedidos día'!Q109*$C109)+$B109,"")&gt;20,IF('Pedidos día'!Q109&gt;0,('Pedidos día'!Q109*$C109)+$B109,""),20)</f>
        <v/>
      </c>
      <c r="R109">
        <f>IF(IF('Pedidos día'!R109&gt;0,('Pedidos día'!R109*$C109)+$B109,"")&gt;20,IF('Pedidos día'!R109&gt;0,('Pedidos día'!R109*$C109)+$B109,""),20)</f>
        <v>32.73796959895342</v>
      </c>
      <c r="S109" t="str">
        <f>IF(IF('Pedidos día'!S109&gt;0,('Pedidos día'!S109*$C109)+$B109,"")&gt;20,IF('Pedidos día'!S109&gt;0,('Pedidos día'!S109*$C109)+$B109,""),20)</f>
        <v/>
      </c>
      <c r="T109" t="str">
        <f>IF(IF('Pedidos día'!T109&gt;0,('Pedidos día'!T109*$C109)+$B109,"")&gt;20,IF('Pedidos día'!T109&gt;0,('Pedidos día'!T109*$C109)+$B109,""),20)</f>
        <v/>
      </c>
      <c r="U109" t="str">
        <f>IF(IF('Pedidos día'!U109&gt;0,('Pedidos día'!U109*$C109)+$B109,"")&gt;20,IF('Pedidos día'!U109&gt;0,('Pedidos día'!U109*$C109)+$B109,""),20)</f>
        <v/>
      </c>
      <c r="V109" t="str">
        <f>IF(IF('Pedidos día'!V109&gt;0,('Pedidos día'!V109*$C109)+$B109,"")&gt;20,IF('Pedidos día'!V109&gt;0,('Pedidos día'!V109*$C109)+$B109,""),20)</f>
        <v/>
      </c>
      <c r="W109" t="str">
        <f>IF(IF('Pedidos día'!W109&gt;0,('Pedidos día'!W109*$C109)+$B109,"")&gt;20,IF('Pedidos día'!W109&gt;0,('Pedidos día'!W109*$C109)+$B109,""),20)</f>
        <v/>
      </c>
      <c r="X109" t="str">
        <f>IF(IF('Pedidos día'!X109&gt;0,('Pedidos día'!X109*$C109)+$B109,"")&gt;20,IF('Pedidos día'!X109&gt;0,('Pedidos día'!X109*$C109)+$B109,""),20)</f>
        <v/>
      </c>
      <c r="Y109" t="str">
        <f>IF(IF('Pedidos día'!Y109&gt;0,('Pedidos día'!Y109*$C109)+$B109,"")&gt;20,IF('Pedidos día'!Y109&gt;0,('Pedidos día'!Y109*$C109)+$B109,""),20)</f>
        <v/>
      </c>
      <c r="Z109">
        <f>IF('Pedidos día'!Z109&gt;0,('Pedidos día'!Z109*$C109)+$B109,"")</f>
        <v>34.106954398430126</v>
      </c>
    </row>
    <row r="110" spans="1:26">
      <c r="A110" t="str">
        <f>'Pedidos día'!A110</f>
        <v>00000-0094</v>
      </c>
      <c r="B110">
        <f>'Pedidos día'!B110</f>
        <v>10</v>
      </c>
      <c r="C110" s="15">
        <f>'Pedidos día'!C110</f>
        <v>1.0151831394038426</v>
      </c>
      <c r="D110" t="str">
        <f>IF(IF('Pedidos día'!D110&gt;0,('Pedidos día'!D110*$C110)+$B110,"")&gt;20,IF('Pedidos día'!D110&gt;0,('Pedidos día'!D110*$C110)+$B110,""),20)</f>
        <v/>
      </c>
      <c r="E110" t="str">
        <f>IF(IF('Pedidos día'!E110&gt;0,('Pedidos día'!E110*$C110)+$B110,"")&gt;20,IF('Pedidos día'!E110&gt;0,('Pedidos día'!E110*$C110)+$B110,""),20)</f>
        <v/>
      </c>
      <c r="F110" t="str">
        <f>IF(IF('Pedidos día'!F110&gt;0,('Pedidos día'!F110*$C110)+$B110,"")&gt;20,IF('Pedidos día'!F110&gt;0,('Pedidos día'!F110*$C110)+$B110,""),20)</f>
        <v/>
      </c>
      <c r="G110" t="str">
        <f>IF(IF('Pedidos día'!G110&gt;0,('Pedidos día'!G110*$C110)+$B110,"")&gt;20,IF('Pedidos día'!G110&gt;0,('Pedidos día'!G110*$C110)+$B110,""),20)</f>
        <v/>
      </c>
      <c r="H110" t="str">
        <f>IF(IF('Pedidos día'!H110&gt;0,('Pedidos día'!H110*$C110)+$B110,"")&gt;20,IF('Pedidos día'!H110&gt;0,('Pedidos día'!H110*$C110)+$B110,""),20)</f>
        <v/>
      </c>
      <c r="I110" t="str">
        <f>IF(IF('Pedidos día'!I110&gt;0,('Pedidos día'!I110*$C110)+$B110,"")&gt;20,IF('Pedidos día'!I110&gt;0,('Pedidos día'!I110*$C110)+$B110,""),20)</f>
        <v/>
      </c>
      <c r="J110" t="str">
        <f>IF(IF('Pedidos día'!J110&gt;0,('Pedidos día'!J110*$C110)+$B110,"")&gt;20,IF('Pedidos día'!J110&gt;0,('Pedidos día'!J110*$C110)+$B110,""),20)</f>
        <v/>
      </c>
      <c r="K110" t="str">
        <f>IF(IF('Pedidos día'!K110&gt;0,('Pedidos día'!K110*$C110)+$B110,"")&gt;20,IF('Pedidos día'!K110&gt;0,('Pedidos día'!K110*$C110)+$B110,""),20)</f>
        <v/>
      </c>
      <c r="L110" t="str">
        <f>IF(IF('Pedidos día'!L110&gt;0,('Pedidos día'!L110*$C110)+$B110,"")&gt;20,IF('Pedidos día'!L110&gt;0,('Pedidos día'!L110*$C110)+$B110,""),20)</f>
        <v/>
      </c>
      <c r="M110" t="str">
        <f>IF(IF('Pedidos día'!M110&gt;0,('Pedidos día'!M110*$C110)+$B110,"")&gt;20,IF('Pedidos día'!M110&gt;0,('Pedidos día'!M110*$C110)+$B110,""),20)</f>
        <v/>
      </c>
      <c r="N110" t="str">
        <f>IF(IF('Pedidos día'!N110&gt;0,('Pedidos día'!N110*$C110)+$B110,"")&gt;20,IF('Pedidos día'!N110&gt;0,('Pedidos día'!N110*$C110)+$B110,""),20)</f>
        <v/>
      </c>
      <c r="O110" t="str">
        <f>IF(IF('Pedidos día'!O110&gt;0,('Pedidos día'!O110*$C110)+$B110,"")&gt;20,IF('Pedidos día'!O110&gt;0,('Pedidos día'!O110*$C110)+$B110,""),20)</f>
        <v/>
      </c>
      <c r="P110">
        <f>IF(IF('Pedidos día'!P110&gt;0,('Pedidos día'!P110*$C110)+$B110,"")&gt;20,IF('Pedidos día'!P110&gt;0,('Pedidos día'!P110*$C110)+$B110,""),20)</f>
        <v>20</v>
      </c>
      <c r="Q110" t="str">
        <f>IF(IF('Pedidos día'!Q110&gt;0,('Pedidos día'!Q110*$C110)+$B110,"")&gt;20,IF('Pedidos día'!Q110&gt;0,('Pedidos día'!Q110*$C110)+$B110,""),20)</f>
        <v/>
      </c>
      <c r="R110" t="str">
        <f>IF(IF('Pedidos día'!R110&gt;0,('Pedidos día'!R110*$C110)+$B110,"")&gt;20,IF('Pedidos día'!R110&gt;0,('Pedidos día'!R110*$C110)+$B110,""),20)</f>
        <v/>
      </c>
      <c r="S110" t="str">
        <f>IF(IF('Pedidos día'!S110&gt;0,('Pedidos día'!S110*$C110)+$B110,"")&gt;20,IF('Pedidos día'!S110&gt;0,('Pedidos día'!S110*$C110)+$B110,""),20)</f>
        <v/>
      </c>
      <c r="T110">
        <f>IF(IF('Pedidos día'!T110&gt;0,('Pedidos día'!T110*$C110)+$B110,"")&gt;20,IF('Pedidos día'!T110&gt;0,('Pedidos día'!T110*$C110)+$B110,""),20)</f>
        <v>20</v>
      </c>
      <c r="U110" t="str">
        <f>IF(IF('Pedidos día'!U110&gt;0,('Pedidos día'!U110*$C110)+$B110,"")&gt;20,IF('Pedidos día'!U110&gt;0,('Pedidos día'!U110*$C110)+$B110,""),20)</f>
        <v/>
      </c>
      <c r="V110" t="str">
        <f>IF(IF('Pedidos día'!V110&gt;0,('Pedidos día'!V110*$C110)+$B110,"")&gt;20,IF('Pedidos día'!V110&gt;0,('Pedidos día'!V110*$C110)+$B110,""),20)</f>
        <v/>
      </c>
      <c r="W110" t="str">
        <f>IF(IF('Pedidos día'!W110&gt;0,('Pedidos día'!W110*$C110)+$B110,"")&gt;20,IF('Pedidos día'!W110&gt;0,('Pedidos día'!W110*$C110)+$B110,""),20)</f>
        <v/>
      </c>
      <c r="X110" t="str">
        <f>IF(IF('Pedidos día'!X110&gt;0,('Pedidos día'!X110*$C110)+$B110,"")&gt;20,IF('Pedidos día'!X110&gt;0,('Pedidos día'!X110*$C110)+$B110,""),20)</f>
        <v/>
      </c>
      <c r="Y110" t="str">
        <f>IF(IF('Pedidos día'!Y110&gt;0,('Pedidos día'!Y110*$C110)+$B110,"")&gt;20,IF('Pedidos día'!Y110&gt;0,('Pedidos día'!Y110*$C110)+$B110,""),20)</f>
        <v/>
      </c>
      <c r="Z110">
        <f>IF('Pedidos día'!Z110&gt;0,('Pedidos día'!Z110*$C110)+$B110,"")</f>
        <v>13.045549418211529</v>
      </c>
    </row>
    <row r="111" spans="1:26">
      <c r="A111" t="str">
        <f>'Pedidos día'!A111</f>
        <v>00000-0095</v>
      </c>
      <c r="B111">
        <f>'Pedidos día'!B111</f>
        <v>10</v>
      </c>
      <c r="C111" s="15">
        <f>'Pedidos día'!C111</f>
        <v>1.4195038396146487</v>
      </c>
      <c r="D111" t="str">
        <f>IF(IF('Pedidos día'!D111&gt;0,('Pedidos día'!D111*$C111)+$B111,"")&gt;20,IF('Pedidos día'!D111&gt;0,('Pedidos día'!D111*$C111)+$B111,""),20)</f>
        <v/>
      </c>
      <c r="E111" t="str">
        <f>IF(IF('Pedidos día'!E111&gt;0,('Pedidos día'!E111*$C111)+$B111,"")&gt;20,IF('Pedidos día'!E111&gt;0,('Pedidos día'!E111*$C111)+$B111,""),20)</f>
        <v/>
      </c>
      <c r="F111" t="str">
        <f>IF(IF('Pedidos día'!F111&gt;0,('Pedidos día'!F111*$C111)+$B111,"")&gt;20,IF('Pedidos día'!F111&gt;0,('Pedidos día'!F111*$C111)+$B111,""),20)</f>
        <v/>
      </c>
      <c r="G111" t="str">
        <f>IF(IF('Pedidos día'!G111&gt;0,('Pedidos día'!G111*$C111)+$B111,"")&gt;20,IF('Pedidos día'!G111&gt;0,('Pedidos día'!G111*$C111)+$B111,""),20)</f>
        <v/>
      </c>
      <c r="H111">
        <f>IF(IF('Pedidos día'!H111&gt;0,('Pedidos día'!H111*$C111)+$B111,"")&gt;20,IF('Pedidos día'!H111&gt;0,('Pedidos día'!H111*$C111)+$B111,""),20)</f>
        <v>20</v>
      </c>
      <c r="I111" t="str">
        <f>IF(IF('Pedidos día'!I111&gt;0,('Pedidos día'!I111*$C111)+$B111,"")&gt;20,IF('Pedidos día'!I111&gt;0,('Pedidos día'!I111*$C111)+$B111,""),20)</f>
        <v/>
      </c>
      <c r="J111" t="str">
        <f>IF(IF('Pedidos día'!J111&gt;0,('Pedidos día'!J111*$C111)+$B111,"")&gt;20,IF('Pedidos día'!J111&gt;0,('Pedidos día'!J111*$C111)+$B111,""),20)</f>
        <v/>
      </c>
      <c r="K111" t="str">
        <f>IF(IF('Pedidos día'!K111&gt;0,('Pedidos día'!K111*$C111)+$B111,"")&gt;20,IF('Pedidos día'!K111&gt;0,('Pedidos día'!K111*$C111)+$B111,""),20)</f>
        <v/>
      </c>
      <c r="L111" t="str">
        <f>IF(IF('Pedidos día'!L111&gt;0,('Pedidos día'!L111*$C111)+$B111,"")&gt;20,IF('Pedidos día'!L111&gt;0,('Pedidos día'!L111*$C111)+$B111,""),20)</f>
        <v/>
      </c>
      <c r="M111" t="str">
        <f>IF(IF('Pedidos día'!M111&gt;0,('Pedidos día'!M111*$C111)+$B111,"")&gt;20,IF('Pedidos día'!M111&gt;0,('Pedidos día'!M111*$C111)+$B111,""),20)</f>
        <v/>
      </c>
      <c r="N111" t="str">
        <f>IF(IF('Pedidos día'!N111&gt;0,('Pedidos día'!N111*$C111)+$B111,"")&gt;20,IF('Pedidos día'!N111&gt;0,('Pedidos día'!N111*$C111)+$B111,""),20)</f>
        <v/>
      </c>
      <c r="O111" t="str">
        <f>IF(IF('Pedidos día'!O111&gt;0,('Pedidos día'!O111*$C111)+$B111,"")&gt;20,IF('Pedidos día'!O111&gt;0,('Pedidos día'!O111*$C111)+$B111,""),20)</f>
        <v/>
      </c>
      <c r="P111" t="str">
        <f>IF(IF('Pedidos día'!P111&gt;0,('Pedidos día'!P111*$C111)+$B111,"")&gt;20,IF('Pedidos día'!P111&gt;0,('Pedidos día'!P111*$C111)+$B111,""),20)</f>
        <v/>
      </c>
      <c r="Q111">
        <f>IF(IF('Pedidos día'!Q111&gt;0,('Pedidos día'!Q111*$C111)+$B111,"")&gt;20,IF('Pedidos día'!Q111&gt;0,('Pedidos día'!Q111*$C111)+$B111,""),20)</f>
        <v>20</v>
      </c>
      <c r="R111" t="str">
        <f>IF(IF('Pedidos día'!R111&gt;0,('Pedidos día'!R111*$C111)+$B111,"")&gt;20,IF('Pedidos día'!R111&gt;0,('Pedidos día'!R111*$C111)+$B111,""),20)</f>
        <v/>
      </c>
      <c r="S111" t="str">
        <f>IF(IF('Pedidos día'!S111&gt;0,('Pedidos día'!S111*$C111)+$B111,"")&gt;20,IF('Pedidos día'!S111&gt;0,('Pedidos día'!S111*$C111)+$B111,""),20)</f>
        <v/>
      </c>
      <c r="T111" t="str">
        <f>IF(IF('Pedidos día'!T111&gt;0,('Pedidos día'!T111*$C111)+$B111,"")&gt;20,IF('Pedidos día'!T111&gt;0,('Pedidos día'!T111*$C111)+$B111,""),20)</f>
        <v/>
      </c>
      <c r="U111" t="str">
        <f>IF(IF('Pedidos día'!U111&gt;0,('Pedidos día'!U111*$C111)+$B111,"")&gt;20,IF('Pedidos día'!U111&gt;0,('Pedidos día'!U111*$C111)+$B111,""),20)</f>
        <v/>
      </c>
      <c r="V111" t="str">
        <f>IF(IF('Pedidos día'!V111&gt;0,('Pedidos día'!V111*$C111)+$B111,"")&gt;20,IF('Pedidos día'!V111&gt;0,('Pedidos día'!V111*$C111)+$B111,""),20)</f>
        <v/>
      </c>
      <c r="W111" t="str">
        <f>IF(IF('Pedidos día'!W111&gt;0,('Pedidos día'!W111*$C111)+$B111,"")&gt;20,IF('Pedidos día'!W111&gt;0,('Pedidos día'!W111*$C111)+$B111,""),20)</f>
        <v/>
      </c>
      <c r="X111" t="str">
        <f>IF(IF('Pedidos día'!X111&gt;0,('Pedidos día'!X111*$C111)+$B111,"")&gt;20,IF('Pedidos día'!X111&gt;0,('Pedidos día'!X111*$C111)+$B111,""),20)</f>
        <v/>
      </c>
      <c r="Y111" t="str">
        <f>IF(IF('Pedidos día'!Y111&gt;0,('Pedidos día'!Y111*$C111)+$B111,"")&gt;20,IF('Pedidos día'!Y111&gt;0,('Pedidos día'!Y111*$C111)+$B111,""),20)</f>
        <v/>
      </c>
      <c r="Z111">
        <f>IF('Pedidos día'!Z111&gt;0,('Pedidos día'!Z111*$C111)+$B111,"")</f>
        <v>27.034046075375784</v>
      </c>
    </row>
    <row r="112" spans="1:26">
      <c r="A112" t="str">
        <f>'Pedidos día'!A112</f>
        <v>00000-0103</v>
      </c>
      <c r="B112">
        <f>'Pedidos día'!B112</f>
        <v>30</v>
      </c>
      <c r="C112" s="15">
        <f>'Pedidos día'!C112</f>
        <v>1.4236514574016397</v>
      </c>
      <c r="D112">
        <f>IF(IF('Pedidos día'!D112&gt;0,('Pedidos día'!D112*$C112)+$B112,"")&gt;20,IF('Pedidos día'!D112&gt;0,('Pedidos día'!D112*$C112)+$B112,""),20)</f>
        <v>31.42365145740164</v>
      </c>
      <c r="E112" t="str">
        <f>IF(IF('Pedidos día'!E112&gt;0,('Pedidos día'!E112*$C112)+$B112,"")&gt;20,IF('Pedidos día'!E112&gt;0,('Pedidos día'!E112*$C112)+$B112,""),20)</f>
        <v/>
      </c>
      <c r="F112" t="str">
        <f>IF(IF('Pedidos día'!F112&gt;0,('Pedidos día'!F112*$C112)+$B112,"")&gt;20,IF('Pedidos día'!F112&gt;0,('Pedidos día'!F112*$C112)+$B112,""),20)</f>
        <v/>
      </c>
      <c r="G112" t="str">
        <f>IF(IF('Pedidos día'!G112&gt;0,('Pedidos día'!G112*$C112)+$B112,"")&gt;20,IF('Pedidos día'!G112&gt;0,('Pedidos día'!G112*$C112)+$B112,""),20)</f>
        <v/>
      </c>
      <c r="H112" t="str">
        <f>IF(IF('Pedidos día'!H112&gt;0,('Pedidos día'!H112*$C112)+$B112,"")&gt;20,IF('Pedidos día'!H112&gt;0,('Pedidos día'!H112*$C112)+$B112,""),20)</f>
        <v/>
      </c>
      <c r="I112" t="str">
        <f>IF(IF('Pedidos día'!I112&gt;0,('Pedidos día'!I112*$C112)+$B112,"")&gt;20,IF('Pedidos día'!I112&gt;0,('Pedidos día'!I112*$C112)+$B112,""),20)</f>
        <v/>
      </c>
      <c r="J112" t="str">
        <f>IF(IF('Pedidos día'!J112&gt;0,('Pedidos día'!J112*$C112)+$B112,"")&gt;20,IF('Pedidos día'!J112&gt;0,('Pedidos día'!J112*$C112)+$B112,""),20)</f>
        <v/>
      </c>
      <c r="K112" t="str">
        <f>IF(IF('Pedidos día'!K112&gt;0,('Pedidos día'!K112*$C112)+$B112,"")&gt;20,IF('Pedidos día'!K112&gt;0,('Pedidos día'!K112*$C112)+$B112,""),20)</f>
        <v/>
      </c>
      <c r="L112" t="str">
        <f>IF(IF('Pedidos día'!L112&gt;0,('Pedidos día'!L112*$C112)+$B112,"")&gt;20,IF('Pedidos día'!L112&gt;0,('Pedidos día'!L112*$C112)+$B112,""),20)</f>
        <v/>
      </c>
      <c r="M112" t="str">
        <f>IF(IF('Pedidos día'!M112&gt;0,('Pedidos día'!M112*$C112)+$B112,"")&gt;20,IF('Pedidos día'!M112&gt;0,('Pedidos día'!M112*$C112)+$B112,""),20)</f>
        <v/>
      </c>
      <c r="N112" t="str">
        <f>IF(IF('Pedidos día'!N112&gt;0,('Pedidos día'!N112*$C112)+$B112,"")&gt;20,IF('Pedidos día'!N112&gt;0,('Pedidos día'!N112*$C112)+$B112,""),20)</f>
        <v/>
      </c>
      <c r="O112" t="str">
        <f>IF(IF('Pedidos día'!O112&gt;0,('Pedidos día'!O112*$C112)+$B112,"")&gt;20,IF('Pedidos día'!O112&gt;0,('Pedidos día'!O112*$C112)+$B112,""),20)</f>
        <v/>
      </c>
      <c r="P112" t="str">
        <f>IF(IF('Pedidos día'!P112&gt;0,('Pedidos día'!P112*$C112)+$B112,"")&gt;20,IF('Pedidos día'!P112&gt;0,('Pedidos día'!P112*$C112)+$B112,""),20)</f>
        <v/>
      </c>
      <c r="Q112" t="str">
        <f>IF(IF('Pedidos día'!Q112&gt;0,('Pedidos día'!Q112*$C112)+$B112,"")&gt;20,IF('Pedidos día'!Q112&gt;0,('Pedidos día'!Q112*$C112)+$B112,""),20)</f>
        <v/>
      </c>
      <c r="R112" t="str">
        <f>IF(IF('Pedidos día'!R112&gt;0,('Pedidos día'!R112*$C112)+$B112,"")&gt;20,IF('Pedidos día'!R112&gt;0,('Pedidos día'!R112*$C112)+$B112,""),20)</f>
        <v/>
      </c>
      <c r="S112" t="str">
        <f>IF(IF('Pedidos día'!S112&gt;0,('Pedidos día'!S112*$C112)+$B112,"")&gt;20,IF('Pedidos día'!S112&gt;0,('Pedidos día'!S112*$C112)+$B112,""),20)</f>
        <v/>
      </c>
      <c r="T112" t="str">
        <f>IF(IF('Pedidos día'!T112&gt;0,('Pedidos día'!T112*$C112)+$B112,"")&gt;20,IF('Pedidos día'!T112&gt;0,('Pedidos día'!T112*$C112)+$B112,""),20)</f>
        <v/>
      </c>
      <c r="U112" t="str">
        <f>IF(IF('Pedidos día'!U112&gt;0,('Pedidos día'!U112*$C112)+$B112,"")&gt;20,IF('Pedidos día'!U112&gt;0,('Pedidos día'!U112*$C112)+$B112,""),20)</f>
        <v/>
      </c>
      <c r="V112">
        <f>IF(IF('Pedidos día'!V112&gt;0,('Pedidos día'!V112*$C112)+$B112,"")&gt;20,IF('Pedidos día'!V112&gt;0,('Pedidos día'!V112*$C112)+$B112,""),20)</f>
        <v>31.42365145740164</v>
      </c>
      <c r="W112" t="str">
        <f>IF(IF('Pedidos día'!W112&gt;0,('Pedidos día'!W112*$C112)+$B112,"")&gt;20,IF('Pedidos día'!W112&gt;0,('Pedidos día'!W112*$C112)+$B112,""),20)</f>
        <v/>
      </c>
      <c r="X112" t="str">
        <f>IF(IF('Pedidos día'!X112&gt;0,('Pedidos día'!X112*$C112)+$B112,"")&gt;20,IF('Pedidos día'!X112&gt;0,('Pedidos día'!X112*$C112)+$B112,""),20)</f>
        <v/>
      </c>
      <c r="Y112" t="str">
        <f>IF(IF('Pedidos día'!Y112&gt;0,('Pedidos día'!Y112*$C112)+$B112,"")&gt;20,IF('Pedidos día'!Y112&gt;0,('Pedidos día'!Y112*$C112)+$B112,""),20)</f>
        <v/>
      </c>
      <c r="Z112">
        <f>IF('Pedidos día'!Z112&gt;0,('Pedidos día'!Z112*$C112)+$B112,"")</f>
        <v>32.847302914803279</v>
      </c>
    </row>
    <row r="113" spans="1:26">
      <c r="A113" t="str">
        <f>'Pedidos día'!A113</f>
        <v>00000-0107</v>
      </c>
      <c r="B113">
        <f>'Pedidos día'!B113</f>
        <v>20</v>
      </c>
      <c r="C113" s="15">
        <f>'Pedidos día'!C113</f>
        <v>1.080177480756225</v>
      </c>
      <c r="D113" t="str">
        <f>IF(IF('Pedidos día'!D113&gt;0,('Pedidos día'!D113*$C113)+$B113,"")&gt;20,IF('Pedidos día'!D113&gt;0,('Pedidos día'!D113*$C113)+$B113,""),20)</f>
        <v/>
      </c>
      <c r="E113" t="str">
        <f>IF(IF('Pedidos día'!E113&gt;0,('Pedidos día'!E113*$C113)+$B113,"")&gt;20,IF('Pedidos día'!E113&gt;0,('Pedidos día'!E113*$C113)+$B113,""),20)</f>
        <v/>
      </c>
      <c r="F113">
        <f>IF(IF('Pedidos día'!F113&gt;0,('Pedidos día'!F113*$C113)+$B113,"")&gt;20,IF('Pedidos día'!F113&gt;0,('Pedidos día'!F113*$C113)+$B113,""),20)</f>
        <v>21.080177480756227</v>
      </c>
      <c r="G113" t="str">
        <f>IF(IF('Pedidos día'!G113&gt;0,('Pedidos día'!G113*$C113)+$B113,"")&gt;20,IF('Pedidos día'!G113&gt;0,('Pedidos día'!G113*$C113)+$B113,""),20)</f>
        <v/>
      </c>
      <c r="H113" t="str">
        <f>IF(IF('Pedidos día'!H113&gt;0,('Pedidos día'!H113*$C113)+$B113,"")&gt;20,IF('Pedidos día'!H113&gt;0,('Pedidos día'!H113*$C113)+$B113,""),20)</f>
        <v/>
      </c>
      <c r="I113" t="str">
        <f>IF(IF('Pedidos día'!I113&gt;0,('Pedidos día'!I113*$C113)+$B113,"")&gt;20,IF('Pedidos día'!I113&gt;0,('Pedidos día'!I113*$C113)+$B113,""),20)</f>
        <v/>
      </c>
      <c r="J113" t="str">
        <f>IF(IF('Pedidos día'!J113&gt;0,('Pedidos día'!J113*$C113)+$B113,"")&gt;20,IF('Pedidos día'!J113&gt;0,('Pedidos día'!J113*$C113)+$B113,""),20)</f>
        <v/>
      </c>
      <c r="K113" t="str">
        <f>IF(IF('Pedidos día'!K113&gt;0,('Pedidos día'!K113*$C113)+$B113,"")&gt;20,IF('Pedidos día'!K113&gt;0,('Pedidos día'!K113*$C113)+$B113,""),20)</f>
        <v/>
      </c>
      <c r="L113" t="str">
        <f>IF(IF('Pedidos día'!L113&gt;0,('Pedidos día'!L113*$C113)+$B113,"")&gt;20,IF('Pedidos día'!L113&gt;0,('Pedidos día'!L113*$C113)+$B113,""),20)</f>
        <v/>
      </c>
      <c r="M113" t="str">
        <f>IF(IF('Pedidos día'!M113&gt;0,('Pedidos día'!M113*$C113)+$B113,"")&gt;20,IF('Pedidos día'!M113&gt;0,('Pedidos día'!M113*$C113)+$B113,""),20)</f>
        <v/>
      </c>
      <c r="N113" t="str">
        <f>IF(IF('Pedidos día'!N113&gt;0,('Pedidos día'!N113*$C113)+$B113,"")&gt;20,IF('Pedidos día'!N113&gt;0,('Pedidos día'!N113*$C113)+$B113,""),20)</f>
        <v/>
      </c>
      <c r="O113" t="str">
        <f>IF(IF('Pedidos día'!O113&gt;0,('Pedidos día'!O113*$C113)+$B113,"")&gt;20,IF('Pedidos día'!O113&gt;0,('Pedidos día'!O113*$C113)+$B113,""),20)</f>
        <v/>
      </c>
      <c r="P113" t="str">
        <f>IF(IF('Pedidos día'!P113&gt;0,('Pedidos día'!P113*$C113)+$B113,"")&gt;20,IF('Pedidos día'!P113&gt;0,('Pedidos día'!P113*$C113)+$B113,""),20)</f>
        <v/>
      </c>
      <c r="Q113" t="str">
        <f>IF(IF('Pedidos día'!Q113&gt;0,('Pedidos día'!Q113*$C113)+$B113,"")&gt;20,IF('Pedidos día'!Q113&gt;0,('Pedidos día'!Q113*$C113)+$B113,""),20)</f>
        <v/>
      </c>
      <c r="R113" t="str">
        <f>IF(IF('Pedidos día'!R113&gt;0,('Pedidos día'!R113*$C113)+$B113,"")&gt;20,IF('Pedidos día'!R113&gt;0,('Pedidos día'!R113*$C113)+$B113,""),20)</f>
        <v/>
      </c>
      <c r="S113" t="str">
        <f>IF(IF('Pedidos día'!S113&gt;0,('Pedidos día'!S113*$C113)+$B113,"")&gt;20,IF('Pedidos día'!S113&gt;0,('Pedidos día'!S113*$C113)+$B113,""),20)</f>
        <v/>
      </c>
      <c r="T113" t="str">
        <f>IF(IF('Pedidos día'!T113&gt;0,('Pedidos día'!T113*$C113)+$B113,"")&gt;20,IF('Pedidos día'!T113&gt;0,('Pedidos día'!T113*$C113)+$B113,""),20)</f>
        <v/>
      </c>
      <c r="U113" t="str">
        <f>IF(IF('Pedidos día'!U113&gt;0,('Pedidos día'!U113*$C113)+$B113,"")&gt;20,IF('Pedidos día'!U113&gt;0,('Pedidos día'!U113*$C113)+$B113,""),20)</f>
        <v/>
      </c>
      <c r="V113" t="str">
        <f>IF(IF('Pedidos día'!V113&gt;0,('Pedidos día'!V113*$C113)+$B113,"")&gt;20,IF('Pedidos día'!V113&gt;0,('Pedidos día'!V113*$C113)+$B113,""),20)</f>
        <v/>
      </c>
      <c r="W113" t="str">
        <f>IF(IF('Pedidos día'!W113&gt;0,('Pedidos día'!W113*$C113)+$B113,"")&gt;20,IF('Pedidos día'!W113&gt;0,('Pedidos día'!W113*$C113)+$B113,""),20)</f>
        <v/>
      </c>
      <c r="X113" t="str">
        <f>IF(IF('Pedidos día'!X113&gt;0,('Pedidos día'!X113*$C113)+$B113,"")&gt;20,IF('Pedidos día'!X113&gt;0,('Pedidos día'!X113*$C113)+$B113,""),20)</f>
        <v/>
      </c>
      <c r="Y113">
        <f>IF(IF('Pedidos día'!Y113&gt;0,('Pedidos día'!Y113*$C113)+$B113,"")&gt;20,IF('Pedidos día'!Y113&gt;0,('Pedidos día'!Y113*$C113)+$B113,""),20)</f>
        <v>22.16035496151245</v>
      </c>
      <c r="Z113">
        <f>IF('Pedidos día'!Z113&gt;0,('Pedidos día'!Z113*$C113)+$B113,"")</f>
        <v>23.240532442268673</v>
      </c>
    </row>
    <row r="114" spans="1:26">
      <c r="A114" t="str">
        <f>'Pedidos día'!A114</f>
        <v>00000-0109</v>
      </c>
      <c r="B114">
        <f>'Pedidos día'!B114</f>
        <v>40</v>
      </c>
      <c r="C114" s="15">
        <f>'Pedidos día'!C114</f>
        <v>1.2491596959064557</v>
      </c>
      <c r="D114" t="str">
        <f>IF(IF('Pedidos día'!D114&gt;0,('Pedidos día'!D114*$C114)+$B114,"")&gt;20,IF('Pedidos día'!D114&gt;0,('Pedidos día'!D114*$C114)+$B114,""),20)</f>
        <v/>
      </c>
      <c r="E114" t="str">
        <f>IF(IF('Pedidos día'!E114&gt;0,('Pedidos día'!E114*$C114)+$B114,"")&gt;20,IF('Pedidos día'!E114&gt;0,('Pedidos día'!E114*$C114)+$B114,""),20)</f>
        <v/>
      </c>
      <c r="F114" t="str">
        <f>IF(IF('Pedidos día'!F114&gt;0,('Pedidos día'!F114*$C114)+$B114,"")&gt;20,IF('Pedidos día'!F114&gt;0,('Pedidos día'!F114*$C114)+$B114,""),20)</f>
        <v/>
      </c>
      <c r="G114" t="str">
        <f>IF(IF('Pedidos día'!G114&gt;0,('Pedidos día'!G114*$C114)+$B114,"")&gt;20,IF('Pedidos día'!G114&gt;0,('Pedidos día'!G114*$C114)+$B114,""),20)</f>
        <v/>
      </c>
      <c r="H114" t="str">
        <f>IF(IF('Pedidos día'!H114&gt;0,('Pedidos día'!H114*$C114)+$B114,"")&gt;20,IF('Pedidos día'!H114&gt;0,('Pedidos día'!H114*$C114)+$B114,""),20)</f>
        <v/>
      </c>
      <c r="I114" t="str">
        <f>IF(IF('Pedidos día'!I114&gt;0,('Pedidos día'!I114*$C114)+$B114,"")&gt;20,IF('Pedidos día'!I114&gt;0,('Pedidos día'!I114*$C114)+$B114,""),20)</f>
        <v/>
      </c>
      <c r="J114">
        <f>IF(IF('Pedidos día'!J114&gt;0,('Pedidos día'!J114*$C114)+$B114,"")&gt;20,IF('Pedidos día'!J114&gt;0,('Pedidos día'!J114*$C114)+$B114,""),20)</f>
        <v>47.494958175438732</v>
      </c>
      <c r="K114" t="str">
        <f>IF(IF('Pedidos día'!K114&gt;0,('Pedidos día'!K114*$C114)+$B114,"")&gt;20,IF('Pedidos día'!K114&gt;0,('Pedidos día'!K114*$C114)+$B114,""),20)</f>
        <v/>
      </c>
      <c r="L114" t="str">
        <f>IF(IF('Pedidos día'!L114&gt;0,('Pedidos día'!L114*$C114)+$B114,"")&gt;20,IF('Pedidos día'!L114&gt;0,('Pedidos día'!L114*$C114)+$B114,""),20)</f>
        <v/>
      </c>
      <c r="M114" t="str">
        <f>IF(IF('Pedidos día'!M114&gt;0,('Pedidos día'!M114*$C114)+$B114,"")&gt;20,IF('Pedidos día'!M114&gt;0,('Pedidos día'!M114*$C114)+$B114,""),20)</f>
        <v/>
      </c>
      <c r="N114" t="str">
        <f>IF(IF('Pedidos día'!N114&gt;0,('Pedidos día'!N114*$C114)+$B114,"")&gt;20,IF('Pedidos día'!N114&gt;0,('Pedidos día'!N114*$C114)+$B114,""),20)</f>
        <v/>
      </c>
      <c r="O114" t="str">
        <f>IF(IF('Pedidos día'!O114&gt;0,('Pedidos día'!O114*$C114)+$B114,"")&gt;20,IF('Pedidos día'!O114&gt;0,('Pedidos día'!O114*$C114)+$B114,""),20)</f>
        <v/>
      </c>
      <c r="P114" t="str">
        <f>IF(IF('Pedidos día'!P114&gt;0,('Pedidos día'!P114*$C114)+$B114,"")&gt;20,IF('Pedidos día'!P114&gt;0,('Pedidos día'!P114*$C114)+$B114,""),20)</f>
        <v/>
      </c>
      <c r="Q114" t="str">
        <f>IF(IF('Pedidos día'!Q114&gt;0,('Pedidos día'!Q114*$C114)+$B114,"")&gt;20,IF('Pedidos día'!Q114&gt;0,('Pedidos día'!Q114*$C114)+$B114,""),20)</f>
        <v/>
      </c>
      <c r="R114" t="str">
        <f>IF(IF('Pedidos día'!R114&gt;0,('Pedidos día'!R114*$C114)+$B114,"")&gt;20,IF('Pedidos día'!R114&gt;0,('Pedidos día'!R114*$C114)+$B114,""),20)</f>
        <v/>
      </c>
      <c r="S114" t="str">
        <f>IF(IF('Pedidos día'!S114&gt;0,('Pedidos día'!S114*$C114)+$B114,"")&gt;20,IF('Pedidos día'!S114&gt;0,('Pedidos día'!S114*$C114)+$B114,""),20)</f>
        <v/>
      </c>
      <c r="T114">
        <f>IF(IF('Pedidos día'!T114&gt;0,('Pedidos día'!T114*$C114)+$B114,"")&gt;20,IF('Pedidos día'!T114&gt;0,('Pedidos día'!T114*$C114)+$B114,""),20)</f>
        <v>44.996638783625826</v>
      </c>
      <c r="U114" t="str">
        <f>IF(IF('Pedidos día'!U114&gt;0,('Pedidos día'!U114*$C114)+$B114,"")&gt;20,IF('Pedidos día'!U114&gt;0,('Pedidos día'!U114*$C114)+$B114,""),20)</f>
        <v/>
      </c>
      <c r="V114" t="str">
        <f>IF(IF('Pedidos día'!V114&gt;0,('Pedidos día'!V114*$C114)+$B114,"")&gt;20,IF('Pedidos día'!V114&gt;0,('Pedidos día'!V114*$C114)+$B114,""),20)</f>
        <v/>
      </c>
      <c r="W114" t="str">
        <f>IF(IF('Pedidos día'!W114&gt;0,('Pedidos día'!W114*$C114)+$B114,"")&gt;20,IF('Pedidos día'!W114&gt;0,('Pedidos día'!W114*$C114)+$B114,""),20)</f>
        <v/>
      </c>
      <c r="X114" t="str">
        <f>IF(IF('Pedidos día'!X114&gt;0,('Pedidos día'!X114*$C114)+$B114,"")&gt;20,IF('Pedidos día'!X114&gt;0,('Pedidos día'!X114*$C114)+$B114,""),20)</f>
        <v/>
      </c>
      <c r="Y114" t="str">
        <f>IF(IF('Pedidos día'!Y114&gt;0,('Pedidos día'!Y114*$C114)+$B114,"")&gt;20,IF('Pedidos día'!Y114&gt;0,('Pedidos día'!Y114*$C114)+$B114,""),20)</f>
        <v/>
      </c>
      <c r="Z114">
        <f>IF('Pedidos día'!Z114&gt;0,('Pedidos día'!Z114*$C114)+$B114,"")</f>
        <v>52.491596959064559</v>
      </c>
    </row>
    <row r="115" spans="1:26">
      <c r="A115" t="str">
        <f>'Pedidos día'!A115</f>
        <v>00000-0121</v>
      </c>
      <c r="B115">
        <f>'Pedidos día'!B115</f>
        <v>10</v>
      </c>
      <c r="C115" s="15">
        <f>'Pedidos día'!C115</f>
        <v>1.2202914763391801</v>
      </c>
      <c r="D115">
        <f>IF(IF('Pedidos día'!D115&gt;0,('Pedidos día'!D115*$C115)+$B115,"")&gt;20,IF('Pedidos día'!D115&gt;0,('Pedidos día'!D115*$C115)+$B115,""),20)</f>
        <v>20</v>
      </c>
      <c r="E115" t="str">
        <f>IF(IF('Pedidos día'!E115&gt;0,('Pedidos día'!E115*$C115)+$B115,"")&gt;20,IF('Pedidos día'!E115&gt;0,('Pedidos día'!E115*$C115)+$B115,""),20)</f>
        <v/>
      </c>
      <c r="F115" t="str">
        <f>IF(IF('Pedidos día'!F115&gt;0,('Pedidos día'!F115*$C115)+$B115,"")&gt;20,IF('Pedidos día'!F115&gt;0,('Pedidos día'!F115*$C115)+$B115,""),20)</f>
        <v/>
      </c>
      <c r="G115" t="str">
        <f>IF(IF('Pedidos día'!G115&gt;0,('Pedidos día'!G115*$C115)+$B115,"")&gt;20,IF('Pedidos día'!G115&gt;0,('Pedidos día'!G115*$C115)+$B115,""),20)</f>
        <v/>
      </c>
      <c r="H115" t="str">
        <f>IF(IF('Pedidos día'!H115&gt;0,('Pedidos día'!H115*$C115)+$B115,"")&gt;20,IF('Pedidos día'!H115&gt;0,('Pedidos día'!H115*$C115)+$B115,""),20)</f>
        <v/>
      </c>
      <c r="I115" t="str">
        <f>IF(IF('Pedidos día'!I115&gt;0,('Pedidos día'!I115*$C115)+$B115,"")&gt;20,IF('Pedidos día'!I115&gt;0,('Pedidos día'!I115*$C115)+$B115,""),20)</f>
        <v/>
      </c>
      <c r="J115" t="str">
        <f>IF(IF('Pedidos día'!J115&gt;0,('Pedidos día'!J115*$C115)+$B115,"")&gt;20,IF('Pedidos día'!J115&gt;0,('Pedidos día'!J115*$C115)+$B115,""),20)</f>
        <v/>
      </c>
      <c r="K115" t="str">
        <f>IF(IF('Pedidos día'!K115&gt;0,('Pedidos día'!K115*$C115)+$B115,"")&gt;20,IF('Pedidos día'!K115&gt;0,('Pedidos día'!K115*$C115)+$B115,""),20)</f>
        <v/>
      </c>
      <c r="L115" t="str">
        <f>IF(IF('Pedidos día'!L115&gt;0,('Pedidos día'!L115*$C115)+$B115,"")&gt;20,IF('Pedidos día'!L115&gt;0,('Pedidos día'!L115*$C115)+$B115,""),20)</f>
        <v/>
      </c>
      <c r="M115" t="str">
        <f>IF(IF('Pedidos día'!M115&gt;0,('Pedidos día'!M115*$C115)+$B115,"")&gt;20,IF('Pedidos día'!M115&gt;0,('Pedidos día'!M115*$C115)+$B115,""),20)</f>
        <v/>
      </c>
      <c r="N115" t="str">
        <f>IF(IF('Pedidos día'!N115&gt;0,('Pedidos día'!N115*$C115)+$B115,"")&gt;20,IF('Pedidos día'!N115&gt;0,('Pedidos día'!N115*$C115)+$B115,""),20)</f>
        <v/>
      </c>
      <c r="O115" t="str">
        <f>IF(IF('Pedidos día'!O115&gt;0,('Pedidos día'!O115*$C115)+$B115,"")&gt;20,IF('Pedidos día'!O115&gt;0,('Pedidos día'!O115*$C115)+$B115,""),20)</f>
        <v/>
      </c>
      <c r="P115" t="str">
        <f>IF(IF('Pedidos día'!P115&gt;0,('Pedidos día'!P115*$C115)+$B115,"")&gt;20,IF('Pedidos día'!P115&gt;0,('Pedidos día'!P115*$C115)+$B115,""),20)</f>
        <v/>
      </c>
      <c r="Q115" t="str">
        <f>IF(IF('Pedidos día'!Q115&gt;0,('Pedidos día'!Q115*$C115)+$B115,"")&gt;20,IF('Pedidos día'!Q115&gt;0,('Pedidos día'!Q115*$C115)+$B115,""),20)</f>
        <v/>
      </c>
      <c r="R115" t="str">
        <f>IF(IF('Pedidos día'!R115&gt;0,('Pedidos día'!R115*$C115)+$B115,"")&gt;20,IF('Pedidos día'!R115&gt;0,('Pedidos día'!R115*$C115)+$B115,""),20)</f>
        <v/>
      </c>
      <c r="S115" t="str">
        <f>IF(IF('Pedidos día'!S115&gt;0,('Pedidos día'!S115*$C115)+$B115,"")&gt;20,IF('Pedidos día'!S115&gt;0,('Pedidos día'!S115*$C115)+$B115,""),20)</f>
        <v/>
      </c>
      <c r="T115" t="str">
        <f>IF(IF('Pedidos día'!T115&gt;0,('Pedidos día'!T115*$C115)+$B115,"")&gt;20,IF('Pedidos día'!T115&gt;0,('Pedidos día'!T115*$C115)+$B115,""),20)</f>
        <v/>
      </c>
      <c r="U115" t="str">
        <f>IF(IF('Pedidos día'!U115&gt;0,('Pedidos día'!U115*$C115)+$B115,"")&gt;20,IF('Pedidos día'!U115&gt;0,('Pedidos día'!U115*$C115)+$B115,""),20)</f>
        <v/>
      </c>
      <c r="V115" t="str">
        <f>IF(IF('Pedidos día'!V115&gt;0,('Pedidos día'!V115*$C115)+$B115,"")&gt;20,IF('Pedidos día'!V115&gt;0,('Pedidos día'!V115*$C115)+$B115,""),20)</f>
        <v/>
      </c>
      <c r="W115" t="str">
        <f>IF(IF('Pedidos día'!W115&gt;0,('Pedidos día'!W115*$C115)+$B115,"")&gt;20,IF('Pedidos día'!W115&gt;0,('Pedidos día'!W115*$C115)+$B115,""),20)</f>
        <v/>
      </c>
      <c r="X115">
        <f>IF(IF('Pedidos día'!X115&gt;0,('Pedidos día'!X115*$C115)+$B115,"")&gt;20,IF('Pedidos día'!X115&gt;0,('Pedidos día'!X115*$C115)+$B115,""),20)</f>
        <v>20</v>
      </c>
      <c r="Y115" t="str">
        <f>IF(IF('Pedidos día'!Y115&gt;0,('Pedidos día'!Y115*$C115)+$B115,"")&gt;20,IF('Pedidos día'!Y115&gt;0,('Pedidos día'!Y115*$C115)+$B115,""),20)</f>
        <v/>
      </c>
      <c r="Z115">
        <f>IF('Pedidos día'!Z115&gt;0,('Pedidos día'!Z115*$C115)+$B115,"")</f>
        <v>17.321748858035079</v>
      </c>
    </row>
    <row r="116" spans="1:26">
      <c r="A116" t="str">
        <f>'Pedidos día'!A116</f>
        <v>00000-0124</v>
      </c>
      <c r="B116">
        <f>'Pedidos día'!B116</f>
        <v>30</v>
      </c>
      <c r="C116" s="15">
        <f>'Pedidos día'!C116</f>
        <v>1.4884910468418546</v>
      </c>
      <c r="D116" t="str">
        <f>IF(IF('Pedidos día'!D116&gt;0,('Pedidos día'!D116*$C116)+$B116,"")&gt;20,IF('Pedidos día'!D116&gt;0,('Pedidos día'!D116*$C116)+$B116,""),20)</f>
        <v/>
      </c>
      <c r="E116" t="str">
        <f>IF(IF('Pedidos día'!E116&gt;0,('Pedidos día'!E116*$C116)+$B116,"")&gt;20,IF('Pedidos día'!E116&gt;0,('Pedidos día'!E116*$C116)+$B116,""),20)</f>
        <v/>
      </c>
      <c r="F116" t="str">
        <f>IF(IF('Pedidos día'!F116&gt;0,('Pedidos día'!F116*$C116)+$B116,"")&gt;20,IF('Pedidos día'!F116&gt;0,('Pedidos día'!F116*$C116)+$B116,""),20)</f>
        <v/>
      </c>
      <c r="G116" t="str">
        <f>IF(IF('Pedidos día'!G116&gt;0,('Pedidos día'!G116*$C116)+$B116,"")&gt;20,IF('Pedidos día'!G116&gt;0,('Pedidos día'!G116*$C116)+$B116,""),20)</f>
        <v/>
      </c>
      <c r="H116" t="str">
        <f>IF(IF('Pedidos día'!H116&gt;0,('Pedidos día'!H116*$C116)+$B116,"")&gt;20,IF('Pedidos día'!H116&gt;0,('Pedidos día'!H116*$C116)+$B116,""),20)</f>
        <v/>
      </c>
      <c r="I116" t="str">
        <f>IF(IF('Pedidos día'!I116&gt;0,('Pedidos día'!I116*$C116)+$B116,"")&gt;20,IF('Pedidos día'!I116&gt;0,('Pedidos día'!I116*$C116)+$B116,""),20)</f>
        <v/>
      </c>
      <c r="J116" t="str">
        <f>IF(IF('Pedidos día'!J116&gt;0,('Pedidos día'!J116*$C116)+$B116,"")&gt;20,IF('Pedidos día'!J116&gt;0,('Pedidos día'!J116*$C116)+$B116,""),20)</f>
        <v/>
      </c>
      <c r="K116">
        <f>IF(IF('Pedidos día'!K116&gt;0,('Pedidos día'!K116*$C116)+$B116,"")&gt;20,IF('Pedidos día'!K116&gt;0,('Pedidos día'!K116*$C116)+$B116,""),20)</f>
        <v>32.976982093683709</v>
      </c>
      <c r="L116" t="str">
        <f>IF(IF('Pedidos día'!L116&gt;0,('Pedidos día'!L116*$C116)+$B116,"")&gt;20,IF('Pedidos día'!L116&gt;0,('Pedidos día'!L116*$C116)+$B116,""),20)</f>
        <v/>
      </c>
      <c r="M116" t="str">
        <f>IF(IF('Pedidos día'!M116&gt;0,('Pedidos día'!M116*$C116)+$B116,"")&gt;20,IF('Pedidos día'!M116&gt;0,('Pedidos día'!M116*$C116)+$B116,""),20)</f>
        <v/>
      </c>
      <c r="N116" t="str">
        <f>IF(IF('Pedidos día'!N116&gt;0,('Pedidos día'!N116*$C116)+$B116,"")&gt;20,IF('Pedidos día'!N116&gt;0,('Pedidos día'!N116*$C116)+$B116,""),20)</f>
        <v/>
      </c>
      <c r="O116" t="str">
        <f>IF(IF('Pedidos día'!O116&gt;0,('Pedidos día'!O116*$C116)+$B116,"")&gt;20,IF('Pedidos día'!O116&gt;0,('Pedidos día'!O116*$C116)+$B116,""),20)</f>
        <v/>
      </c>
      <c r="P116">
        <f>IF(IF('Pedidos día'!P116&gt;0,('Pedidos día'!P116*$C116)+$B116,"")&gt;20,IF('Pedidos día'!P116&gt;0,('Pedidos día'!P116*$C116)+$B116,""),20)</f>
        <v>32.976982093683709</v>
      </c>
      <c r="Q116" t="str">
        <f>IF(IF('Pedidos día'!Q116&gt;0,('Pedidos día'!Q116*$C116)+$B116,"")&gt;20,IF('Pedidos día'!Q116&gt;0,('Pedidos día'!Q116*$C116)+$B116,""),20)</f>
        <v/>
      </c>
      <c r="R116" t="str">
        <f>IF(IF('Pedidos día'!R116&gt;0,('Pedidos día'!R116*$C116)+$B116,"")&gt;20,IF('Pedidos día'!R116&gt;0,('Pedidos día'!R116*$C116)+$B116,""),20)</f>
        <v/>
      </c>
      <c r="S116" t="str">
        <f>IF(IF('Pedidos día'!S116&gt;0,('Pedidos día'!S116*$C116)+$B116,"")&gt;20,IF('Pedidos día'!S116&gt;0,('Pedidos día'!S116*$C116)+$B116,""),20)</f>
        <v/>
      </c>
      <c r="T116" t="str">
        <f>IF(IF('Pedidos día'!T116&gt;0,('Pedidos día'!T116*$C116)+$B116,"")&gt;20,IF('Pedidos día'!T116&gt;0,('Pedidos día'!T116*$C116)+$B116,""),20)</f>
        <v/>
      </c>
      <c r="U116" t="str">
        <f>IF(IF('Pedidos día'!U116&gt;0,('Pedidos día'!U116*$C116)+$B116,"")&gt;20,IF('Pedidos día'!U116&gt;0,('Pedidos día'!U116*$C116)+$B116,""),20)</f>
        <v/>
      </c>
      <c r="V116" t="str">
        <f>IF(IF('Pedidos día'!V116&gt;0,('Pedidos día'!V116*$C116)+$B116,"")&gt;20,IF('Pedidos día'!V116&gt;0,('Pedidos día'!V116*$C116)+$B116,""),20)</f>
        <v/>
      </c>
      <c r="W116" t="str">
        <f>IF(IF('Pedidos día'!W116&gt;0,('Pedidos día'!W116*$C116)+$B116,"")&gt;20,IF('Pedidos día'!W116&gt;0,('Pedidos día'!W116*$C116)+$B116,""),20)</f>
        <v/>
      </c>
      <c r="X116" t="str">
        <f>IF(IF('Pedidos día'!X116&gt;0,('Pedidos día'!X116*$C116)+$B116,"")&gt;20,IF('Pedidos día'!X116&gt;0,('Pedidos día'!X116*$C116)+$B116,""),20)</f>
        <v/>
      </c>
      <c r="Y116" t="str">
        <f>IF(IF('Pedidos día'!Y116&gt;0,('Pedidos día'!Y116*$C116)+$B116,"")&gt;20,IF('Pedidos día'!Y116&gt;0,('Pedidos día'!Y116*$C116)+$B116,""),20)</f>
        <v/>
      </c>
      <c r="Z116">
        <f>IF('Pedidos día'!Z116&gt;0,('Pedidos día'!Z116*$C116)+$B116,"")</f>
        <v>35.953964187367419</v>
      </c>
    </row>
    <row r="117" spans="1:26">
      <c r="A117" t="str">
        <f>'Pedidos día'!A117</f>
        <v>00000-0126</v>
      </c>
      <c r="B117">
        <f>'Pedidos día'!B117</f>
        <v>40</v>
      </c>
      <c r="C117" s="15">
        <f>'Pedidos día'!C117</f>
        <v>1.3026705738177764</v>
      </c>
      <c r="D117" t="str">
        <f>IF(IF('Pedidos día'!D117&gt;0,('Pedidos día'!D117*$C117)+$B117,"")&gt;20,IF('Pedidos día'!D117&gt;0,('Pedidos día'!D117*$C117)+$B117,""),20)</f>
        <v/>
      </c>
      <c r="E117" t="str">
        <f>IF(IF('Pedidos día'!E117&gt;0,('Pedidos día'!E117*$C117)+$B117,"")&gt;20,IF('Pedidos día'!E117&gt;0,('Pedidos día'!E117*$C117)+$B117,""),20)</f>
        <v/>
      </c>
      <c r="F117" t="str">
        <f>IF(IF('Pedidos día'!F117&gt;0,('Pedidos día'!F117*$C117)+$B117,"")&gt;20,IF('Pedidos día'!F117&gt;0,('Pedidos día'!F117*$C117)+$B117,""),20)</f>
        <v/>
      </c>
      <c r="G117" t="str">
        <f>IF(IF('Pedidos día'!G117&gt;0,('Pedidos día'!G117*$C117)+$B117,"")&gt;20,IF('Pedidos día'!G117&gt;0,('Pedidos día'!G117*$C117)+$B117,""),20)</f>
        <v/>
      </c>
      <c r="H117" t="str">
        <f>IF(IF('Pedidos día'!H117&gt;0,('Pedidos día'!H117*$C117)+$B117,"")&gt;20,IF('Pedidos día'!H117&gt;0,('Pedidos día'!H117*$C117)+$B117,""),20)</f>
        <v/>
      </c>
      <c r="I117" t="str">
        <f>IF(IF('Pedidos día'!I117&gt;0,('Pedidos día'!I117*$C117)+$B117,"")&gt;20,IF('Pedidos día'!I117&gt;0,('Pedidos día'!I117*$C117)+$B117,""),20)</f>
        <v/>
      </c>
      <c r="J117" t="str">
        <f>IF(IF('Pedidos día'!J117&gt;0,('Pedidos día'!J117*$C117)+$B117,"")&gt;20,IF('Pedidos día'!J117&gt;0,('Pedidos día'!J117*$C117)+$B117,""),20)</f>
        <v/>
      </c>
      <c r="K117" t="str">
        <f>IF(IF('Pedidos día'!K117&gt;0,('Pedidos día'!K117*$C117)+$B117,"")&gt;20,IF('Pedidos día'!K117&gt;0,('Pedidos día'!K117*$C117)+$B117,""),20)</f>
        <v/>
      </c>
      <c r="L117" t="str">
        <f>IF(IF('Pedidos día'!L117&gt;0,('Pedidos día'!L117*$C117)+$B117,"")&gt;20,IF('Pedidos día'!L117&gt;0,('Pedidos día'!L117*$C117)+$B117,""),20)</f>
        <v/>
      </c>
      <c r="M117" t="str">
        <f>IF(IF('Pedidos día'!M117&gt;0,('Pedidos día'!M117*$C117)+$B117,"")&gt;20,IF('Pedidos día'!M117&gt;0,('Pedidos día'!M117*$C117)+$B117,""),20)</f>
        <v/>
      </c>
      <c r="N117" t="str">
        <f>IF(IF('Pedidos día'!N117&gt;0,('Pedidos día'!N117*$C117)+$B117,"")&gt;20,IF('Pedidos día'!N117&gt;0,('Pedidos día'!N117*$C117)+$B117,""),20)</f>
        <v/>
      </c>
      <c r="O117" t="str">
        <f>IF(IF('Pedidos día'!O117&gt;0,('Pedidos día'!O117*$C117)+$B117,"")&gt;20,IF('Pedidos día'!O117&gt;0,('Pedidos día'!O117*$C117)+$B117,""),20)</f>
        <v/>
      </c>
      <c r="P117">
        <f>IF(IF('Pedidos día'!P117&gt;0,('Pedidos día'!P117*$C117)+$B117,"")&gt;20,IF('Pedidos día'!P117&gt;0,('Pedidos día'!P117*$C117)+$B117,""),20)</f>
        <v>55.632046885813317</v>
      </c>
      <c r="Q117" t="str">
        <f>IF(IF('Pedidos día'!Q117&gt;0,('Pedidos día'!Q117*$C117)+$B117,"")&gt;20,IF('Pedidos día'!Q117&gt;0,('Pedidos día'!Q117*$C117)+$B117,""),20)</f>
        <v/>
      </c>
      <c r="R117" t="str">
        <f>IF(IF('Pedidos día'!R117&gt;0,('Pedidos día'!R117*$C117)+$B117,"")&gt;20,IF('Pedidos día'!R117&gt;0,('Pedidos día'!R117*$C117)+$B117,""),20)</f>
        <v/>
      </c>
      <c r="S117" t="str">
        <f>IF(IF('Pedidos día'!S117&gt;0,('Pedidos día'!S117*$C117)+$B117,"")&gt;20,IF('Pedidos día'!S117&gt;0,('Pedidos día'!S117*$C117)+$B117,""),20)</f>
        <v/>
      </c>
      <c r="T117" t="str">
        <f>IF(IF('Pedidos día'!T117&gt;0,('Pedidos día'!T117*$C117)+$B117,"")&gt;20,IF('Pedidos día'!T117&gt;0,('Pedidos día'!T117*$C117)+$B117,""),20)</f>
        <v/>
      </c>
      <c r="U117" t="str">
        <f>IF(IF('Pedidos día'!U117&gt;0,('Pedidos día'!U117*$C117)+$B117,"")&gt;20,IF('Pedidos día'!U117&gt;0,('Pedidos día'!U117*$C117)+$B117,""),20)</f>
        <v/>
      </c>
      <c r="V117" t="str">
        <f>IF(IF('Pedidos día'!V117&gt;0,('Pedidos día'!V117*$C117)+$B117,"")&gt;20,IF('Pedidos día'!V117&gt;0,('Pedidos día'!V117*$C117)+$B117,""),20)</f>
        <v/>
      </c>
      <c r="W117" t="str">
        <f>IF(IF('Pedidos día'!W117&gt;0,('Pedidos día'!W117*$C117)+$B117,"")&gt;20,IF('Pedidos día'!W117&gt;0,('Pedidos día'!W117*$C117)+$B117,""),20)</f>
        <v/>
      </c>
      <c r="X117" t="str">
        <f>IF(IF('Pedidos día'!X117&gt;0,('Pedidos día'!X117*$C117)+$B117,"")&gt;20,IF('Pedidos día'!X117&gt;0,('Pedidos día'!X117*$C117)+$B117,""),20)</f>
        <v/>
      </c>
      <c r="Y117">
        <f>IF(IF('Pedidos día'!Y117&gt;0,('Pedidos día'!Y117*$C117)+$B117,"")&gt;20,IF('Pedidos día'!Y117&gt;0,('Pedidos día'!Y117*$C117)+$B117,""),20)</f>
        <v>41.302670573817778</v>
      </c>
      <c r="Z117">
        <f>IF('Pedidos día'!Z117&gt;0,('Pedidos día'!Z117*$C117)+$B117,"")</f>
        <v>56.934717459631095</v>
      </c>
    </row>
    <row r="118" spans="1:26">
      <c r="A118" t="str">
        <f>'Pedidos día'!A118</f>
        <v>00000-0127</v>
      </c>
      <c r="B118">
        <f>'Pedidos día'!B118</f>
        <v>20</v>
      </c>
      <c r="C118" s="15">
        <f>'Pedidos día'!C118</f>
        <v>1.8015967206063994</v>
      </c>
      <c r="D118" t="str">
        <f>IF(IF('Pedidos día'!D118&gt;0,('Pedidos día'!D118*$C118)+$B118,"")&gt;20,IF('Pedidos día'!D118&gt;0,('Pedidos día'!D118*$C118)+$B118,""),20)</f>
        <v/>
      </c>
      <c r="E118" t="str">
        <f>IF(IF('Pedidos día'!E118&gt;0,('Pedidos día'!E118*$C118)+$B118,"")&gt;20,IF('Pedidos día'!E118&gt;0,('Pedidos día'!E118*$C118)+$B118,""),20)</f>
        <v/>
      </c>
      <c r="F118" t="str">
        <f>IF(IF('Pedidos día'!F118&gt;0,('Pedidos día'!F118*$C118)+$B118,"")&gt;20,IF('Pedidos día'!F118&gt;0,('Pedidos día'!F118*$C118)+$B118,""),20)</f>
        <v/>
      </c>
      <c r="G118" t="str">
        <f>IF(IF('Pedidos día'!G118&gt;0,('Pedidos día'!G118*$C118)+$B118,"")&gt;20,IF('Pedidos día'!G118&gt;0,('Pedidos día'!G118*$C118)+$B118,""),20)</f>
        <v/>
      </c>
      <c r="H118" t="str">
        <f>IF(IF('Pedidos día'!H118&gt;0,('Pedidos día'!H118*$C118)+$B118,"")&gt;20,IF('Pedidos día'!H118&gt;0,('Pedidos día'!H118*$C118)+$B118,""),20)</f>
        <v/>
      </c>
      <c r="I118">
        <f>IF(IF('Pedidos día'!I118&gt;0,('Pedidos día'!I118*$C118)+$B118,"")&gt;20,IF('Pedidos día'!I118&gt;0,('Pedidos día'!I118*$C118)+$B118,""),20)</f>
        <v>25.4047901618192</v>
      </c>
      <c r="J118" t="str">
        <f>IF(IF('Pedidos día'!J118&gt;0,('Pedidos día'!J118*$C118)+$B118,"")&gt;20,IF('Pedidos día'!J118&gt;0,('Pedidos día'!J118*$C118)+$B118,""),20)</f>
        <v/>
      </c>
      <c r="K118" t="str">
        <f>IF(IF('Pedidos día'!K118&gt;0,('Pedidos día'!K118*$C118)+$B118,"")&gt;20,IF('Pedidos día'!K118&gt;0,('Pedidos día'!K118*$C118)+$B118,""),20)</f>
        <v/>
      </c>
      <c r="L118" t="str">
        <f>IF(IF('Pedidos día'!L118&gt;0,('Pedidos día'!L118*$C118)+$B118,"")&gt;20,IF('Pedidos día'!L118&gt;0,('Pedidos día'!L118*$C118)+$B118,""),20)</f>
        <v/>
      </c>
      <c r="M118" t="str">
        <f>IF(IF('Pedidos día'!M118&gt;0,('Pedidos día'!M118*$C118)+$B118,"")&gt;20,IF('Pedidos día'!M118&gt;0,('Pedidos día'!M118*$C118)+$B118,""),20)</f>
        <v/>
      </c>
      <c r="N118" t="str">
        <f>IF(IF('Pedidos día'!N118&gt;0,('Pedidos día'!N118*$C118)+$B118,"")&gt;20,IF('Pedidos día'!N118&gt;0,('Pedidos día'!N118*$C118)+$B118,""),20)</f>
        <v/>
      </c>
      <c r="O118">
        <f>IF(IF('Pedidos día'!O118&gt;0,('Pedidos día'!O118*$C118)+$B118,"")&gt;20,IF('Pedidos día'!O118&gt;0,('Pedidos día'!O118*$C118)+$B118,""),20)</f>
        <v>23.603193441212799</v>
      </c>
      <c r="P118" t="str">
        <f>IF(IF('Pedidos día'!P118&gt;0,('Pedidos día'!P118*$C118)+$B118,"")&gt;20,IF('Pedidos día'!P118&gt;0,('Pedidos día'!P118*$C118)+$B118,""),20)</f>
        <v/>
      </c>
      <c r="Q118" t="str">
        <f>IF(IF('Pedidos día'!Q118&gt;0,('Pedidos día'!Q118*$C118)+$B118,"")&gt;20,IF('Pedidos día'!Q118&gt;0,('Pedidos día'!Q118*$C118)+$B118,""),20)</f>
        <v/>
      </c>
      <c r="R118" t="str">
        <f>IF(IF('Pedidos día'!R118&gt;0,('Pedidos día'!R118*$C118)+$B118,"")&gt;20,IF('Pedidos día'!R118&gt;0,('Pedidos día'!R118*$C118)+$B118,""),20)</f>
        <v/>
      </c>
      <c r="S118" t="str">
        <f>IF(IF('Pedidos día'!S118&gt;0,('Pedidos día'!S118*$C118)+$B118,"")&gt;20,IF('Pedidos día'!S118&gt;0,('Pedidos día'!S118*$C118)+$B118,""),20)</f>
        <v/>
      </c>
      <c r="T118" t="str">
        <f>IF(IF('Pedidos día'!T118&gt;0,('Pedidos día'!T118*$C118)+$B118,"")&gt;20,IF('Pedidos día'!T118&gt;0,('Pedidos día'!T118*$C118)+$B118,""),20)</f>
        <v/>
      </c>
      <c r="U118" t="str">
        <f>IF(IF('Pedidos día'!U118&gt;0,('Pedidos día'!U118*$C118)+$B118,"")&gt;20,IF('Pedidos día'!U118&gt;0,('Pedidos día'!U118*$C118)+$B118,""),20)</f>
        <v/>
      </c>
      <c r="V118" t="str">
        <f>IF(IF('Pedidos día'!V118&gt;0,('Pedidos día'!V118*$C118)+$B118,"")&gt;20,IF('Pedidos día'!V118&gt;0,('Pedidos día'!V118*$C118)+$B118,""),20)</f>
        <v/>
      </c>
      <c r="W118" t="str">
        <f>IF(IF('Pedidos día'!W118&gt;0,('Pedidos día'!W118*$C118)+$B118,"")&gt;20,IF('Pedidos día'!W118&gt;0,('Pedidos día'!W118*$C118)+$B118,""),20)</f>
        <v/>
      </c>
      <c r="X118" t="str">
        <f>IF(IF('Pedidos día'!X118&gt;0,('Pedidos día'!X118*$C118)+$B118,"")&gt;20,IF('Pedidos día'!X118&gt;0,('Pedidos día'!X118*$C118)+$B118,""),20)</f>
        <v/>
      </c>
      <c r="Y118" t="str">
        <f>IF(IF('Pedidos día'!Y118&gt;0,('Pedidos día'!Y118*$C118)+$B118,"")&gt;20,IF('Pedidos día'!Y118&gt;0,('Pedidos día'!Y118*$C118)+$B118,""),20)</f>
        <v/>
      </c>
      <c r="Z118">
        <f>IF('Pedidos día'!Z118&gt;0,('Pedidos día'!Z118*$C118)+$B118,"")</f>
        <v>29.007983603031995</v>
      </c>
    </row>
    <row r="119" spans="1:26">
      <c r="A119" t="str">
        <f>'Pedidos día'!A119</f>
        <v>00000-0131</v>
      </c>
      <c r="B119">
        <f>'Pedidos día'!B119</f>
        <v>30</v>
      </c>
      <c r="C119" s="15">
        <f>'Pedidos día'!C119</f>
        <v>1.3464352472480252</v>
      </c>
      <c r="D119" t="str">
        <f>IF(IF('Pedidos día'!D119&gt;0,('Pedidos día'!D119*$C119)+$B119,"")&gt;20,IF('Pedidos día'!D119&gt;0,('Pedidos día'!D119*$C119)+$B119,""),20)</f>
        <v/>
      </c>
      <c r="E119" t="str">
        <f>IF(IF('Pedidos día'!E119&gt;0,('Pedidos día'!E119*$C119)+$B119,"")&gt;20,IF('Pedidos día'!E119&gt;0,('Pedidos día'!E119*$C119)+$B119,""),20)</f>
        <v/>
      </c>
      <c r="F119" t="str">
        <f>IF(IF('Pedidos día'!F119&gt;0,('Pedidos día'!F119*$C119)+$B119,"")&gt;20,IF('Pedidos día'!F119&gt;0,('Pedidos día'!F119*$C119)+$B119,""),20)</f>
        <v/>
      </c>
      <c r="G119" t="str">
        <f>IF(IF('Pedidos día'!G119&gt;0,('Pedidos día'!G119*$C119)+$B119,"")&gt;20,IF('Pedidos día'!G119&gt;0,('Pedidos día'!G119*$C119)+$B119,""),20)</f>
        <v/>
      </c>
      <c r="H119" t="str">
        <f>IF(IF('Pedidos día'!H119&gt;0,('Pedidos día'!H119*$C119)+$B119,"")&gt;20,IF('Pedidos día'!H119&gt;0,('Pedidos día'!H119*$C119)+$B119,""),20)</f>
        <v/>
      </c>
      <c r="I119" t="str">
        <f>IF(IF('Pedidos día'!I119&gt;0,('Pedidos día'!I119*$C119)+$B119,"")&gt;20,IF('Pedidos día'!I119&gt;0,('Pedidos día'!I119*$C119)+$B119,""),20)</f>
        <v/>
      </c>
      <c r="J119" t="str">
        <f>IF(IF('Pedidos día'!J119&gt;0,('Pedidos día'!J119*$C119)+$B119,"")&gt;20,IF('Pedidos día'!J119&gt;0,('Pedidos día'!J119*$C119)+$B119,""),20)</f>
        <v/>
      </c>
      <c r="K119" t="str">
        <f>IF(IF('Pedidos día'!K119&gt;0,('Pedidos día'!K119*$C119)+$B119,"")&gt;20,IF('Pedidos día'!K119&gt;0,('Pedidos día'!K119*$C119)+$B119,""),20)</f>
        <v/>
      </c>
      <c r="L119" t="str">
        <f>IF(IF('Pedidos día'!L119&gt;0,('Pedidos día'!L119*$C119)+$B119,"")&gt;20,IF('Pedidos día'!L119&gt;0,('Pedidos día'!L119*$C119)+$B119,""),20)</f>
        <v/>
      </c>
      <c r="M119" t="str">
        <f>IF(IF('Pedidos día'!M119&gt;0,('Pedidos día'!M119*$C119)+$B119,"")&gt;20,IF('Pedidos día'!M119&gt;0,('Pedidos día'!M119*$C119)+$B119,""),20)</f>
        <v/>
      </c>
      <c r="N119" t="str">
        <f>IF(IF('Pedidos día'!N119&gt;0,('Pedidos día'!N119*$C119)+$B119,"")&gt;20,IF('Pedidos día'!N119&gt;0,('Pedidos día'!N119*$C119)+$B119,""),20)</f>
        <v/>
      </c>
      <c r="O119" t="str">
        <f>IF(IF('Pedidos día'!O119&gt;0,('Pedidos día'!O119*$C119)+$B119,"")&gt;20,IF('Pedidos día'!O119&gt;0,('Pedidos día'!O119*$C119)+$B119,""),20)</f>
        <v/>
      </c>
      <c r="P119" t="str">
        <f>IF(IF('Pedidos día'!P119&gt;0,('Pedidos día'!P119*$C119)+$B119,"")&gt;20,IF('Pedidos día'!P119&gt;0,('Pedidos día'!P119*$C119)+$B119,""),20)</f>
        <v/>
      </c>
      <c r="Q119" t="str">
        <f>IF(IF('Pedidos día'!Q119&gt;0,('Pedidos día'!Q119*$C119)+$B119,"")&gt;20,IF('Pedidos día'!Q119&gt;0,('Pedidos día'!Q119*$C119)+$B119,""),20)</f>
        <v/>
      </c>
      <c r="R119">
        <f>IF(IF('Pedidos día'!R119&gt;0,('Pedidos día'!R119*$C119)+$B119,"")&gt;20,IF('Pedidos día'!R119&gt;0,('Pedidos día'!R119*$C119)+$B119,""),20)</f>
        <v>31.346435247248024</v>
      </c>
      <c r="S119">
        <f>IF(IF('Pedidos día'!S119&gt;0,('Pedidos día'!S119*$C119)+$B119,"")&gt;20,IF('Pedidos día'!S119&gt;0,('Pedidos día'!S119*$C119)+$B119,""),20)</f>
        <v>31.346435247248024</v>
      </c>
      <c r="T119" t="str">
        <f>IF(IF('Pedidos día'!T119&gt;0,('Pedidos día'!T119*$C119)+$B119,"")&gt;20,IF('Pedidos día'!T119&gt;0,('Pedidos día'!T119*$C119)+$B119,""),20)</f>
        <v/>
      </c>
      <c r="U119" t="str">
        <f>IF(IF('Pedidos día'!U119&gt;0,('Pedidos día'!U119*$C119)+$B119,"")&gt;20,IF('Pedidos día'!U119&gt;0,('Pedidos día'!U119*$C119)+$B119,""),20)</f>
        <v/>
      </c>
      <c r="V119" t="str">
        <f>IF(IF('Pedidos día'!V119&gt;0,('Pedidos día'!V119*$C119)+$B119,"")&gt;20,IF('Pedidos día'!V119&gt;0,('Pedidos día'!V119*$C119)+$B119,""),20)</f>
        <v/>
      </c>
      <c r="W119" t="str">
        <f>IF(IF('Pedidos día'!W119&gt;0,('Pedidos día'!W119*$C119)+$B119,"")&gt;20,IF('Pedidos día'!W119&gt;0,('Pedidos día'!W119*$C119)+$B119,""),20)</f>
        <v/>
      </c>
      <c r="X119" t="str">
        <f>IF(IF('Pedidos día'!X119&gt;0,('Pedidos día'!X119*$C119)+$B119,"")&gt;20,IF('Pedidos día'!X119&gt;0,('Pedidos día'!X119*$C119)+$B119,""),20)</f>
        <v/>
      </c>
      <c r="Y119" t="str">
        <f>IF(IF('Pedidos día'!Y119&gt;0,('Pedidos día'!Y119*$C119)+$B119,"")&gt;20,IF('Pedidos día'!Y119&gt;0,('Pedidos día'!Y119*$C119)+$B119,""),20)</f>
        <v/>
      </c>
      <c r="Z119">
        <f>IF('Pedidos día'!Z119&gt;0,('Pedidos día'!Z119*$C119)+$B119,"")</f>
        <v>32.692870494496049</v>
      </c>
    </row>
    <row r="120" spans="1:26">
      <c r="A120" t="str">
        <f>'Pedidos día'!A120</f>
        <v>00000-0156</v>
      </c>
      <c r="B120">
        <f>'Pedidos día'!B120</f>
        <v>30</v>
      </c>
      <c r="C120" s="15">
        <f>'Pedidos día'!C120</f>
        <v>1.5774913428744171</v>
      </c>
      <c r="D120">
        <f>IF(IF('Pedidos día'!D120&gt;0,('Pedidos día'!D120*$C120)+$B120,"")&gt;20,IF('Pedidos día'!D120&gt;0,('Pedidos día'!D120*$C120)+$B120,""),20)</f>
        <v>39.464948057246502</v>
      </c>
      <c r="E120" t="str">
        <f>IF(IF('Pedidos día'!E120&gt;0,('Pedidos día'!E120*$C120)+$B120,"")&gt;20,IF('Pedidos día'!E120&gt;0,('Pedidos día'!E120*$C120)+$B120,""),20)</f>
        <v/>
      </c>
      <c r="F120" t="str">
        <f>IF(IF('Pedidos día'!F120&gt;0,('Pedidos día'!F120*$C120)+$B120,"")&gt;20,IF('Pedidos día'!F120&gt;0,('Pedidos día'!F120*$C120)+$B120,""),20)</f>
        <v/>
      </c>
      <c r="G120" t="str">
        <f>IF(IF('Pedidos día'!G120&gt;0,('Pedidos día'!G120*$C120)+$B120,"")&gt;20,IF('Pedidos día'!G120&gt;0,('Pedidos día'!G120*$C120)+$B120,""),20)</f>
        <v/>
      </c>
      <c r="H120" t="str">
        <f>IF(IF('Pedidos día'!H120&gt;0,('Pedidos día'!H120*$C120)+$B120,"")&gt;20,IF('Pedidos día'!H120&gt;0,('Pedidos día'!H120*$C120)+$B120,""),20)</f>
        <v/>
      </c>
      <c r="I120" t="str">
        <f>IF(IF('Pedidos día'!I120&gt;0,('Pedidos día'!I120*$C120)+$B120,"")&gt;20,IF('Pedidos día'!I120&gt;0,('Pedidos día'!I120*$C120)+$B120,""),20)</f>
        <v/>
      </c>
      <c r="J120" t="str">
        <f>IF(IF('Pedidos día'!J120&gt;0,('Pedidos día'!J120*$C120)+$B120,"")&gt;20,IF('Pedidos día'!J120&gt;0,('Pedidos día'!J120*$C120)+$B120,""),20)</f>
        <v/>
      </c>
      <c r="K120" t="str">
        <f>IF(IF('Pedidos día'!K120&gt;0,('Pedidos día'!K120*$C120)+$B120,"")&gt;20,IF('Pedidos día'!K120&gt;0,('Pedidos día'!K120*$C120)+$B120,""),20)</f>
        <v/>
      </c>
      <c r="L120" t="str">
        <f>IF(IF('Pedidos día'!L120&gt;0,('Pedidos día'!L120*$C120)+$B120,"")&gt;20,IF('Pedidos día'!L120&gt;0,('Pedidos día'!L120*$C120)+$B120,""),20)</f>
        <v/>
      </c>
      <c r="M120" t="str">
        <f>IF(IF('Pedidos día'!M120&gt;0,('Pedidos día'!M120*$C120)+$B120,"")&gt;20,IF('Pedidos día'!M120&gt;0,('Pedidos día'!M120*$C120)+$B120,""),20)</f>
        <v/>
      </c>
      <c r="N120" t="str">
        <f>IF(IF('Pedidos día'!N120&gt;0,('Pedidos día'!N120*$C120)+$B120,"")&gt;20,IF('Pedidos día'!N120&gt;0,('Pedidos día'!N120*$C120)+$B120,""),20)</f>
        <v/>
      </c>
      <c r="O120" t="str">
        <f>IF(IF('Pedidos día'!O120&gt;0,('Pedidos día'!O120*$C120)+$B120,"")&gt;20,IF('Pedidos día'!O120&gt;0,('Pedidos día'!O120*$C120)+$B120,""),20)</f>
        <v/>
      </c>
      <c r="P120" t="str">
        <f>IF(IF('Pedidos día'!P120&gt;0,('Pedidos día'!P120*$C120)+$B120,"")&gt;20,IF('Pedidos día'!P120&gt;0,('Pedidos día'!P120*$C120)+$B120,""),20)</f>
        <v/>
      </c>
      <c r="Q120" t="str">
        <f>IF(IF('Pedidos día'!Q120&gt;0,('Pedidos día'!Q120*$C120)+$B120,"")&gt;20,IF('Pedidos día'!Q120&gt;0,('Pedidos día'!Q120*$C120)+$B120,""),20)</f>
        <v/>
      </c>
      <c r="R120" t="str">
        <f>IF(IF('Pedidos día'!R120&gt;0,('Pedidos día'!R120*$C120)+$B120,"")&gt;20,IF('Pedidos día'!R120&gt;0,('Pedidos día'!R120*$C120)+$B120,""),20)</f>
        <v/>
      </c>
      <c r="S120" t="str">
        <f>IF(IF('Pedidos día'!S120&gt;0,('Pedidos día'!S120*$C120)+$B120,"")&gt;20,IF('Pedidos día'!S120&gt;0,('Pedidos día'!S120*$C120)+$B120,""),20)</f>
        <v/>
      </c>
      <c r="T120" t="str">
        <f>IF(IF('Pedidos día'!T120&gt;0,('Pedidos día'!T120*$C120)+$B120,"")&gt;20,IF('Pedidos día'!T120&gt;0,('Pedidos día'!T120*$C120)+$B120,""),20)</f>
        <v/>
      </c>
      <c r="U120" t="str">
        <f>IF(IF('Pedidos día'!U120&gt;0,('Pedidos día'!U120*$C120)+$B120,"")&gt;20,IF('Pedidos día'!U120&gt;0,('Pedidos día'!U120*$C120)+$B120,""),20)</f>
        <v/>
      </c>
      <c r="V120" t="str">
        <f>IF(IF('Pedidos día'!V120&gt;0,('Pedidos día'!V120*$C120)+$B120,"")&gt;20,IF('Pedidos día'!V120&gt;0,('Pedidos día'!V120*$C120)+$B120,""),20)</f>
        <v/>
      </c>
      <c r="W120" t="str">
        <f>IF(IF('Pedidos día'!W120&gt;0,('Pedidos día'!W120*$C120)+$B120,"")&gt;20,IF('Pedidos día'!W120&gt;0,('Pedidos día'!W120*$C120)+$B120,""),20)</f>
        <v/>
      </c>
      <c r="X120">
        <f>IF(IF('Pedidos día'!X120&gt;0,('Pedidos día'!X120*$C120)+$B120,"")&gt;20,IF('Pedidos día'!X120&gt;0,('Pedidos día'!X120*$C120)+$B120,""),20)</f>
        <v>33.154982685748834</v>
      </c>
      <c r="Y120" t="str">
        <f>IF(IF('Pedidos día'!Y120&gt;0,('Pedidos día'!Y120*$C120)+$B120,"")&gt;20,IF('Pedidos día'!Y120&gt;0,('Pedidos día'!Y120*$C120)+$B120,""),20)</f>
        <v/>
      </c>
      <c r="Z120">
        <f>IF('Pedidos día'!Z120&gt;0,('Pedidos día'!Z120*$C120)+$B120,"")</f>
        <v>42.619930742995336</v>
      </c>
    </row>
    <row r="121" spans="1:26">
      <c r="A121" t="str">
        <f>'Pedidos día'!A121</f>
        <v>00000-0158</v>
      </c>
      <c r="B121">
        <f>'Pedidos día'!B121</f>
        <v>20</v>
      </c>
      <c r="C121" s="15">
        <f>'Pedidos día'!C121</f>
        <v>1.9030547940536464</v>
      </c>
      <c r="D121" t="str">
        <f>IF(IF('Pedidos día'!D121&gt;0,('Pedidos día'!D121*$C121)+$B121,"")&gt;20,IF('Pedidos día'!D121&gt;0,('Pedidos día'!D121*$C121)+$B121,""),20)</f>
        <v/>
      </c>
      <c r="E121" t="str">
        <f>IF(IF('Pedidos día'!E121&gt;0,('Pedidos día'!E121*$C121)+$B121,"")&gt;20,IF('Pedidos día'!E121&gt;0,('Pedidos día'!E121*$C121)+$B121,""),20)</f>
        <v/>
      </c>
      <c r="F121" t="str">
        <f>IF(IF('Pedidos día'!F121&gt;0,('Pedidos día'!F121*$C121)+$B121,"")&gt;20,IF('Pedidos día'!F121&gt;0,('Pedidos día'!F121*$C121)+$B121,""),20)</f>
        <v/>
      </c>
      <c r="G121" t="str">
        <f>IF(IF('Pedidos día'!G121&gt;0,('Pedidos día'!G121*$C121)+$B121,"")&gt;20,IF('Pedidos día'!G121&gt;0,('Pedidos día'!G121*$C121)+$B121,""),20)</f>
        <v/>
      </c>
      <c r="H121" t="str">
        <f>IF(IF('Pedidos día'!H121&gt;0,('Pedidos día'!H121*$C121)+$B121,"")&gt;20,IF('Pedidos día'!H121&gt;0,('Pedidos día'!H121*$C121)+$B121,""),20)</f>
        <v/>
      </c>
      <c r="I121" t="str">
        <f>IF(IF('Pedidos día'!I121&gt;0,('Pedidos día'!I121*$C121)+$B121,"")&gt;20,IF('Pedidos día'!I121&gt;0,('Pedidos día'!I121*$C121)+$B121,""),20)</f>
        <v/>
      </c>
      <c r="J121" t="str">
        <f>IF(IF('Pedidos día'!J121&gt;0,('Pedidos día'!J121*$C121)+$B121,"")&gt;20,IF('Pedidos día'!J121&gt;0,('Pedidos día'!J121*$C121)+$B121,""),20)</f>
        <v/>
      </c>
      <c r="K121" t="str">
        <f>IF(IF('Pedidos día'!K121&gt;0,('Pedidos día'!K121*$C121)+$B121,"")&gt;20,IF('Pedidos día'!K121&gt;0,('Pedidos día'!K121*$C121)+$B121,""),20)</f>
        <v/>
      </c>
      <c r="L121" t="str">
        <f>IF(IF('Pedidos día'!L121&gt;0,('Pedidos día'!L121*$C121)+$B121,"")&gt;20,IF('Pedidos día'!L121&gt;0,('Pedidos día'!L121*$C121)+$B121,""),20)</f>
        <v/>
      </c>
      <c r="M121" t="str">
        <f>IF(IF('Pedidos día'!M121&gt;0,('Pedidos día'!M121*$C121)+$B121,"")&gt;20,IF('Pedidos día'!M121&gt;0,('Pedidos día'!M121*$C121)+$B121,""),20)</f>
        <v/>
      </c>
      <c r="N121">
        <f>IF(IF('Pedidos día'!N121&gt;0,('Pedidos día'!N121*$C121)+$B121,"")&gt;20,IF('Pedidos día'!N121&gt;0,('Pedidos día'!N121*$C121)+$B121,""),20)</f>
        <v>31.418328764321878</v>
      </c>
      <c r="O121" t="str">
        <f>IF(IF('Pedidos día'!O121&gt;0,('Pedidos día'!O121*$C121)+$B121,"")&gt;20,IF('Pedidos día'!O121&gt;0,('Pedidos día'!O121*$C121)+$B121,""),20)</f>
        <v/>
      </c>
      <c r="P121" t="str">
        <f>IF(IF('Pedidos día'!P121&gt;0,('Pedidos día'!P121*$C121)+$B121,"")&gt;20,IF('Pedidos día'!P121&gt;0,('Pedidos día'!P121*$C121)+$B121,""),20)</f>
        <v/>
      </c>
      <c r="Q121" t="str">
        <f>IF(IF('Pedidos día'!Q121&gt;0,('Pedidos día'!Q121*$C121)+$B121,"")&gt;20,IF('Pedidos día'!Q121&gt;0,('Pedidos día'!Q121*$C121)+$B121,""),20)</f>
        <v/>
      </c>
      <c r="R121" t="str">
        <f>IF(IF('Pedidos día'!R121&gt;0,('Pedidos día'!R121*$C121)+$B121,"")&gt;20,IF('Pedidos día'!R121&gt;0,('Pedidos día'!R121*$C121)+$B121,""),20)</f>
        <v/>
      </c>
      <c r="S121" t="str">
        <f>IF(IF('Pedidos día'!S121&gt;0,('Pedidos día'!S121*$C121)+$B121,"")&gt;20,IF('Pedidos día'!S121&gt;0,('Pedidos día'!S121*$C121)+$B121,""),20)</f>
        <v/>
      </c>
      <c r="T121" t="str">
        <f>IF(IF('Pedidos día'!T121&gt;0,('Pedidos día'!T121*$C121)+$B121,"")&gt;20,IF('Pedidos día'!T121&gt;0,('Pedidos día'!T121*$C121)+$B121,""),20)</f>
        <v/>
      </c>
      <c r="U121">
        <f>IF(IF('Pedidos día'!U121&gt;0,('Pedidos día'!U121*$C121)+$B121,"")&gt;20,IF('Pedidos día'!U121&gt;0,('Pedidos día'!U121*$C121)+$B121,""),20)</f>
        <v>35.224438352429175</v>
      </c>
      <c r="V121" t="str">
        <f>IF(IF('Pedidos día'!V121&gt;0,('Pedidos día'!V121*$C121)+$B121,"")&gt;20,IF('Pedidos día'!V121&gt;0,('Pedidos día'!V121*$C121)+$B121,""),20)</f>
        <v/>
      </c>
      <c r="W121" t="str">
        <f>IF(IF('Pedidos día'!W121&gt;0,('Pedidos día'!W121*$C121)+$B121,"")&gt;20,IF('Pedidos día'!W121&gt;0,('Pedidos día'!W121*$C121)+$B121,""),20)</f>
        <v/>
      </c>
      <c r="X121" t="str">
        <f>IF(IF('Pedidos día'!X121&gt;0,('Pedidos día'!X121*$C121)+$B121,"")&gt;20,IF('Pedidos día'!X121&gt;0,('Pedidos día'!X121*$C121)+$B121,""),20)</f>
        <v/>
      </c>
      <c r="Y121" t="str">
        <f>IF(IF('Pedidos día'!Y121&gt;0,('Pedidos día'!Y121*$C121)+$B121,"")&gt;20,IF('Pedidos día'!Y121&gt;0,('Pedidos día'!Y121*$C121)+$B121,""),20)</f>
        <v/>
      </c>
      <c r="Z121">
        <f>IF('Pedidos día'!Z121&gt;0,('Pedidos día'!Z121*$C121)+$B121,"")</f>
        <v>46.642767116751045</v>
      </c>
    </row>
    <row r="122" spans="1:26">
      <c r="A122" t="str">
        <f>'Pedidos día'!A122</f>
        <v>00000-0159</v>
      </c>
      <c r="B122">
        <f>'Pedidos día'!B122</f>
        <v>20</v>
      </c>
      <c r="C122" s="15">
        <f>'Pedidos día'!C122</f>
        <v>1.5335234848407922</v>
      </c>
      <c r="D122" t="str">
        <f>IF(IF('Pedidos día'!D122&gt;0,('Pedidos día'!D122*$C122)+$B122,"")&gt;20,IF('Pedidos día'!D122&gt;0,('Pedidos día'!D122*$C122)+$B122,""),20)</f>
        <v/>
      </c>
      <c r="E122" t="str">
        <f>IF(IF('Pedidos día'!E122&gt;0,('Pedidos día'!E122*$C122)+$B122,"")&gt;20,IF('Pedidos día'!E122&gt;0,('Pedidos día'!E122*$C122)+$B122,""),20)</f>
        <v/>
      </c>
      <c r="F122">
        <f>IF(IF('Pedidos día'!F122&gt;0,('Pedidos día'!F122*$C122)+$B122,"")&gt;20,IF('Pedidos día'!F122&gt;0,('Pedidos día'!F122*$C122)+$B122,""),20)</f>
        <v>33.801711363567129</v>
      </c>
      <c r="G122" t="str">
        <f>IF(IF('Pedidos día'!G122&gt;0,('Pedidos día'!G122*$C122)+$B122,"")&gt;20,IF('Pedidos día'!G122&gt;0,('Pedidos día'!G122*$C122)+$B122,""),20)</f>
        <v/>
      </c>
      <c r="H122" t="str">
        <f>IF(IF('Pedidos día'!H122&gt;0,('Pedidos día'!H122*$C122)+$B122,"")&gt;20,IF('Pedidos día'!H122&gt;0,('Pedidos día'!H122*$C122)+$B122,""),20)</f>
        <v/>
      </c>
      <c r="I122" t="str">
        <f>IF(IF('Pedidos día'!I122&gt;0,('Pedidos día'!I122*$C122)+$B122,"")&gt;20,IF('Pedidos día'!I122&gt;0,('Pedidos día'!I122*$C122)+$B122,""),20)</f>
        <v/>
      </c>
      <c r="J122" t="str">
        <f>IF(IF('Pedidos día'!J122&gt;0,('Pedidos día'!J122*$C122)+$B122,"")&gt;20,IF('Pedidos día'!J122&gt;0,('Pedidos día'!J122*$C122)+$B122,""),20)</f>
        <v/>
      </c>
      <c r="K122" t="str">
        <f>IF(IF('Pedidos día'!K122&gt;0,('Pedidos día'!K122*$C122)+$B122,"")&gt;20,IF('Pedidos día'!K122&gt;0,('Pedidos día'!K122*$C122)+$B122,""),20)</f>
        <v/>
      </c>
      <c r="L122" t="str">
        <f>IF(IF('Pedidos día'!L122&gt;0,('Pedidos día'!L122*$C122)+$B122,"")&gt;20,IF('Pedidos día'!L122&gt;0,('Pedidos día'!L122*$C122)+$B122,""),20)</f>
        <v/>
      </c>
      <c r="M122" t="str">
        <f>IF(IF('Pedidos día'!M122&gt;0,('Pedidos día'!M122*$C122)+$B122,"")&gt;20,IF('Pedidos día'!M122&gt;0,('Pedidos día'!M122*$C122)+$B122,""),20)</f>
        <v/>
      </c>
      <c r="N122" t="str">
        <f>IF(IF('Pedidos día'!N122&gt;0,('Pedidos día'!N122*$C122)+$B122,"")&gt;20,IF('Pedidos día'!N122&gt;0,('Pedidos día'!N122*$C122)+$B122,""),20)</f>
        <v/>
      </c>
      <c r="O122" t="str">
        <f>IF(IF('Pedidos día'!O122&gt;0,('Pedidos día'!O122*$C122)+$B122,"")&gt;20,IF('Pedidos día'!O122&gt;0,('Pedidos día'!O122*$C122)+$B122,""),20)</f>
        <v/>
      </c>
      <c r="P122" t="str">
        <f>IF(IF('Pedidos día'!P122&gt;0,('Pedidos día'!P122*$C122)+$B122,"")&gt;20,IF('Pedidos día'!P122&gt;0,('Pedidos día'!P122*$C122)+$B122,""),20)</f>
        <v/>
      </c>
      <c r="Q122">
        <f>IF(IF('Pedidos día'!Q122&gt;0,('Pedidos día'!Q122*$C122)+$B122,"")&gt;20,IF('Pedidos día'!Q122&gt;0,('Pedidos día'!Q122*$C122)+$B122,""),20)</f>
        <v>27.667617424203961</v>
      </c>
      <c r="R122" t="str">
        <f>IF(IF('Pedidos día'!R122&gt;0,('Pedidos día'!R122*$C122)+$B122,"")&gt;20,IF('Pedidos día'!R122&gt;0,('Pedidos día'!R122*$C122)+$B122,""),20)</f>
        <v/>
      </c>
      <c r="S122" t="str">
        <f>IF(IF('Pedidos día'!S122&gt;0,('Pedidos día'!S122*$C122)+$B122,"")&gt;20,IF('Pedidos día'!S122&gt;0,('Pedidos día'!S122*$C122)+$B122,""),20)</f>
        <v/>
      </c>
      <c r="T122" t="str">
        <f>IF(IF('Pedidos día'!T122&gt;0,('Pedidos día'!T122*$C122)+$B122,"")&gt;20,IF('Pedidos día'!T122&gt;0,('Pedidos día'!T122*$C122)+$B122,""),20)</f>
        <v/>
      </c>
      <c r="U122" t="str">
        <f>IF(IF('Pedidos día'!U122&gt;0,('Pedidos día'!U122*$C122)+$B122,"")&gt;20,IF('Pedidos día'!U122&gt;0,('Pedidos día'!U122*$C122)+$B122,""),20)</f>
        <v/>
      </c>
      <c r="V122" t="str">
        <f>IF(IF('Pedidos día'!V122&gt;0,('Pedidos día'!V122*$C122)+$B122,"")&gt;20,IF('Pedidos día'!V122&gt;0,('Pedidos día'!V122*$C122)+$B122,""),20)</f>
        <v/>
      </c>
      <c r="W122" t="str">
        <f>IF(IF('Pedidos día'!W122&gt;0,('Pedidos día'!W122*$C122)+$B122,"")&gt;20,IF('Pedidos día'!W122&gt;0,('Pedidos día'!W122*$C122)+$B122,""),20)</f>
        <v/>
      </c>
      <c r="X122" t="str">
        <f>IF(IF('Pedidos día'!X122&gt;0,('Pedidos día'!X122*$C122)+$B122,"")&gt;20,IF('Pedidos día'!X122&gt;0,('Pedidos día'!X122*$C122)+$B122,""),20)</f>
        <v/>
      </c>
      <c r="Y122" t="str">
        <f>IF(IF('Pedidos día'!Y122&gt;0,('Pedidos día'!Y122*$C122)+$B122,"")&gt;20,IF('Pedidos día'!Y122&gt;0,('Pedidos día'!Y122*$C122)+$B122,""),20)</f>
        <v/>
      </c>
      <c r="Z122">
        <f>IF('Pedidos día'!Z122&gt;0,('Pedidos día'!Z122*$C122)+$B122,"")</f>
        <v>41.46932878777109</v>
      </c>
    </row>
    <row r="123" spans="1:26">
      <c r="A123" t="str">
        <f>'Pedidos día'!A123</f>
        <v>00000-0160</v>
      </c>
      <c r="B123">
        <f>'Pedidos día'!B123</f>
        <v>40</v>
      </c>
      <c r="C123" s="15">
        <f>'Pedidos día'!C123</f>
        <v>1.3403644574984979</v>
      </c>
      <c r="D123" t="str">
        <f>IF(IF('Pedidos día'!D123&gt;0,('Pedidos día'!D123*$C123)+$B123,"")&gt;20,IF('Pedidos día'!D123&gt;0,('Pedidos día'!D123*$C123)+$B123,""),20)</f>
        <v/>
      </c>
      <c r="E123" t="str">
        <f>IF(IF('Pedidos día'!E123&gt;0,('Pedidos día'!E123*$C123)+$B123,"")&gt;20,IF('Pedidos día'!E123&gt;0,('Pedidos día'!E123*$C123)+$B123,""),20)</f>
        <v/>
      </c>
      <c r="F123" t="str">
        <f>IF(IF('Pedidos día'!F123&gt;0,('Pedidos día'!F123*$C123)+$B123,"")&gt;20,IF('Pedidos día'!F123&gt;0,('Pedidos día'!F123*$C123)+$B123,""),20)</f>
        <v/>
      </c>
      <c r="G123" t="str">
        <f>IF(IF('Pedidos día'!G123&gt;0,('Pedidos día'!G123*$C123)+$B123,"")&gt;20,IF('Pedidos día'!G123&gt;0,('Pedidos día'!G123*$C123)+$B123,""),20)</f>
        <v/>
      </c>
      <c r="H123" t="str">
        <f>IF(IF('Pedidos día'!H123&gt;0,('Pedidos día'!H123*$C123)+$B123,"")&gt;20,IF('Pedidos día'!H123&gt;0,('Pedidos día'!H123*$C123)+$B123,""),20)</f>
        <v/>
      </c>
      <c r="I123" t="str">
        <f>IF(IF('Pedidos día'!I123&gt;0,('Pedidos día'!I123*$C123)+$B123,"")&gt;20,IF('Pedidos día'!I123&gt;0,('Pedidos día'!I123*$C123)+$B123,""),20)</f>
        <v/>
      </c>
      <c r="J123" t="str">
        <f>IF(IF('Pedidos día'!J123&gt;0,('Pedidos día'!J123*$C123)+$B123,"")&gt;20,IF('Pedidos día'!J123&gt;0,('Pedidos día'!J123*$C123)+$B123,""),20)</f>
        <v/>
      </c>
      <c r="K123" t="str">
        <f>IF(IF('Pedidos día'!K123&gt;0,('Pedidos día'!K123*$C123)+$B123,"")&gt;20,IF('Pedidos día'!K123&gt;0,('Pedidos día'!K123*$C123)+$B123,""),20)</f>
        <v/>
      </c>
      <c r="L123" t="str">
        <f>IF(IF('Pedidos día'!L123&gt;0,('Pedidos día'!L123*$C123)+$B123,"")&gt;20,IF('Pedidos día'!L123&gt;0,('Pedidos día'!L123*$C123)+$B123,""),20)</f>
        <v/>
      </c>
      <c r="M123" t="str">
        <f>IF(IF('Pedidos día'!M123&gt;0,('Pedidos día'!M123*$C123)+$B123,"")&gt;20,IF('Pedidos día'!M123&gt;0,('Pedidos día'!M123*$C123)+$B123,""),20)</f>
        <v/>
      </c>
      <c r="N123">
        <f>IF(IF('Pedidos día'!N123&gt;0,('Pedidos día'!N123*$C123)+$B123,"")&gt;20,IF('Pedidos día'!N123&gt;0,('Pedidos día'!N123*$C123)+$B123,""),20)</f>
        <v>45.361457829993995</v>
      </c>
      <c r="O123" t="str">
        <f>IF(IF('Pedidos día'!O123&gt;0,('Pedidos día'!O123*$C123)+$B123,"")&gt;20,IF('Pedidos día'!O123&gt;0,('Pedidos día'!O123*$C123)+$B123,""),20)</f>
        <v/>
      </c>
      <c r="P123" t="str">
        <f>IF(IF('Pedidos día'!P123&gt;0,('Pedidos día'!P123*$C123)+$B123,"")&gt;20,IF('Pedidos día'!P123&gt;0,('Pedidos día'!P123*$C123)+$B123,""),20)</f>
        <v/>
      </c>
      <c r="Q123" t="str">
        <f>IF(IF('Pedidos día'!Q123&gt;0,('Pedidos día'!Q123*$C123)+$B123,"")&gt;20,IF('Pedidos día'!Q123&gt;0,('Pedidos día'!Q123*$C123)+$B123,""),20)</f>
        <v/>
      </c>
      <c r="R123" t="str">
        <f>IF(IF('Pedidos día'!R123&gt;0,('Pedidos día'!R123*$C123)+$B123,"")&gt;20,IF('Pedidos día'!R123&gt;0,('Pedidos día'!R123*$C123)+$B123,""),20)</f>
        <v/>
      </c>
      <c r="S123">
        <f>IF(IF('Pedidos día'!S123&gt;0,('Pedidos día'!S123*$C123)+$B123,"")&gt;20,IF('Pedidos día'!S123&gt;0,('Pedidos día'!S123*$C123)+$B123,""),20)</f>
        <v>45.361457829993995</v>
      </c>
      <c r="T123" t="str">
        <f>IF(IF('Pedidos día'!T123&gt;0,('Pedidos día'!T123*$C123)+$B123,"")&gt;20,IF('Pedidos día'!T123&gt;0,('Pedidos día'!T123*$C123)+$B123,""),20)</f>
        <v/>
      </c>
      <c r="U123" t="str">
        <f>IF(IF('Pedidos día'!U123&gt;0,('Pedidos día'!U123*$C123)+$B123,"")&gt;20,IF('Pedidos día'!U123&gt;0,('Pedidos día'!U123*$C123)+$B123,""),20)</f>
        <v/>
      </c>
      <c r="V123" t="str">
        <f>IF(IF('Pedidos día'!V123&gt;0,('Pedidos día'!V123*$C123)+$B123,"")&gt;20,IF('Pedidos día'!V123&gt;0,('Pedidos día'!V123*$C123)+$B123,""),20)</f>
        <v/>
      </c>
      <c r="W123" t="str">
        <f>IF(IF('Pedidos día'!W123&gt;0,('Pedidos día'!W123*$C123)+$B123,"")&gt;20,IF('Pedidos día'!W123&gt;0,('Pedidos día'!W123*$C123)+$B123,""),20)</f>
        <v/>
      </c>
      <c r="X123" t="str">
        <f>IF(IF('Pedidos día'!X123&gt;0,('Pedidos día'!X123*$C123)+$B123,"")&gt;20,IF('Pedidos día'!X123&gt;0,('Pedidos día'!X123*$C123)+$B123,""),20)</f>
        <v/>
      </c>
      <c r="Y123" t="str">
        <f>IF(IF('Pedidos día'!Y123&gt;0,('Pedidos día'!Y123*$C123)+$B123,"")&gt;20,IF('Pedidos día'!Y123&gt;0,('Pedidos día'!Y123*$C123)+$B123,""),20)</f>
        <v/>
      </c>
      <c r="Z123">
        <f>IF('Pedidos día'!Z123&gt;0,('Pedidos día'!Z123*$C123)+$B123,"")</f>
        <v>50.722915659987983</v>
      </c>
    </row>
    <row r="124" spans="1:26">
      <c r="A124" t="str">
        <f>'Pedidos día'!A124</f>
        <v>00000-0173</v>
      </c>
      <c r="B124">
        <f>'Pedidos día'!B124</f>
        <v>30</v>
      </c>
      <c r="C124" s="15">
        <f>'Pedidos día'!C124</f>
        <v>1.8357676576304676</v>
      </c>
      <c r="D124" t="str">
        <f>IF(IF('Pedidos día'!D124&gt;0,('Pedidos día'!D124*$C124)+$B124,"")&gt;20,IF('Pedidos día'!D124&gt;0,('Pedidos día'!D124*$C124)+$B124,""),20)</f>
        <v/>
      </c>
      <c r="E124" t="str">
        <f>IF(IF('Pedidos día'!E124&gt;0,('Pedidos día'!E124*$C124)+$B124,"")&gt;20,IF('Pedidos día'!E124&gt;0,('Pedidos día'!E124*$C124)+$B124,""),20)</f>
        <v/>
      </c>
      <c r="F124" t="str">
        <f>IF(IF('Pedidos día'!F124&gt;0,('Pedidos día'!F124*$C124)+$B124,"")&gt;20,IF('Pedidos día'!F124&gt;0,('Pedidos día'!F124*$C124)+$B124,""),20)</f>
        <v/>
      </c>
      <c r="G124" t="str">
        <f>IF(IF('Pedidos día'!G124&gt;0,('Pedidos día'!G124*$C124)+$B124,"")&gt;20,IF('Pedidos día'!G124&gt;0,('Pedidos día'!G124*$C124)+$B124,""),20)</f>
        <v/>
      </c>
      <c r="H124">
        <f>IF(IF('Pedidos día'!H124&gt;0,('Pedidos día'!H124*$C124)+$B124,"")&gt;20,IF('Pedidos día'!H124&gt;0,('Pedidos día'!H124*$C124)+$B124,""),20)</f>
        <v>37.343070630521872</v>
      </c>
      <c r="I124" t="str">
        <f>IF(IF('Pedidos día'!I124&gt;0,('Pedidos día'!I124*$C124)+$B124,"")&gt;20,IF('Pedidos día'!I124&gt;0,('Pedidos día'!I124*$C124)+$B124,""),20)</f>
        <v/>
      </c>
      <c r="J124" t="str">
        <f>IF(IF('Pedidos día'!J124&gt;0,('Pedidos día'!J124*$C124)+$B124,"")&gt;20,IF('Pedidos día'!J124&gt;0,('Pedidos día'!J124*$C124)+$B124,""),20)</f>
        <v/>
      </c>
      <c r="K124" t="str">
        <f>IF(IF('Pedidos día'!K124&gt;0,('Pedidos día'!K124*$C124)+$B124,"")&gt;20,IF('Pedidos día'!K124&gt;0,('Pedidos día'!K124*$C124)+$B124,""),20)</f>
        <v/>
      </c>
      <c r="L124" t="str">
        <f>IF(IF('Pedidos día'!L124&gt;0,('Pedidos día'!L124*$C124)+$B124,"")&gt;20,IF('Pedidos día'!L124&gt;0,('Pedidos día'!L124*$C124)+$B124,""),20)</f>
        <v/>
      </c>
      <c r="M124" t="str">
        <f>IF(IF('Pedidos día'!M124&gt;0,('Pedidos día'!M124*$C124)+$B124,"")&gt;20,IF('Pedidos día'!M124&gt;0,('Pedidos día'!M124*$C124)+$B124,""),20)</f>
        <v/>
      </c>
      <c r="N124" t="str">
        <f>IF(IF('Pedidos día'!N124&gt;0,('Pedidos día'!N124*$C124)+$B124,"")&gt;20,IF('Pedidos día'!N124&gt;0,('Pedidos día'!N124*$C124)+$B124,""),20)</f>
        <v/>
      </c>
      <c r="O124" t="str">
        <f>IF(IF('Pedidos día'!O124&gt;0,('Pedidos día'!O124*$C124)+$B124,"")&gt;20,IF('Pedidos día'!O124&gt;0,('Pedidos día'!O124*$C124)+$B124,""),20)</f>
        <v/>
      </c>
      <c r="P124" t="str">
        <f>IF(IF('Pedidos día'!P124&gt;0,('Pedidos día'!P124*$C124)+$B124,"")&gt;20,IF('Pedidos día'!P124&gt;0,('Pedidos día'!P124*$C124)+$B124,""),20)</f>
        <v/>
      </c>
      <c r="Q124" t="str">
        <f>IF(IF('Pedidos día'!Q124&gt;0,('Pedidos día'!Q124*$C124)+$B124,"")&gt;20,IF('Pedidos día'!Q124&gt;0,('Pedidos día'!Q124*$C124)+$B124,""),20)</f>
        <v/>
      </c>
      <c r="R124" t="str">
        <f>IF(IF('Pedidos día'!R124&gt;0,('Pedidos día'!R124*$C124)+$B124,"")&gt;20,IF('Pedidos día'!R124&gt;0,('Pedidos día'!R124*$C124)+$B124,""),20)</f>
        <v/>
      </c>
      <c r="S124" t="str">
        <f>IF(IF('Pedidos día'!S124&gt;0,('Pedidos día'!S124*$C124)+$B124,"")&gt;20,IF('Pedidos día'!S124&gt;0,('Pedidos día'!S124*$C124)+$B124,""),20)</f>
        <v/>
      </c>
      <c r="T124" t="str">
        <f>IF(IF('Pedidos día'!T124&gt;0,('Pedidos día'!T124*$C124)+$B124,"")&gt;20,IF('Pedidos día'!T124&gt;0,('Pedidos día'!T124*$C124)+$B124,""),20)</f>
        <v/>
      </c>
      <c r="U124" t="str">
        <f>IF(IF('Pedidos día'!U124&gt;0,('Pedidos día'!U124*$C124)+$B124,"")&gt;20,IF('Pedidos día'!U124&gt;0,('Pedidos día'!U124*$C124)+$B124,""),20)</f>
        <v/>
      </c>
      <c r="V124">
        <f>IF(IF('Pedidos día'!V124&gt;0,('Pedidos día'!V124*$C124)+$B124,"")&gt;20,IF('Pedidos día'!V124&gt;0,('Pedidos día'!V124*$C124)+$B124,""),20)</f>
        <v>33.671535315260932</v>
      </c>
      <c r="W124" t="str">
        <f>IF(IF('Pedidos día'!W124&gt;0,('Pedidos día'!W124*$C124)+$B124,"")&gt;20,IF('Pedidos día'!W124&gt;0,('Pedidos día'!W124*$C124)+$B124,""),20)</f>
        <v/>
      </c>
      <c r="X124" t="str">
        <f>IF(IF('Pedidos día'!X124&gt;0,('Pedidos día'!X124*$C124)+$B124,"")&gt;20,IF('Pedidos día'!X124&gt;0,('Pedidos día'!X124*$C124)+$B124,""),20)</f>
        <v/>
      </c>
      <c r="Y124" t="str">
        <f>IF(IF('Pedidos día'!Y124&gt;0,('Pedidos día'!Y124*$C124)+$B124,"")&gt;20,IF('Pedidos día'!Y124&gt;0,('Pedidos día'!Y124*$C124)+$B124,""),20)</f>
        <v/>
      </c>
      <c r="Z124">
        <f>IF('Pedidos día'!Z124&gt;0,('Pedidos día'!Z124*$C124)+$B124,"")</f>
        <v>41.014605945782804</v>
      </c>
    </row>
    <row r="125" spans="1:26">
      <c r="A125" t="str">
        <f>'Pedidos día'!A125</f>
        <v>00000-0178</v>
      </c>
      <c r="B125">
        <f>'Pedidos día'!B125</f>
        <v>10</v>
      </c>
      <c r="C125" s="15">
        <f>'Pedidos día'!C125</f>
        <v>1.4936836618546385</v>
      </c>
      <c r="D125" t="str">
        <f>IF(IF('Pedidos día'!D125&gt;0,('Pedidos día'!D125*$C125)+$B125,"")&gt;20,IF('Pedidos día'!D125&gt;0,('Pedidos día'!D125*$C125)+$B125,""),20)</f>
        <v/>
      </c>
      <c r="E125" t="str">
        <f>IF(IF('Pedidos día'!E125&gt;0,('Pedidos día'!E125*$C125)+$B125,"")&gt;20,IF('Pedidos día'!E125&gt;0,('Pedidos día'!E125*$C125)+$B125,""),20)</f>
        <v/>
      </c>
      <c r="F125" t="str">
        <f>IF(IF('Pedidos día'!F125&gt;0,('Pedidos día'!F125*$C125)+$B125,"")&gt;20,IF('Pedidos día'!F125&gt;0,('Pedidos día'!F125*$C125)+$B125,""),20)</f>
        <v/>
      </c>
      <c r="G125" t="str">
        <f>IF(IF('Pedidos día'!G125&gt;0,('Pedidos día'!G125*$C125)+$B125,"")&gt;20,IF('Pedidos día'!G125&gt;0,('Pedidos día'!G125*$C125)+$B125,""),20)</f>
        <v/>
      </c>
      <c r="H125" t="str">
        <f>IF(IF('Pedidos día'!H125&gt;0,('Pedidos día'!H125*$C125)+$B125,"")&gt;20,IF('Pedidos día'!H125&gt;0,('Pedidos día'!H125*$C125)+$B125,""),20)</f>
        <v/>
      </c>
      <c r="I125" t="str">
        <f>IF(IF('Pedidos día'!I125&gt;0,('Pedidos día'!I125*$C125)+$B125,"")&gt;20,IF('Pedidos día'!I125&gt;0,('Pedidos día'!I125*$C125)+$B125,""),20)</f>
        <v/>
      </c>
      <c r="J125" t="str">
        <f>IF(IF('Pedidos día'!J125&gt;0,('Pedidos día'!J125*$C125)+$B125,"")&gt;20,IF('Pedidos día'!J125&gt;0,('Pedidos día'!J125*$C125)+$B125,""),20)</f>
        <v/>
      </c>
      <c r="K125" t="str">
        <f>IF(IF('Pedidos día'!K125&gt;0,('Pedidos día'!K125*$C125)+$B125,"")&gt;20,IF('Pedidos día'!K125&gt;0,('Pedidos día'!K125*$C125)+$B125,""),20)</f>
        <v/>
      </c>
      <c r="L125">
        <f>IF(IF('Pedidos día'!L125&gt;0,('Pedidos día'!L125*$C125)+$B125,"")&gt;20,IF('Pedidos día'!L125&gt;0,('Pedidos día'!L125*$C125)+$B125,""),20)</f>
        <v>20</v>
      </c>
      <c r="M125" t="str">
        <f>IF(IF('Pedidos día'!M125&gt;0,('Pedidos día'!M125*$C125)+$B125,"")&gt;20,IF('Pedidos día'!M125&gt;0,('Pedidos día'!M125*$C125)+$B125,""),20)</f>
        <v/>
      </c>
      <c r="N125" t="str">
        <f>IF(IF('Pedidos día'!N125&gt;0,('Pedidos día'!N125*$C125)+$B125,"")&gt;20,IF('Pedidos día'!N125&gt;0,('Pedidos día'!N125*$C125)+$B125,""),20)</f>
        <v/>
      </c>
      <c r="O125" t="str">
        <f>IF(IF('Pedidos día'!O125&gt;0,('Pedidos día'!O125*$C125)+$B125,"")&gt;20,IF('Pedidos día'!O125&gt;0,('Pedidos día'!O125*$C125)+$B125,""),20)</f>
        <v/>
      </c>
      <c r="P125" t="str">
        <f>IF(IF('Pedidos día'!P125&gt;0,('Pedidos día'!P125*$C125)+$B125,"")&gt;20,IF('Pedidos día'!P125&gt;0,('Pedidos día'!P125*$C125)+$B125,""),20)</f>
        <v/>
      </c>
      <c r="Q125" t="str">
        <f>IF(IF('Pedidos día'!Q125&gt;0,('Pedidos día'!Q125*$C125)+$B125,"")&gt;20,IF('Pedidos día'!Q125&gt;0,('Pedidos día'!Q125*$C125)+$B125,""),20)</f>
        <v/>
      </c>
      <c r="R125" t="str">
        <f>IF(IF('Pedidos día'!R125&gt;0,('Pedidos día'!R125*$C125)+$B125,"")&gt;20,IF('Pedidos día'!R125&gt;0,('Pedidos día'!R125*$C125)+$B125,""),20)</f>
        <v/>
      </c>
      <c r="S125" t="str">
        <f>IF(IF('Pedidos día'!S125&gt;0,('Pedidos día'!S125*$C125)+$B125,"")&gt;20,IF('Pedidos día'!S125&gt;0,('Pedidos día'!S125*$C125)+$B125,""),20)</f>
        <v/>
      </c>
      <c r="T125" t="str">
        <f>IF(IF('Pedidos día'!T125&gt;0,('Pedidos día'!T125*$C125)+$B125,"")&gt;20,IF('Pedidos día'!T125&gt;0,('Pedidos día'!T125*$C125)+$B125,""),20)</f>
        <v/>
      </c>
      <c r="U125" t="str">
        <f>IF(IF('Pedidos día'!U125&gt;0,('Pedidos día'!U125*$C125)+$B125,"")&gt;20,IF('Pedidos día'!U125&gt;0,('Pedidos día'!U125*$C125)+$B125,""),20)</f>
        <v/>
      </c>
      <c r="V125" t="str">
        <f>IF(IF('Pedidos día'!V125&gt;0,('Pedidos día'!V125*$C125)+$B125,"")&gt;20,IF('Pedidos día'!V125&gt;0,('Pedidos día'!V125*$C125)+$B125,""),20)</f>
        <v/>
      </c>
      <c r="W125">
        <f>IF(IF('Pedidos día'!W125&gt;0,('Pedidos día'!W125*$C125)+$B125,"")&gt;20,IF('Pedidos día'!W125&gt;0,('Pedidos día'!W125*$C125)+$B125,""),20)</f>
        <v>20</v>
      </c>
      <c r="X125" t="str">
        <f>IF(IF('Pedidos día'!X125&gt;0,('Pedidos día'!X125*$C125)+$B125,"")&gt;20,IF('Pedidos día'!X125&gt;0,('Pedidos día'!X125*$C125)+$B125,""),20)</f>
        <v/>
      </c>
      <c r="Y125" t="str">
        <f>IF(IF('Pedidos día'!Y125&gt;0,('Pedidos día'!Y125*$C125)+$B125,"")&gt;20,IF('Pedidos día'!Y125&gt;0,('Pedidos día'!Y125*$C125)+$B125,""),20)</f>
        <v/>
      </c>
      <c r="Z125">
        <f>IF('Pedidos día'!Z125&gt;0,('Pedidos día'!Z125*$C125)+$B125,"")</f>
        <v>18.962101971127829</v>
      </c>
    </row>
    <row r="126" spans="1:26">
      <c r="A126" t="str">
        <f>'Pedidos día'!A126</f>
        <v>00000-0180</v>
      </c>
      <c r="B126">
        <f>'Pedidos día'!B126</f>
        <v>10</v>
      </c>
      <c r="C126" s="15">
        <f>'Pedidos día'!C126</f>
        <v>1.817837516478046</v>
      </c>
      <c r="D126" t="str">
        <f>IF(IF('Pedidos día'!D126&gt;0,('Pedidos día'!D126*$C126)+$B126,"")&gt;20,IF('Pedidos día'!D126&gt;0,('Pedidos día'!D126*$C126)+$B126,""),20)</f>
        <v/>
      </c>
      <c r="E126" t="str">
        <f>IF(IF('Pedidos día'!E126&gt;0,('Pedidos día'!E126*$C126)+$B126,"")&gt;20,IF('Pedidos día'!E126&gt;0,('Pedidos día'!E126*$C126)+$B126,""),20)</f>
        <v/>
      </c>
      <c r="F126" t="str">
        <f>IF(IF('Pedidos día'!F126&gt;0,('Pedidos día'!F126*$C126)+$B126,"")&gt;20,IF('Pedidos día'!F126&gt;0,('Pedidos día'!F126*$C126)+$B126,""),20)</f>
        <v/>
      </c>
      <c r="G126" t="str">
        <f>IF(IF('Pedidos día'!G126&gt;0,('Pedidos día'!G126*$C126)+$B126,"")&gt;20,IF('Pedidos día'!G126&gt;0,('Pedidos día'!G126*$C126)+$B126,""),20)</f>
        <v/>
      </c>
      <c r="H126" t="str">
        <f>IF(IF('Pedidos día'!H126&gt;0,('Pedidos día'!H126*$C126)+$B126,"")&gt;20,IF('Pedidos día'!H126&gt;0,('Pedidos día'!H126*$C126)+$B126,""),20)</f>
        <v/>
      </c>
      <c r="I126" t="str">
        <f>IF(IF('Pedidos día'!I126&gt;0,('Pedidos día'!I126*$C126)+$B126,"")&gt;20,IF('Pedidos día'!I126&gt;0,('Pedidos día'!I126*$C126)+$B126,""),20)</f>
        <v/>
      </c>
      <c r="J126" t="str">
        <f>IF(IF('Pedidos día'!J126&gt;0,('Pedidos día'!J126*$C126)+$B126,"")&gt;20,IF('Pedidos día'!J126&gt;0,('Pedidos día'!J126*$C126)+$B126,""),20)</f>
        <v/>
      </c>
      <c r="K126" t="str">
        <f>IF(IF('Pedidos día'!K126&gt;0,('Pedidos día'!K126*$C126)+$B126,"")&gt;20,IF('Pedidos día'!K126&gt;0,('Pedidos día'!K126*$C126)+$B126,""),20)</f>
        <v/>
      </c>
      <c r="L126" t="str">
        <f>IF(IF('Pedidos día'!L126&gt;0,('Pedidos día'!L126*$C126)+$B126,"")&gt;20,IF('Pedidos día'!L126&gt;0,('Pedidos día'!L126*$C126)+$B126,""),20)</f>
        <v/>
      </c>
      <c r="M126" t="str">
        <f>IF(IF('Pedidos día'!M126&gt;0,('Pedidos día'!M126*$C126)+$B126,"")&gt;20,IF('Pedidos día'!M126&gt;0,('Pedidos día'!M126*$C126)+$B126,""),20)</f>
        <v/>
      </c>
      <c r="N126" t="str">
        <f>IF(IF('Pedidos día'!N126&gt;0,('Pedidos día'!N126*$C126)+$B126,"")&gt;20,IF('Pedidos día'!N126&gt;0,('Pedidos día'!N126*$C126)+$B126,""),20)</f>
        <v/>
      </c>
      <c r="O126" t="str">
        <f>IF(IF('Pedidos día'!O126&gt;0,('Pedidos día'!O126*$C126)+$B126,"")&gt;20,IF('Pedidos día'!O126&gt;0,('Pedidos día'!O126*$C126)+$B126,""),20)</f>
        <v/>
      </c>
      <c r="P126" t="str">
        <f>IF(IF('Pedidos día'!P126&gt;0,('Pedidos día'!P126*$C126)+$B126,"")&gt;20,IF('Pedidos día'!P126&gt;0,('Pedidos día'!P126*$C126)+$B126,""),20)</f>
        <v/>
      </c>
      <c r="Q126" t="str">
        <f>IF(IF('Pedidos día'!Q126&gt;0,('Pedidos día'!Q126*$C126)+$B126,"")&gt;20,IF('Pedidos día'!Q126&gt;0,('Pedidos día'!Q126*$C126)+$B126,""),20)</f>
        <v/>
      </c>
      <c r="R126" t="str">
        <f>IF(IF('Pedidos día'!R126&gt;0,('Pedidos día'!R126*$C126)+$B126,"")&gt;20,IF('Pedidos día'!R126&gt;0,('Pedidos día'!R126*$C126)+$B126,""),20)</f>
        <v/>
      </c>
      <c r="S126" t="str">
        <f>IF(IF('Pedidos día'!S126&gt;0,('Pedidos día'!S126*$C126)+$B126,"")&gt;20,IF('Pedidos día'!S126&gt;0,('Pedidos día'!S126*$C126)+$B126,""),20)</f>
        <v/>
      </c>
      <c r="T126" t="str">
        <f>IF(IF('Pedidos día'!T126&gt;0,('Pedidos día'!T126*$C126)+$B126,"")&gt;20,IF('Pedidos día'!T126&gt;0,('Pedidos día'!T126*$C126)+$B126,""),20)</f>
        <v/>
      </c>
      <c r="U126" t="str">
        <f>IF(IF('Pedidos día'!U126&gt;0,('Pedidos día'!U126*$C126)+$B126,"")&gt;20,IF('Pedidos día'!U126&gt;0,('Pedidos día'!U126*$C126)+$B126,""),20)</f>
        <v/>
      </c>
      <c r="V126" t="str">
        <f>IF(IF('Pedidos día'!V126&gt;0,('Pedidos día'!V126*$C126)+$B126,"")&gt;20,IF('Pedidos día'!V126&gt;0,('Pedidos día'!V126*$C126)+$B126,""),20)</f>
        <v/>
      </c>
      <c r="W126" t="str">
        <f>IF(IF('Pedidos día'!W126&gt;0,('Pedidos día'!W126*$C126)+$B126,"")&gt;20,IF('Pedidos día'!W126&gt;0,('Pedidos día'!W126*$C126)+$B126,""),20)</f>
        <v/>
      </c>
      <c r="X126">
        <f>IF(IF('Pedidos día'!X126&gt;0,('Pedidos día'!X126*$C126)+$B126,"")&gt;20,IF('Pedidos día'!X126&gt;0,('Pedidos día'!X126*$C126)+$B126,""),20)</f>
        <v>20</v>
      </c>
      <c r="Y126">
        <f>IF(IF('Pedidos día'!Y126&gt;0,('Pedidos día'!Y126*$C126)+$B126,"")&gt;20,IF('Pedidos día'!Y126&gt;0,('Pedidos día'!Y126*$C126)+$B126,""),20)</f>
        <v>20</v>
      </c>
      <c r="Z126">
        <f>IF('Pedidos día'!Z126&gt;0,('Pedidos día'!Z126*$C126)+$B126,"")</f>
        <v>19.089187582390231</v>
      </c>
    </row>
    <row r="127" spans="1:26">
      <c r="A127" t="str">
        <f>'Pedidos día'!A127</f>
        <v>00000-0185</v>
      </c>
      <c r="B127">
        <f>'Pedidos día'!B127</f>
        <v>40</v>
      </c>
      <c r="C127" s="15">
        <f>'Pedidos día'!C127</f>
        <v>1.7133135374559547</v>
      </c>
      <c r="D127" t="str">
        <f>IF(IF('Pedidos día'!D127&gt;0,('Pedidos día'!D127*$C127)+$B127,"")&gt;20,IF('Pedidos día'!D127&gt;0,('Pedidos día'!D127*$C127)+$B127,""),20)</f>
        <v/>
      </c>
      <c r="E127" t="str">
        <f>IF(IF('Pedidos día'!E127&gt;0,('Pedidos día'!E127*$C127)+$B127,"")&gt;20,IF('Pedidos día'!E127&gt;0,('Pedidos día'!E127*$C127)+$B127,""),20)</f>
        <v/>
      </c>
      <c r="F127" t="str">
        <f>IF(IF('Pedidos día'!F127&gt;0,('Pedidos día'!F127*$C127)+$B127,"")&gt;20,IF('Pedidos día'!F127&gt;0,('Pedidos día'!F127*$C127)+$B127,""),20)</f>
        <v/>
      </c>
      <c r="G127" t="str">
        <f>IF(IF('Pedidos día'!G127&gt;0,('Pedidos día'!G127*$C127)+$B127,"")&gt;20,IF('Pedidos día'!G127&gt;0,('Pedidos día'!G127*$C127)+$B127,""),20)</f>
        <v/>
      </c>
      <c r="H127" t="str">
        <f>IF(IF('Pedidos día'!H127&gt;0,('Pedidos día'!H127*$C127)+$B127,"")&gt;20,IF('Pedidos día'!H127&gt;0,('Pedidos día'!H127*$C127)+$B127,""),20)</f>
        <v/>
      </c>
      <c r="I127" t="str">
        <f>IF(IF('Pedidos día'!I127&gt;0,('Pedidos día'!I127*$C127)+$B127,"")&gt;20,IF('Pedidos día'!I127&gt;0,('Pedidos día'!I127*$C127)+$B127,""),20)</f>
        <v/>
      </c>
      <c r="J127" t="str">
        <f>IF(IF('Pedidos día'!J127&gt;0,('Pedidos día'!J127*$C127)+$B127,"")&gt;20,IF('Pedidos día'!J127&gt;0,('Pedidos día'!J127*$C127)+$B127,""),20)</f>
        <v/>
      </c>
      <c r="K127" t="str">
        <f>IF(IF('Pedidos día'!K127&gt;0,('Pedidos día'!K127*$C127)+$B127,"")&gt;20,IF('Pedidos día'!K127&gt;0,('Pedidos día'!K127*$C127)+$B127,""),20)</f>
        <v/>
      </c>
      <c r="L127" t="str">
        <f>IF(IF('Pedidos día'!L127&gt;0,('Pedidos día'!L127*$C127)+$B127,"")&gt;20,IF('Pedidos día'!L127&gt;0,('Pedidos día'!L127*$C127)+$B127,""),20)</f>
        <v/>
      </c>
      <c r="M127" t="str">
        <f>IF(IF('Pedidos día'!M127&gt;0,('Pedidos día'!M127*$C127)+$B127,"")&gt;20,IF('Pedidos día'!M127&gt;0,('Pedidos día'!M127*$C127)+$B127,""),20)</f>
        <v/>
      </c>
      <c r="N127">
        <f>IF(IF('Pedidos día'!N127&gt;0,('Pedidos día'!N127*$C127)+$B127,"")&gt;20,IF('Pedidos día'!N127&gt;0,('Pedidos día'!N127*$C127)+$B127,""),20)</f>
        <v>45.139940612367866</v>
      </c>
      <c r="O127" t="str">
        <f>IF(IF('Pedidos día'!O127&gt;0,('Pedidos día'!O127*$C127)+$B127,"")&gt;20,IF('Pedidos día'!O127&gt;0,('Pedidos día'!O127*$C127)+$B127,""),20)</f>
        <v/>
      </c>
      <c r="P127" t="str">
        <f>IF(IF('Pedidos día'!P127&gt;0,('Pedidos día'!P127*$C127)+$B127,"")&gt;20,IF('Pedidos día'!P127&gt;0,('Pedidos día'!P127*$C127)+$B127,""),20)</f>
        <v/>
      </c>
      <c r="Q127">
        <f>IF(IF('Pedidos día'!Q127&gt;0,('Pedidos día'!Q127*$C127)+$B127,"")&gt;20,IF('Pedidos día'!Q127&gt;0,('Pedidos día'!Q127*$C127)+$B127,""),20)</f>
        <v>46.853254149823819</v>
      </c>
      <c r="R127" t="str">
        <f>IF(IF('Pedidos día'!R127&gt;0,('Pedidos día'!R127*$C127)+$B127,"")&gt;20,IF('Pedidos día'!R127&gt;0,('Pedidos día'!R127*$C127)+$B127,""),20)</f>
        <v/>
      </c>
      <c r="S127" t="str">
        <f>IF(IF('Pedidos día'!S127&gt;0,('Pedidos día'!S127*$C127)+$B127,"")&gt;20,IF('Pedidos día'!S127&gt;0,('Pedidos día'!S127*$C127)+$B127,""),20)</f>
        <v/>
      </c>
      <c r="T127" t="str">
        <f>IF(IF('Pedidos día'!T127&gt;0,('Pedidos día'!T127*$C127)+$B127,"")&gt;20,IF('Pedidos día'!T127&gt;0,('Pedidos día'!T127*$C127)+$B127,""),20)</f>
        <v/>
      </c>
      <c r="U127" t="str">
        <f>IF(IF('Pedidos día'!U127&gt;0,('Pedidos día'!U127*$C127)+$B127,"")&gt;20,IF('Pedidos día'!U127&gt;0,('Pedidos día'!U127*$C127)+$B127,""),20)</f>
        <v/>
      </c>
      <c r="V127" t="str">
        <f>IF(IF('Pedidos día'!V127&gt;0,('Pedidos día'!V127*$C127)+$B127,"")&gt;20,IF('Pedidos día'!V127&gt;0,('Pedidos día'!V127*$C127)+$B127,""),20)</f>
        <v/>
      </c>
      <c r="W127" t="str">
        <f>IF(IF('Pedidos día'!W127&gt;0,('Pedidos día'!W127*$C127)+$B127,"")&gt;20,IF('Pedidos día'!W127&gt;0,('Pedidos día'!W127*$C127)+$B127,""),20)</f>
        <v/>
      </c>
      <c r="X127" t="str">
        <f>IF(IF('Pedidos día'!X127&gt;0,('Pedidos día'!X127*$C127)+$B127,"")&gt;20,IF('Pedidos día'!X127&gt;0,('Pedidos día'!X127*$C127)+$B127,""),20)</f>
        <v/>
      </c>
      <c r="Y127" t="str">
        <f>IF(IF('Pedidos día'!Y127&gt;0,('Pedidos día'!Y127*$C127)+$B127,"")&gt;20,IF('Pedidos día'!Y127&gt;0,('Pedidos día'!Y127*$C127)+$B127,""),20)</f>
        <v/>
      </c>
      <c r="Z127">
        <f>IF('Pedidos día'!Z127&gt;0,('Pedidos día'!Z127*$C127)+$B127,"")</f>
        <v>51.993194762191685</v>
      </c>
    </row>
    <row r="128" spans="1:26">
      <c r="A128" t="str">
        <f>'Pedidos día'!A128</f>
        <v>00000-0209</v>
      </c>
      <c r="B128">
        <f>'Pedidos día'!B128</f>
        <v>40</v>
      </c>
      <c r="C128" s="15">
        <f>'Pedidos día'!C128</f>
        <v>1.4096704729973304</v>
      </c>
      <c r="D128" t="str">
        <f>IF(IF('Pedidos día'!D128&gt;0,('Pedidos día'!D128*$C128)+$B128,"")&gt;20,IF('Pedidos día'!D128&gt;0,('Pedidos día'!D128*$C128)+$B128,""),20)</f>
        <v/>
      </c>
      <c r="E128" t="str">
        <f>IF(IF('Pedidos día'!E128&gt;0,('Pedidos día'!E128*$C128)+$B128,"")&gt;20,IF('Pedidos día'!E128&gt;0,('Pedidos día'!E128*$C128)+$B128,""),20)</f>
        <v/>
      </c>
      <c r="F128" t="str">
        <f>IF(IF('Pedidos día'!F128&gt;0,('Pedidos día'!F128*$C128)+$B128,"")&gt;20,IF('Pedidos día'!F128&gt;0,('Pedidos día'!F128*$C128)+$B128,""),20)</f>
        <v/>
      </c>
      <c r="G128">
        <f>IF(IF('Pedidos día'!G128&gt;0,('Pedidos día'!G128*$C128)+$B128,"")&gt;20,IF('Pedidos día'!G128&gt;0,('Pedidos día'!G128*$C128)+$B128,""),20)</f>
        <v>51.277363783978643</v>
      </c>
      <c r="H128" t="str">
        <f>IF(IF('Pedidos día'!H128&gt;0,('Pedidos día'!H128*$C128)+$B128,"")&gt;20,IF('Pedidos día'!H128&gt;0,('Pedidos día'!H128*$C128)+$B128,""),20)</f>
        <v/>
      </c>
      <c r="I128" t="str">
        <f>IF(IF('Pedidos día'!I128&gt;0,('Pedidos día'!I128*$C128)+$B128,"")&gt;20,IF('Pedidos día'!I128&gt;0,('Pedidos día'!I128*$C128)+$B128,""),20)</f>
        <v/>
      </c>
      <c r="J128" t="str">
        <f>IF(IF('Pedidos día'!J128&gt;0,('Pedidos día'!J128*$C128)+$B128,"")&gt;20,IF('Pedidos día'!J128&gt;0,('Pedidos día'!J128*$C128)+$B128,""),20)</f>
        <v/>
      </c>
      <c r="K128" t="str">
        <f>IF(IF('Pedidos día'!K128&gt;0,('Pedidos día'!K128*$C128)+$B128,"")&gt;20,IF('Pedidos día'!K128&gt;0,('Pedidos día'!K128*$C128)+$B128,""),20)</f>
        <v/>
      </c>
      <c r="L128" t="str">
        <f>IF(IF('Pedidos día'!L128&gt;0,('Pedidos día'!L128*$C128)+$B128,"")&gt;20,IF('Pedidos día'!L128&gt;0,('Pedidos día'!L128*$C128)+$B128,""),20)</f>
        <v/>
      </c>
      <c r="M128" t="str">
        <f>IF(IF('Pedidos día'!M128&gt;0,('Pedidos día'!M128*$C128)+$B128,"")&gt;20,IF('Pedidos día'!M128&gt;0,('Pedidos día'!M128*$C128)+$B128,""),20)</f>
        <v/>
      </c>
      <c r="N128" t="str">
        <f>IF(IF('Pedidos día'!N128&gt;0,('Pedidos día'!N128*$C128)+$B128,"")&gt;20,IF('Pedidos día'!N128&gt;0,('Pedidos día'!N128*$C128)+$B128,""),20)</f>
        <v/>
      </c>
      <c r="O128" t="str">
        <f>IF(IF('Pedidos día'!O128&gt;0,('Pedidos día'!O128*$C128)+$B128,"")&gt;20,IF('Pedidos día'!O128&gt;0,('Pedidos día'!O128*$C128)+$B128,""),20)</f>
        <v/>
      </c>
      <c r="P128" t="str">
        <f>IF(IF('Pedidos día'!P128&gt;0,('Pedidos día'!P128*$C128)+$B128,"")&gt;20,IF('Pedidos día'!P128&gt;0,('Pedidos día'!P128*$C128)+$B128,""),20)</f>
        <v/>
      </c>
      <c r="Q128" t="str">
        <f>IF(IF('Pedidos día'!Q128&gt;0,('Pedidos día'!Q128*$C128)+$B128,"")&gt;20,IF('Pedidos día'!Q128&gt;0,('Pedidos día'!Q128*$C128)+$B128,""),20)</f>
        <v/>
      </c>
      <c r="R128" t="str">
        <f>IF(IF('Pedidos día'!R128&gt;0,('Pedidos día'!R128*$C128)+$B128,"")&gt;20,IF('Pedidos día'!R128&gt;0,('Pedidos día'!R128*$C128)+$B128,""),20)</f>
        <v/>
      </c>
      <c r="S128" t="str">
        <f>IF(IF('Pedidos día'!S128&gt;0,('Pedidos día'!S128*$C128)+$B128,"")&gt;20,IF('Pedidos día'!S128&gt;0,('Pedidos día'!S128*$C128)+$B128,""),20)</f>
        <v/>
      </c>
      <c r="T128" t="str">
        <f>IF(IF('Pedidos día'!T128&gt;0,('Pedidos día'!T128*$C128)+$B128,"")&gt;20,IF('Pedidos día'!T128&gt;0,('Pedidos día'!T128*$C128)+$B128,""),20)</f>
        <v/>
      </c>
      <c r="U128" t="str">
        <f>IF(IF('Pedidos día'!U128&gt;0,('Pedidos día'!U128*$C128)+$B128,"")&gt;20,IF('Pedidos día'!U128&gt;0,('Pedidos día'!U128*$C128)+$B128,""),20)</f>
        <v/>
      </c>
      <c r="V128">
        <f>IF(IF('Pedidos día'!V128&gt;0,('Pedidos día'!V128*$C128)+$B128,"")&gt;20,IF('Pedidos día'!V128&gt;0,('Pedidos día'!V128*$C128)+$B128,""),20)</f>
        <v>47.048352364986656</v>
      </c>
      <c r="W128" t="str">
        <f>IF(IF('Pedidos día'!W128&gt;0,('Pedidos día'!W128*$C128)+$B128,"")&gt;20,IF('Pedidos día'!W128&gt;0,('Pedidos día'!W128*$C128)+$B128,""),20)</f>
        <v/>
      </c>
      <c r="X128" t="str">
        <f>IF(IF('Pedidos día'!X128&gt;0,('Pedidos día'!X128*$C128)+$B128,"")&gt;20,IF('Pedidos día'!X128&gt;0,('Pedidos día'!X128*$C128)+$B128,""),20)</f>
        <v/>
      </c>
      <c r="Y128" t="str">
        <f>IF(IF('Pedidos día'!Y128&gt;0,('Pedidos día'!Y128*$C128)+$B128,"")&gt;20,IF('Pedidos día'!Y128&gt;0,('Pedidos día'!Y128*$C128)+$B128,""),20)</f>
        <v/>
      </c>
      <c r="Z128">
        <f>IF('Pedidos día'!Z128&gt;0,('Pedidos día'!Z128*$C128)+$B128,"")</f>
        <v>58.325716148965299</v>
      </c>
    </row>
    <row r="129" spans="1:26">
      <c r="A129" t="str">
        <f>'Pedidos día'!A129</f>
        <v>00000-0218</v>
      </c>
      <c r="B129">
        <f>'Pedidos día'!B129</f>
        <v>30</v>
      </c>
      <c r="C129" s="15">
        <f>'Pedidos día'!C129</f>
        <v>1.3109846918965884</v>
      </c>
      <c r="D129" t="str">
        <f>IF(IF('Pedidos día'!D129&gt;0,('Pedidos día'!D129*$C129)+$B129,"")&gt;20,IF('Pedidos día'!D129&gt;0,('Pedidos día'!D129*$C129)+$B129,""),20)</f>
        <v/>
      </c>
      <c r="E129" t="str">
        <f>IF(IF('Pedidos día'!E129&gt;0,('Pedidos día'!E129*$C129)+$B129,"")&gt;20,IF('Pedidos día'!E129&gt;0,('Pedidos día'!E129*$C129)+$B129,""),20)</f>
        <v/>
      </c>
      <c r="F129" t="str">
        <f>IF(IF('Pedidos día'!F129&gt;0,('Pedidos día'!F129*$C129)+$B129,"")&gt;20,IF('Pedidos día'!F129&gt;0,('Pedidos día'!F129*$C129)+$B129,""),20)</f>
        <v/>
      </c>
      <c r="G129" t="str">
        <f>IF(IF('Pedidos día'!G129&gt;0,('Pedidos día'!G129*$C129)+$B129,"")&gt;20,IF('Pedidos día'!G129&gt;0,('Pedidos día'!G129*$C129)+$B129,""),20)</f>
        <v/>
      </c>
      <c r="H129" t="str">
        <f>IF(IF('Pedidos día'!H129&gt;0,('Pedidos día'!H129*$C129)+$B129,"")&gt;20,IF('Pedidos día'!H129&gt;0,('Pedidos día'!H129*$C129)+$B129,""),20)</f>
        <v/>
      </c>
      <c r="I129" t="str">
        <f>IF(IF('Pedidos día'!I129&gt;0,('Pedidos día'!I129*$C129)+$B129,"")&gt;20,IF('Pedidos día'!I129&gt;0,('Pedidos día'!I129*$C129)+$B129,""),20)</f>
        <v/>
      </c>
      <c r="J129" t="str">
        <f>IF(IF('Pedidos día'!J129&gt;0,('Pedidos día'!J129*$C129)+$B129,"")&gt;20,IF('Pedidos día'!J129&gt;0,('Pedidos día'!J129*$C129)+$B129,""),20)</f>
        <v/>
      </c>
      <c r="K129" t="str">
        <f>IF(IF('Pedidos día'!K129&gt;0,('Pedidos día'!K129*$C129)+$B129,"")&gt;20,IF('Pedidos día'!K129&gt;0,('Pedidos día'!K129*$C129)+$B129,""),20)</f>
        <v/>
      </c>
      <c r="L129" t="str">
        <f>IF(IF('Pedidos día'!L129&gt;0,('Pedidos día'!L129*$C129)+$B129,"")&gt;20,IF('Pedidos día'!L129&gt;0,('Pedidos día'!L129*$C129)+$B129,""),20)</f>
        <v/>
      </c>
      <c r="M129">
        <f>IF(IF('Pedidos día'!M129&gt;0,('Pedidos día'!M129*$C129)+$B129,"")&gt;20,IF('Pedidos día'!M129&gt;0,('Pedidos día'!M129*$C129)+$B129,""),20)</f>
        <v>45.731816302759057</v>
      </c>
      <c r="N129" t="str">
        <f>IF(IF('Pedidos día'!N129&gt;0,('Pedidos día'!N129*$C129)+$B129,"")&gt;20,IF('Pedidos día'!N129&gt;0,('Pedidos día'!N129*$C129)+$B129,""),20)</f>
        <v/>
      </c>
      <c r="O129" t="str">
        <f>IF(IF('Pedidos día'!O129&gt;0,('Pedidos día'!O129*$C129)+$B129,"")&gt;20,IF('Pedidos día'!O129&gt;0,('Pedidos día'!O129*$C129)+$B129,""),20)</f>
        <v/>
      </c>
      <c r="P129">
        <f>IF(IF('Pedidos día'!P129&gt;0,('Pedidos día'!P129*$C129)+$B129,"")&gt;20,IF('Pedidos día'!P129&gt;0,('Pedidos día'!P129*$C129)+$B129,""),20)</f>
        <v>33.932954075689764</v>
      </c>
      <c r="Q129" t="str">
        <f>IF(IF('Pedidos día'!Q129&gt;0,('Pedidos día'!Q129*$C129)+$B129,"")&gt;20,IF('Pedidos día'!Q129&gt;0,('Pedidos día'!Q129*$C129)+$B129,""),20)</f>
        <v/>
      </c>
      <c r="R129" t="str">
        <f>IF(IF('Pedidos día'!R129&gt;0,('Pedidos día'!R129*$C129)+$B129,"")&gt;20,IF('Pedidos día'!R129&gt;0,('Pedidos día'!R129*$C129)+$B129,""),20)</f>
        <v/>
      </c>
      <c r="S129" t="str">
        <f>IF(IF('Pedidos día'!S129&gt;0,('Pedidos día'!S129*$C129)+$B129,"")&gt;20,IF('Pedidos día'!S129&gt;0,('Pedidos día'!S129*$C129)+$B129,""),20)</f>
        <v/>
      </c>
      <c r="T129" t="str">
        <f>IF(IF('Pedidos día'!T129&gt;0,('Pedidos día'!T129*$C129)+$B129,"")&gt;20,IF('Pedidos día'!T129&gt;0,('Pedidos día'!T129*$C129)+$B129,""),20)</f>
        <v/>
      </c>
      <c r="U129" t="str">
        <f>IF(IF('Pedidos día'!U129&gt;0,('Pedidos día'!U129*$C129)+$B129,"")&gt;20,IF('Pedidos día'!U129&gt;0,('Pedidos día'!U129*$C129)+$B129,""),20)</f>
        <v/>
      </c>
      <c r="V129" t="str">
        <f>IF(IF('Pedidos día'!V129&gt;0,('Pedidos día'!V129*$C129)+$B129,"")&gt;20,IF('Pedidos día'!V129&gt;0,('Pedidos día'!V129*$C129)+$B129,""),20)</f>
        <v/>
      </c>
      <c r="W129" t="str">
        <f>IF(IF('Pedidos día'!W129&gt;0,('Pedidos día'!W129*$C129)+$B129,"")&gt;20,IF('Pedidos día'!W129&gt;0,('Pedidos día'!W129*$C129)+$B129,""),20)</f>
        <v/>
      </c>
      <c r="X129" t="str">
        <f>IF(IF('Pedidos día'!X129&gt;0,('Pedidos día'!X129*$C129)+$B129,"")&gt;20,IF('Pedidos día'!X129&gt;0,('Pedidos día'!X129*$C129)+$B129,""),20)</f>
        <v/>
      </c>
      <c r="Y129" t="str">
        <f>IF(IF('Pedidos día'!Y129&gt;0,('Pedidos día'!Y129*$C129)+$B129,"")&gt;20,IF('Pedidos día'!Y129&gt;0,('Pedidos día'!Y129*$C129)+$B129,""),20)</f>
        <v/>
      </c>
      <c r="Z129">
        <f>IF('Pedidos día'!Z129&gt;0,('Pedidos día'!Z129*$C129)+$B129,"")</f>
        <v>49.664770378448821</v>
      </c>
    </row>
    <row r="130" spans="1:26">
      <c r="A130" t="str">
        <f>'Pedidos día'!A130</f>
        <v>00000-0227</v>
      </c>
      <c r="B130">
        <f>'Pedidos día'!B130</f>
        <v>30</v>
      </c>
      <c r="C130" s="15">
        <f>'Pedidos día'!C130</f>
        <v>1.5696517880250469</v>
      </c>
      <c r="D130" t="str">
        <f>IF(IF('Pedidos día'!D130&gt;0,('Pedidos día'!D130*$C130)+$B130,"")&gt;20,IF('Pedidos día'!D130&gt;0,('Pedidos día'!D130*$C130)+$B130,""),20)</f>
        <v/>
      </c>
      <c r="E130" t="str">
        <f>IF(IF('Pedidos día'!E130&gt;0,('Pedidos día'!E130*$C130)+$B130,"")&gt;20,IF('Pedidos día'!E130&gt;0,('Pedidos día'!E130*$C130)+$B130,""),20)</f>
        <v/>
      </c>
      <c r="F130" t="str">
        <f>IF(IF('Pedidos día'!F130&gt;0,('Pedidos día'!F130*$C130)+$B130,"")&gt;20,IF('Pedidos día'!F130&gt;0,('Pedidos día'!F130*$C130)+$B130,""),20)</f>
        <v/>
      </c>
      <c r="G130" t="str">
        <f>IF(IF('Pedidos día'!G130&gt;0,('Pedidos día'!G130*$C130)+$B130,"")&gt;20,IF('Pedidos día'!G130&gt;0,('Pedidos día'!G130*$C130)+$B130,""),20)</f>
        <v/>
      </c>
      <c r="H130" t="str">
        <f>IF(IF('Pedidos día'!H130&gt;0,('Pedidos día'!H130*$C130)+$B130,"")&gt;20,IF('Pedidos día'!H130&gt;0,('Pedidos día'!H130*$C130)+$B130,""),20)</f>
        <v/>
      </c>
      <c r="I130" t="str">
        <f>IF(IF('Pedidos día'!I130&gt;0,('Pedidos día'!I130*$C130)+$B130,"")&gt;20,IF('Pedidos día'!I130&gt;0,('Pedidos día'!I130*$C130)+$B130,""),20)</f>
        <v/>
      </c>
      <c r="J130" t="str">
        <f>IF(IF('Pedidos día'!J130&gt;0,('Pedidos día'!J130*$C130)+$B130,"")&gt;20,IF('Pedidos día'!J130&gt;0,('Pedidos día'!J130*$C130)+$B130,""),20)</f>
        <v/>
      </c>
      <c r="K130" t="str">
        <f>IF(IF('Pedidos día'!K130&gt;0,('Pedidos día'!K130*$C130)+$B130,"")&gt;20,IF('Pedidos día'!K130&gt;0,('Pedidos día'!K130*$C130)+$B130,""),20)</f>
        <v/>
      </c>
      <c r="L130">
        <f>IF(IF('Pedidos día'!L130&gt;0,('Pedidos día'!L130*$C130)+$B130,"")&gt;20,IF('Pedidos día'!L130&gt;0,('Pedidos día'!L130*$C130)+$B130,""),20)</f>
        <v>31.569651788025048</v>
      </c>
      <c r="M130" t="str">
        <f>IF(IF('Pedidos día'!M130&gt;0,('Pedidos día'!M130*$C130)+$B130,"")&gt;20,IF('Pedidos día'!M130&gt;0,('Pedidos día'!M130*$C130)+$B130,""),20)</f>
        <v/>
      </c>
      <c r="N130" t="str">
        <f>IF(IF('Pedidos día'!N130&gt;0,('Pedidos día'!N130*$C130)+$B130,"")&gt;20,IF('Pedidos día'!N130&gt;0,('Pedidos día'!N130*$C130)+$B130,""),20)</f>
        <v/>
      </c>
      <c r="O130" t="str">
        <f>IF(IF('Pedidos día'!O130&gt;0,('Pedidos día'!O130*$C130)+$B130,"")&gt;20,IF('Pedidos día'!O130&gt;0,('Pedidos día'!O130*$C130)+$B130,""),20)</f>
        <v/>
      </c>
      <c r="P130" t="str">
        <f>IF(IF('Pedidos día'!P130&gt;0,('Pedidos día'!P130*$C130)+$B130,"")&gt;20,IF('Pedidos día'!P130&gt;0,('Pedidos día'!P130*$C130)+$B130,""),20)</f>
        <v/>
      </c>
      <c r="Q130" t="str">
        <f>IF(IF('Pedidos día'!Q130&gt;0,('Pedidos día'!Q130*$C130)+$B130,"")&gt;20,IF('Pedidos día'!Q130&gt;0,('Pedidos día'!Q130*$C130)+$B130,""),20)</f>
        <v/>
      </c>
      <c r="R130" t="str">
        <f>IF(IF('Pedidos día'!R130&gt;0,('Pedidos día'!R130*$C130)+$B130,"")&gt;20,IF('Pedidos día'!R130&gt;0,('Pedidos día'!R130*$C130)+$B130,""),20)</f>
        <v/>
      </c>
      <c r="S130" t="str">
        <f>IF(IF('Pedidos día'!S130&gt;0,('Pedidos día'!S130*$C130)+$B130,"")&gt;20,IF('Pedidos día'!S130&gt;0,('Pedidos día'!S130*$C130)+$B130,""),20)</f>
        <v/>
      </c>
      <c r="T130" t="str">
        <f>IF(IF('Pedidos día'!T130&gt;0,('Pedidos día'!T130*$C130)+$B130,"")&gt;20,IF('Pedidos día'!T130&gt;0,('Pedidos día'!T130*$C130)+$B130,""),20)</f>
        <v/>
      </c>
      <c r="U130">
        <f>IF(IF('Pedidos día'!U130&gt;0,('Pedidos día'!U130*$C130)+$B130,"")&gt;20,IF('Pedidos día'!U130&gt;0,('Pedidos día'!U130*$C130)+$B130,""),20)</f>
        <v>31.569651788025048</v>
      </c>
      <c r="V130" t="str">
        <f>IF(IF('Pedidos día'!V130&gt;0,('Pedidos día'!V130*$C130)+$B130,"")&gt;20,IF('Pedidos día'!V130&gt;0,('Pedidos día'!V130*$C130)+$B130,""),20)</f>
        <v/>
      </c>
      <c r="W130" t="str">
        <f>IF(IF('Pedidos día'!W130&gt;0,('Pedidos día'!W130*$C130)+$B130,"")&gt;20,IF('Pedidos día'!W130&gt;0,('Pedidos día'!W130*$C130)+$B130,""),20)</f>
        <v/>
      </c>
      <c r="X130" t="str">
        <f>IF(IF('Pedidos día'!X130&gt;0,('Pedidos día'!X130*$C130)+$B130,"")&gt;20,IF('Pedidos día'!X130&gt;0,('Pedidos día'!X130*$C130)+$B130,""),20)</f>
        <v/>
      </c>
      <c r="Y130" t="str">
        <f>IF(IF('Pedidos día'!Y130&gt;0,('Pedidos día'!Y130*$C130)+$B130,"")&gt;20,IF('Pedidos día'!Y130&gt;0,('Pedidos día'!Y130*$C130)+$B130,""),20)</f>
        <v/>
      </c>
      <c r="Z130">
        <f>IF('Pedidos día'!Z130&gt;0,('Pedidos día'!Z130*$C130)+$B130,"")</f>
        <v>33.139303576050096</v>
      </c>
    </row>
    <row r="131" spans="1:26">
      <c r="A131" t="str">
        <f>'Pedidos día'!A131</f>
        <v>00000-0239</v>
      </c>
      <c r="B131">
        <f>'Pedidos día'!B131</f>
        <v>40</v>
      </c>
      <c r="C131" s="15">
        <f>'Pedidos día'!C131</f>
        <v>1.2685006790175883</v>
      </c>
      <c r="D131" t="str">
        <f>IF(IF('Pedidos día'!D131&gt;0,('Pedidos día'!D131*$C131)+$B131,"")&gt;20,IF('Pedidos día'!D131&gt;0,('Pedidos día'!D131*$C131)+$B131,""),20)</f>
        <v/>
      </c>
      <c r="E131" t="str">
        <f>IF(IF('Pedidos día'!E131&gt;0,('Pedidos día'!E131*$C131)+$B131,"")&gt;20,IF('Pedidos día'!E131&gt;0,('Pedidos día'!E131*$C131)+$B131,""),20)</f>
        <v/>
      </c>
      <c r="F131" t="str">
        <f>IF(IF('Pedidos día'!F131&gt;0,('Pedidos día'!F131*$C131)+$B131,"")&gt;20,IF('Pedidos día'!F131&gt;0,('Pedidos día'!F131*$C131)+$B131,""),20)</f>
        <v/>
      </c>
      <c r="G131" t="str">
        <f>IF(IF('Pedidos día'!G131&gt;0,('Pedidos día'!G131*$C131)+$B131,"")&gt;20,IF('Pedidos día'!G131&gt;0,('Pedidos día'!G131*$C131)+$B131,""),20)</f>
        <v/>
      </c>
      <c r="H131" t="str">
        <f>IF(IF('Pedidos día'!H131&gt;0,('Pedidos día'!H131*$C131)+$B131,"")&gt;20,IF('Pedidos día'!H131&gt;0,('Pedidos día'!H131*$C131)+$B131,""),20)</f>
        <v/>
      </c>
      <c r="I131" t="str">
        <f>IF(IF('Pedidos día'!I131&gt;0,('Pedidos día'!I131*$C131)+$B131,"")&gt;20,IF('Pedidos día'!I131&gt;0,('Pedidos día'!I131*$C131)+$B131,""),20)</f>
        <v/>
      </c>
      <c r="J131" t="str">
        <f>IF(IF('Pedidos día'!J131&gt;0,('Pedidos día'!J131*$C131)+$B131,"")&gt;20,IF('Pedidos día'!J131&gt;0,('Pedidos día'!J131*$C131)+$B131,""),20)</f>
        <v/>
      </c>
      <c r="K131">
        <f>IF(IF('Pedidos día'!K131&gt;0,('Pedidos día'!K131*$C131)+$B131,"")&gt;20,IF('Pedidos día'!K131&gt;0,('Pedidos día'!K131*$C131)+$B131,""),20)</f>
        <v>43.805502037052761</v>
      </c>
      <c r="L131" t="str">
        <f>IF(IF('Pedidos día'!L131&gt;0,('Pedidos día'!L131*$C131)+$B131,"")&gt;20,IF('Pedidos día'!L131&gt;0,('Pedidos día'!L131*$C131)+$B131,""),20)</f>
        <v/>
      </c>
      <c r="M131" t="str">
        <f>IF(IF('Pedidos día'!M131&gt;0,('Pedidos día'!M131*$C131)+$B131,"")&gt;20,IF('Pedidos día'!M131&gt;0,('Pedidos día'!M131*$C131)+$B131,""),20)</f>
        <v/>
      </c>
      <c r="N131" t="str">
        <f>IF(IF('Pedidos día'!N131&gt;0,('Pedidos día'!N131*$C131)+$B131,"")&gt;20,IF('Pedidos día'!N131&gt;0,('Pedidos día'!N131*$C131)+$B131,""),20)</f>
        <v/>
      </c>
      <c r="O131" t="str">
        <f>IF(IF('Pedidos día'!O131&gt;0,('Pedidos día'!O131*$C131)+$B131,"")&gt;20,IF('Pedidos día'!O131&gt;0,('Pedidos día'!O131*$C131)+$B131,""),20)</f>
        <v/>
      </c>
      <c r="P131" t="str">
        <f>IF(IF('Pedidos día'!P131&gt;0,('Pedidos día'!P131*$C131)+$B131,"")&gt;20,IF('Pedidos día'!P131&gt;0,('Pedidos día'!P131*$C131)+$B131,""),20)</f>
        <v/>
      </c>
      <c r="Q131" t="str">
        <f>IF(IF('Pedidos día'!Q131&gt;0,('Pedidos día'!Q131*$C131)+$B131,"")&gt;20,IF('Pedidos día'!Q131&gt;0,('Pedidos día'!Q131*$C131)+$B131,""),20)</f>
        <v/>
      </c>
      <c r="R131" t="str">
        <f>IF(IF('Pedidos día'!R131&gt;0,('Pedidos día'!R131*$C131)+$B131,"")&gt;20,IF('Pedidos día'!R131&gt;0,('Pedidos día'!R131*$C131)+$B131,""),20)</f>
        <v/>
      </c>
      <c r="S131" t="str">
        <f>IF(IF('Pedidos día'!S131&gt;0,('Pedidos día'!S131*$C131)+$B131,"")&gt;20,IF('Pedidos día'!S131&gt;0,('Pedidos día'!S131*$C131)+$B131,""),20)</f>
        <v/>
      </c>
      <c r="T131" t="str">
        <f>IF(IF('Pedidos día'!T131&gt;0,('Pedidos día'!T131*$C131)+$B131,"")&gt;20,IF('Pedidos día'!T131&gt;0,('Pedidos día'!T131*$C131)+$B131,""),20)</f>
        <v/>
      </c>
      <c r="U131" t="str">
        <f>IF(IF('Pedidos día'!U131&gt;0,('Pedidos día'!U131*$C131)+$B131,"")&gt;20,IF('Pedidos día'!U131&gt;0,('Pedidos día'!U131*$C131)+$B131,""),20)</f>
        <v/>
      </c>
      <c r="V131" t="str">
        <f>IF(IF('Pedidos día'!V131&gt;0,('Pedidos día'!V131*$C131)+$B131,"")&gt;20,IF('Pedidos día'!V131&gt;0,('Pedidos día'!V131*$C131)+$B131,""),20)</f>
        <v/>
      </c>
      <c r="W131" t="str">
        <f>IF(IF('Pedidos día'!W131&gt;0,('Pedidos día'!W131*$C131)+$B131,"")&gt;20,IF('Pedidos día'!W131&gt;0,('Pedidos día'!W131*$C131)+$B131,""),20)</f>
        <v/>
      </c>
      <c r="X131" t="str">
        <f>IF(IF('Pedidos día'!X131&gt;0,('Pedidos día'!X131*$C131)+$B131,"")&gt;20,IF('Pedidos día'!X131&gt;0,('Pedidos día'!X131*$C131)+$B131,""),20)</f>
        <v/>
      </c>
      <c r="Y131">
        <f>IF(IF('Pedidos día'!Y131&gt;0,('Pedidos día'!Y131*$C131)+$B131,"")&gt;20,IF('Pedidos día'!Y131&gt;0,('Pedidos día'!Y131*$C131)+$B131,""),20)</f>
        <v>45.074002716070353</v>
      </c>
      <c r="Z131">
        <f>IF('Pedidos día'!Z131&gt;0,('Pedidos día'!Z131*$C131)+$B131,"")</f>
        <v>48.879504753123115</v>
      </c>
    </row>
    <row r="132" spans="1:26">
      <c r="A132" t="str">
        <f>'Pedidos día'!A132</f>
        <v>00000-0241</v>
      </c>
      <c r="B132">
        <f>'Pedidos día'!B132</f>
        <v>30</v>
      </c>
      <c r="C132" s="15">
        <f>'Pedidos día'!C132</f>
        <v>1.3234938982005904</v>
      </c>
      <c r="D132" t="str">
        <f>IF(IF('Pedidos día'!D132&gt;0,('Pedidos día'!D132*$C132)+$B132,"")&gt;20,IF('Pedidos día'!D132&gt;0,('Pedidos día'!D132*$C132)+$B132,""),20)</f>
        <v/>
      </c>
      <c r="E132" t="str">
        <f>IF(IF('Pedidos día'!E132&gt;0,('Pedidos día'!E132*$C132)+$B132,"")&gt;20,IF('Pedidos día'!E132&gt;0,('Pedidos día'!E132*$C132)+$B132,""),20)</f>
        <v/>
      </c>
      <c r="F132" t="str">
        <f>IF(IF('Pedidos día'!F132&gt;0,('Pedidos día'!F132*$C132)+$B132,"")&gt;20,IF('Pedidos día'!F132&gt;0,('Pedidos día'!F132*$C132)+$B132,""),20)</f>
        <v/>
      </c>
      <c r="G132" t="str">
        <f>IF(IF('Pedidos día'!G132&gt;0,('Pedidos día'!G132*$C132)+$B132,"")&gt;20,IF('Pedidos día'!G132&gt;0,('Pedidos día'!G132*$C132)+$B132,""),20)</f>
        <v/>
      </c>
      <c r="H132">
        <f>IF(IF('Pedidos día'!H132&gt;0,('Pedidos día'!H132*$C132)+$B132,"")&gt;20,IF('Pedidos día'!H132&gt;0,('Pedidos día'!H132*$C132)+$B132,""),20)</f>
        <v>37.940963389203546</v>
      </c>
      <c r="I132" t="str">
        <f>IF(IF('Pedidos día'!I132&gt;0,('Pedidos día'!I132*$C132)+$B132,"")&gt;20,IF('Pedidos día'!I132&gt;0,('Pedidos día'!I132*$C132)+$B132,""),20)</f>
        <v/>
      </c>
      <c r="J132" t="str">
        <f>IF(IF('Pedidos día'!J132&gt;0,('Pedidos día'!J132*$C132)+$B132,"")&gt;20,IF('Pedidos día'!J132&gt;0,('Pedidos día'!J132*$C132)+$B132,""),20)</f>
        <v/>
      </c>
      <c r="K132">
        <f>IF(IF('Pedidos día'!K132&gt;0,('Pedidos día'!K132*$C132)+$B132,"")&gt;20,IF('Pedidos día'!K132&gt;0,('Pedidos día'!K132*$C132)+$B132,""),20)</f>
        <v>31.323493898200589</v>
      </c>
      <c r="L132" t="str">
        <f>IF(IF('Pedidos día'!L132&gt;0,('Pedidos día'!L132*$C132)+$B132,"")&gt;20,IF('Pedidos día'!L132&gt;0,('Pedidos día'!L132*$C132)+$B132,""),20)</f>
        <v/>
      </c>
      <c r="M132" t="str">
        <f>IF(IF('Pedidos día'!M132&gt;0,('Pedidos día'!M132*$C132)+$B132,"")&gt;20,IF('Pedidos día'!M132&gt;0,('Pedidos día'!M132*$C132)+$B132,""),20)</f>
        <v/>
      </c>
      <c r="N132" t="str">
        <f>IF(IF('Pedidos día'!N132&gt;0,('Pedidos día'!N132*$C132)+$B132,"")&gt;20,IF('Pedidos día'!N132&gt;0,('Pedidos día'!N132*$C132)+$B132,""),20)</f>
        <v/>
      </c>
      <c r="O132" t="str">
        <f>IF(IF('Pedidos día'!O132&gt;0,('Pedidos día'!O132*$C132)+$B132,"")&gt;20,IF('Pedidos día'!O132&gt;0,('Pedidos día'!O132*$C132)+$B132,""),20)</f>
        <v/>
      </c>
      <c r="P132" t="str">
        <f>IF(IF('Pedidos día'!P132&gt;0,('Pedidos día'!P132*$C132)+$B132,"")&gt;20,IF('Pedidos día'!P132&gt;0,('Pedidos día'!P132*$C132)+$B132,""),20)</f>
        <v/>
      </c>
      <c r="Q132" t="str">
        <f>IF(IF('Pedidos día'!Q132&gt;0,('Pedidos día'!Q132*$C132)+$B132,"")&gt;20,IF('Pedidos día'!Q132&gt;0,('Pedidos día'!Q132*$C132)+$B132,""),20)</f>
        <v/>
      </c>
      <c r="R132" t="str">
        <f>IF(IF('Pedidos día'!R132&gt;0,('Pedidos día'!R132*$C132)+$B132,"")&gt;20,IF('Pedidos día'!R132&gt;0,('Pedidos día'!R132*$C132)+$B132,""),20)</f>
        <v/>
      </c>
      <c r="S132" t="str">
        <f>IF(IF('Pedidos día'!S132&gt;0,('Pedidos día'!S132*$C132)+$B132,"")&gt;20,IF('Pedidos día'!S132&gt;0,('Pedidos día'!S132*$C132)+$B132,""),20)</f>
        <v/>
      </c>
      <c r="T132" t="str">
        <f>IF(IF('Pedidos día'!T132&gt;0,('Pedidos día'!T132*$C132)+$B132,"")&gt;20,IF('Pedidos día'!T132&gt;0,('Pedidos día'!T132*$C132)+$B132,""),20)</f>
        <v/>
      </c>
      <c r="U132" t="str">
        <f>IF(IF('Pedidos día'!U132&gt;0,('Pedidos día'!U132*$C132)+$B132,"")&gt;20,IF('Pedidos día'!U132&gt;0,('Pedidos día'!U132*$C132)+$B132,""),20)</f>
        <v/>
      </c>
      <c r="V132" t="str">
        <f>IF(IF('Pedidos día'!V132&gt;0,('Pedidos día'!V132*$C132)+$B132,"")&gt;20,IF('Pedidos día'!V132&gt;0,('Pedidos día'!V132*$C132)+$B132,""),20)</f>
        <v/>
      </c>
      <c r="W132" t="str">
        <f>IF(IF('Pedidos día'!W132&gt;0,('Pedidos día'!W132*$C132)+$B132,"")&gt;20,IF('Pedidos día'!W132&gt;0,('Pedidos día'!W132*$C132)+$B132,""),20)</f>
        <v/>
      </c>
      <c r="X132" t="str">
        <f>IF(IF('Pedidos día'!X132&gt;0,('Pedidos día'!X132*$C132)+$B132,"")&gt;20,IF('Pedidos día'!X132&gt;0,('Pedidos día'!X132*$C132)+$B132,""),20)</f>
        <v/>
      </c>
      <c r="Y132" t="str">
        <f>IF(IF('Pedidos día'!Y132&gt;0,('Pedidos día'!Y132*$C132)+$B132,"")&gt;20,IF('Pedidos día'!Y132&gt;0,('Pedidos día'!Y132*$C132)+$B132,""),20)</f>
        <v/>
      </c>
      <c r="Z132">
        <f>IF('Pedidos día'!Z132&gt;0,('Pedidos día'!Z132*$C132)+$B132,"")</f>
        <v>39.264457287404134</v>
      </c>
    </row>
    <row r="133" spans="1:26">
      <c r="A133" t="str">
        <f>'Pedidos día'!A133</f>
        <v>00000-0246</v>
      </c>
      <c r="B133">
        <f>'Pedidos día'!B133</f>
        <v>30</v>
      </c>
      <c r="C133" s="15">
        <f>'Pedidos día'!C133</f>
        <v>1.9824816741182048</v>
      </c>
      <c r="D133" t="str">
        <f>IF(IF('Pedidos día'!D133&gt;0,('Pedidos día'!D133*$C133)+$B133,"")&gt;20,IF('Pedidos día'!D133&gt;0,('Pedidos día'!D133*$C133)+$B133,""),20)</f>
        <v/>
      </c>
      <c r="E133" t="str">
        <f>IF(IF('Pedidos día'!E133&gt;0,('Pedidos día'!E133*$C133)+$B133,"")&gt;20,IF('Pedidos día'!E133&gt;0,('Pedidos día'!E133*$C133)+$B133,""),20)</f>
        <v/>
      </c>
      <c r="F133">
        <f>IF(IF('Pedidos día'!F133&gt;0,('Pedidos día'!F133*$C133)+$B133,"")&gt;20,IF('Pedidos día'!F133&gt;0,('Pedidos día'!F133*$C133)+$B133,""),20)</f>
        <v>31.982481674118205</v>
      </c>
      <c r="G133" t="str">
        <f>IF(IF('Pedidos día'!G133&gt;0,('Pedidos día'!G133*$C133)+$B133,"")&gt;20,IF('Pedidos día'!G133&gt;0,('Pedidos día'!G133*$C133)+$B133,""),20)</f>
        <v/>
      </c>
      <c r="H133" t="str">
        <f>IF(IF('Pedidos día'!H133&gt;0,('Pedidos día'!H133*$C133)+$B133,"")&gt;20,IF('Pedidos día'!H133&gt;0,('Pedidos día'!H133*$C133)+$B133,""),20)</f>
        <v/>
      </c>
      <c r="I133" t="str">
        <f>IF(IF('Pedidos día'!I133&gt;0,('Pedidos día'!I133*$C133)+$B133,"")&gt;20,IF('Pedidos día'!I133&gt;0,('Pedidos día'!I133*$C133)+$B133,""),20)</f>
        <v/>
      </c>
      <c r="J133" t="str">
        <f>IF(IF('Pedidos día'!J133&gt;0,('Pedidos día'!J133*$C133)+$B133,"")&gt;20,IF('Pedidos día'!J133&gt;0,('Pedidos día'!J133*$C133)+$B133,""),20)</f>
        <v/>
      </c>
      <c r="K133" t="str">
        <f>IF(IF('Pedidos día'!K133&gt;0,('Pedidos día'!K133*$C133)+$B133,"")&gt;20,IF('Pedidos día'!K133&gt;0,('Pedidos día'!K133*$C133)+$B133,""),20)</f>
        <v/>
      </c>
      <c r="L133" t="str">
        <f>IF(IF('Pedidos día'!L133&gt;0,('Pedidos día'!L133*$C133)+$B133,"")&gt;20,IF('Pedidos día'!L133&gt;0,('Pedidos día'!L133*$C133)+$B133,""),20)</f>
        <v/>
      </c>
      <c r="M133" t="str">
        <f>IF(IF('Pedidos día'!M133&gt;0,('Pedidos día'!M133*$C133)+$B133,"")&gt;20,IF('Pedidos día'!M133&gt;0,('Pedidos día'!M133*$C133)+$B133,""),20)</f>
        <v/>
      </c>
      <c r="N133" t="str">
        <f>IF(IF('Pedidos día'!N133&gt;0,('Pedidos día'!N133*$C133)+$B133,"")&gt;20,IF('Pedidos día'!N133&gt;0,('Pedidos día'!N133*$C133)+$B133,""),20)</f>
        <v/>
      </c>
      <c r="O133" t="str">
        <f>IF(IF('Pedidos día'!O133&gt;0,('Pedidos día'!O133*$C133)+$B133,"")&gt;20,IF('Pedidos día'!O133&gt;0,('Pedidos día'!O133*$C133)+$B133,""),20)</f>
        <v/>
      </c>
      <c r="P133" t="str">
        <f>IF(IF('Pedidos día'!P133&gt;0,('Pedidos día'!P133*$C133)+$B133,"")&gt;20,IF('Pedidos día'!P133&gt;0,('Pedidos día'!P133*$C133)+$B133,""),20)</f>
        <v/>
      </c>
      <c r="Q133" t="str">
        <f>IF(IF('Pedidos día'!Q133&gt;0,('Pedidos día'!Q133*$C133)+$B133,"")&gt;20,IF('Pedidos día'!Q133&gt;0,('Pedidos día'!Q133*$C133)+$B133,""),20)</f>
        <v/>
      </c>
      <c r="R133" t="str">
        <f>IF(IF('Pedidos día'!R133&gt;0,('Pedidos día'!R133*$C133)+$B133,"")&gt;20,IF('Pedidos día'!R133&gt;0,('Pedidos día'!R133*$C133)+$B133,""),20)</f>
        <v/>
      </c>
      <c r="S133" t="str">
        <f>IF(IF('Pedidos día'!S133&gt;0,('Pedidos día'!S133*$C133)+$B133,"")&gt;20,IF('Pedidos día'!S133&gt;0,('Pedidos día'!S133*$C133)+$B133,""),20)</f>
        <v/>
      </c>
      <c r="T133" t="str">
        <f>IF(IF('Pedidos día'!T133&gt;0,('Pedidos día'!T133*$C133)+$B133,"")&gt;20,IF('Pedidos día'!T133&gt;0,('Pedidos día'!T133*$C133)+$B133,""),20)</f>
        <v/>
      </c>
      <c r="U133" t="str">
        <f>IF(IF('Pedidos día'!U133&gt;0,('Pedidos día'!U133*$C133)+$B133,"")&gt;20,IF('Pedidos día'!U133&gt;0,('Pedidos día'!U133*$C133)+$B133,""),20)</f>
        <v/>
      </c>
      <c r="V133" t="str">
        <f>IF(IF('Pedidos día'!V133&gt;0,('Pedidos día'!V133*$C133)+$B133,"")&gt;20,IF('Pedidos día'!V133&gt;0,('Pedidos día'!V133*$C133)+$B133,""),20)</f>
        <v/>
      </c>
      <c r="W133" t="str">
        <f>IF(IF('Pedidos día'!W133&gt;0,('Pedidos día'!W133*$C133)+$B133,"")&gt;20,IF('Pedidos día'!W133&gt;0,('Pedidos día'!W133*$C133)+$B133,""),20)</f>
        <v/>
      </c>
      <c r="X133">
        <f>IF(IF('Pedidos día'!X133&gt;0,('Pedidos día'!X133*$C133)+$B133,"")&gt;20,IF('Pedidos día'!X133&gt;0,('Pedidos día'!X133*$C133)+$B133,""),20)</f>
        <v>37.929926696472819</v>
      </c>
      <c r="Y133" t="str">
        <f>IF(IF('Pedidos día'!Y133&gt;0,('Pedidos día'!Y133*$C133)+$B133,"")&gt;20,IF('Pedidos día'!Y133&gt;0,('Pedidos día'!Y133*$C133)+$B133,""),20)</f>
        <v/>
      </c>
      <c r="Z133">
        <f>IF('Pedidos día'!Z133&gt;0,('Pedidos día'!Z133*$C133)+$B133,"")</f>
        <v>39.912408370591024</v>
      </c>
    </row>
    <row r="134" spans="1:26">
      <c r="A134" t="str">
        <f>'Pedidos día'!A134</f>
        <v>00000-0253</v>
      </c>
      <c r="B134">
        <f>'Pedidos día'!B134</f>
        <v>40</v>
      </c>
      <c r="C134" s="15">
        <f>'Pedidos día'!C134</f>
        <v>1.0244857141270449</v>
      </c>
      <c r="D134" t="str">
        <f>IF(IF('Pedidos día'!D134&gt;0,('Pedidos día'!D134*$C134)+$B134,"")&gt;20,IF('Pedidos día'!D134&gt;0,('Pedidos día'!D134*$C134)+$B134,""),20)</f>
        <v/>
      </c>
      <c r="E134" t="str">
        <f>IF(IF('Pedidos día'!E134&gt;0,('Pedidos día'!E134*$C134)+$B134,"")&gt;20,IF('Pedidos día'!E134&gt;0,('Pedidos día'!E134*$C134)+$B134,""),20)</f>
        <v/>
      </c>
      <c r="F134" t="str">
        <f>IF(IF('Pedidos día'!F134&gt;0,('Pedidos día'!F134*$C134)+$B134,"")&gt;20,IF('Pedidos día'!F134&gt;0,('Pedidos día'!F134*$C134)+$B134,""),20)</f>
        <v/>
      </c>
      <c r="G134" t="str">
        <f>IF(IF('Pedidos día'!G134&gt;0,('Pedidos día'!G134*$C134)+$B134,"")&gt;20,IF('Pedidos día'!G134&gt;0,('Pedidos día'!G134*$C134)+$B134,""),20)</f>
        <v/>
      </c>
      <c r="H134">
        <f>IF(IF('Pedidos día'!H134&gt;0,('Pedidos día'!H134*$C134)+$B134,"")&gt;20,IF('Pedidos día'!H134&gt;0,('Pedidos día'!H134*$C134)+$B134,""),20)</f>
        <v>42.048971428254092</v>
      </c>
      <c r="I134" t="str">
        <f>IF(IF('Pedidos día'!I134&gt;0,('Pedidos día'!I134*$C134)+$B134,"")&gt;20,IF('Pedidos día'!I134&gt;0,('Pedidos día'!I134*$C134)+$B134,""),20)</f>
        <v/>
      </c>
      <c r="J134" t="str">
        <f>IF(IF('Pedidos día'!J134&gt;0,('Pedidos día'!J134*$C134)+$B134,"")&gt;20,IF('Pedidos día'!J134&gt;0,('Pedidos día'!J134*$C134)+$B134,""),20)</f>
        <v/>
      </c>
      <c r="K134" t="str">
        <f>IF(IF('Pedidos día'!K134&gt;0,('Pedidos día'!K134*$C134)+$B134,"")&gt;20,IF('Pedidos día'!K134&gt;0,('Pedidos día'!K134*$C134)+$B134,""),20)</f>
        <v/>
      </c>
      <c r="L134" t="str">
        <f>IF(IF('Pedidos día'!L134&gt;0,('Pedidos día'!L134*$C134)+$B134,"")&gt;20,IF('Pedidos día'!L134&gt;0,('Pedidos día'!L134*$C134)+$B134,""),20)</f>
        <v/>
      </c>
      <c r="M134" t="str">
        <f>IF(IF('Pedidos día'!M134&gt;0,('Pedidos día'!M134*$C134)+$B134,"")&gt;20,IF('Pedidos día'!M134&gt;0,('Pedidos día'!M134*$C134)+$B134,""),20)</f>
        <v/>
      </c>
      <c r="N134" t="str">
        <f>IF(IF('Pedidos día'!N134&gt;0,('Pedidos día'!N134*$C134)+$B134,"")&gt;20,IF('Pedidos día'!N134&gt;0,('Pedidos día'!N134*$C134)+$B134,""),20)</f>
        <v/>
      </c>
      <c r="O134" t="str">
        <f>IF(IF('Pedidos día'!O134&gt;0,('Pedidos día'!O134*$C134)+$B134,"")&gt;20,IF('Pedidos día'!O134&gt;0,('Pedidos día'!O134*$C134)+$B134,""),20)</f>
        <v/>
      </c>
      <c r="P134" t="str">
        <f>IF(IF('Pedidos día'!P134&gt;0,('Pedidos día'!P134*$C134)+$B134,"")&gt;20,IF('Pedidos día'!P134&gt;0,('Pedidos día'!P134*$C134)+$B134,""),20)</f>
        <v/>
      </c>
      <c r="Q134" t="str">
        <f>IF(IF('Pedidos día'!Q134&gt;0,('Pedidos día'!Q134*$C134)+$B134,"")&gt;20,IF('Pedidos día'!Q134&gt;0,('Pedidos día'!Q134*$C134)+$B134,""),20)</f>
        <v/>
      </c>
      <c r="R134">
        <f>IF(IF('Pedidos día'!R134&gt;0,('Pedidos día'!R134*$C134)+$B134,"")&gt;20,IF('Pedidos día'!R134&gt;0,('Pedidos día'!R134*$C134)+$B134,""),20)</f>
        <v>42.048971428254092</v>
      </c>
      <c r="S134" t="str">
        <f>IF(IF('Pedidos día'!S134&gt;0,('Pedidos día'!S134*$C134)+$B134,"")&gt;20,IF('Pedidos día'!S134&gt;0,('Pedidos día'!S134*$C134)+$B134,""),20)</f>
        <v/>
      </c>
      <c r="T134" t="str">
        <f>IF(IF('Pedidos día'!T134&gt;0,('Pedidos día'!T134*$C134)+$B134,"")&gt;20,IF('Pedidos día'!T134&gt;0,('Pedidos día'!T134*$C134)+$B134,""),20)</f>
        <v/>
      </c>
      <c r="U134" t="str">
        <f>IF(IF('Pedidos día'!U134&gt;0,('Pedidos día'!U134*$C134)+$B134,"")&gt;20,IF('Pedidos día'!U134&gt;0,('Pedidos día'!U134*$C134)+$B134,""),20)</f>
        <v/>
      </c>
      <c r="V134" t="str">
        <f>IF(IF('Pedidos día'!V134&gt;0,('Pedidos día'!V134*$C134)+$B134,"")&gt;20,IF('Pedidos día'!V134&gt;0,('Pedidos día'!V134*$C134)+$B134,""),20)</f>
        <v/>
      </c>
      <c r="W134" t="str">
        <f>IF(IF('Pedidos día'!W134&gt;0,('Pedidos día'!W134*$C134)+$B134,"")&gt;20,IF('Pedidos día'!W134&gt;0,('Pedidos día'!W134*$C134)+$B134,""),20)</f>
        <v/>
      </c>
      <c r="X134" t="str">
        <f>IF(IF('Pedidos día'!X134&gt;0,('Pedidos día'!X134*$C134)+$B134,"")&gt;20,IF('Pedidos día'!X134&gt;0,('Pedidos día'!X134*$C134)+$B134,""),20)</f>
        <v/>
      </c>
      <c r="Y134" t="str">
        <f>IF(IF('Pedidos día'!Y134&gt;0,('Pedidos día'!Y134*$C134)+$B134,"")&gt;20,IF('Pedidos día'!Y134&gt;0,('Pedidos día'!Y134*$C134)+$B134,""),20)</f>
        <v/>
      </c>
      <c r="Z134">
        <f>IF('Pedidos día'!Z134&gt;0,('Pedidos día'!Z134*$C134)+$B134,"")</f>
        <v>44.097942856508183</v>
      </c>
    </row>
    <row r="135" spans="1:26">
      <c r="A135" t="str">
        <f>'Pedidos día'!A135</f>
        <v>00000-0265</v>
      </c>
      <c r="B135">
        <f>'Pedidos día'!B135</f>
        <v>40</v>
      </c>
      <c r="C135" s="15">
        <f>'Pedidos día'!C135</f>
        <v>1.7017759906535121</v>
      </c>
      <c r="D135" t="str">
        <f>IF(IF('Pedidos día'!D135&gt;0,('Pedidos día'!D135*$C135)+$B135,"")&gt;20,IF('Pedidos día'!D135&gt;0,('Pedidos día'!D135*$C135)+$B135,""),20)</f>
        <v/>
      </c>
      <c r="E135" t="str">
        <f>IF(IF('Pedidos día'!E135&gt;0,('Pedidos día'!E135*$C135)+$B135,"")&gt;20,IF('Pedidos día'!E135&gt;0,('Pedidos día'!E135*$C135)+$B135,""),20)</f>
        <v/>
      </c>
      <c r="F135" t="str">
        <f>IF(IF('Pedidos día'!F135&gt;0,('Pedidos día'!F135*$C135)+$B135,"")&gt;20,IF('Pedidos día'!F135&gt;0,('Pedidos día'!F135*$C135)+$B135,""),20)</f>
        <v/>
      </c>
      <c r="G135">
        <f>IF(IF('Pedidos día'!G135&gt;0,('Pedidos día'!G135*$C135)+$B135,"")&gt;20,IF('Pedidos día'!G135&gt;0,('Pedidos día'!G135*$C135)+$B135,""),20)</f>
        <v>48.508879953267559</v>
      </c>
      <c r="H135" t="str">
        <f>IF(IF('Pedidos día'!H135&gt;0,('Pedidos día'!H135*$C135)+$B135,"")&gt;20,IF('Pedidos día'!H135&gt;0,('Pedidos día'!H135*$C135)+$B135,""),20)</f>
        <v/>
      </c>
      <c r="I135" t="str">
        <f>IF(IF('Pedidos día'!I135&gt;0,('Pedidos día'!I135*$C135)+$B135,"")&gt;20,IF('Pedidos día'!I135&gt;0,('Pedidos día'!I135*$C135)+$B135,""),20)</f>
        <v/>
      </c>
      <c r="J135" t="str">
        <f>IF(IF('Pedidos día'!J135&gt;0,('Pedidos día'!J135*$C135)+$B135,"")&gt;20,IF('Pedidos día'!J135&gt;0,('Pedidos día'!J135*$C135)+$B135,""),20)</f>
        <v/>
      </c>
      <c r="K135" t="str">
        <f>IF(IF('Pedidos día'!K135&gt;0,('Pedidos día'!K135*$C135)+$B135,"")&gt;20,IF('Pedidos día'!K135&gt;0,('Pedidos día'!K135*$C135)+$B135,""),20)</f>
        <v/>
      </c>
      <c r="L135" t="str">
        <f>IF(IF('Pedidos día'!L135&gt;0,('Pedidos día'!L135*$C135)+$B135,"")&gt;20,IF('Pedidos día'!L135&gt;0,('Pedidos día'!L135*$C135)+$B135,""),20)</f>
        <v/>
      </c>
      <c r="M135" t="str">
        <f>IF(IF('Pedidos día'!M135&gt;0,('Pedidos día'!M135*$C135)+$B135,"")&gt;20,IF('Pedidos día'!M135&gt;0,('Pedidos día'!M135*$C135)+$B135,""),20)</f>
        <v/>
      </c>
      <c r="N135" t="str">
        <f>IF(IF('Pedidos día'!N135&gt;0,('Pedidos día'!N135*$C135)+$B135,"")&gt;20,IF('Pedidos día'!N135&gt;0,('Pedidos día'!N135*$C135)+$B135,""),20)</f>
        <v/>
      </c>
      <c r="O135" t="str">
        <f>IF(IF('Pedidos día'!O135&gt;0,('Pedidos día'!O135*$C135)+$B135,"")&gt;20,IF('Pedidos día'!O135&gt;0,('Pedidos día'!O135*$C135)+$B135,""),20)</f>
        <v/>
      </c>
      <c r="P135" t="str">
        <f>IF(IF('Pedidos día'!P135&gt;0,('Pedidos día'!P135*$C135)+$B135,"")&gt;20,IF('Pedidos día'!P135&gt;0,('Pedidos día'!P135*$C135)+$B135,""),20)</f>
        <v/>
      </c>
      <c r="Q135" t="str">
        <f>IF(IF('Pedidos día'!Q135&gt;0,('Pedidos día'!Q135*$C135)+$B135,"")&gt;20,IF('Pedidos día'!Q135&gt;0,('Pedidos día'!Q135*$C135)+$B135,""),20)</f>
        <v/>
      </c>
      <c r="R135" t="str">
        <f>IF(IF('Pedidos día'!R135&gt;0,('Pedidos día'!R135*$C135)+$B135,"")&gt;20,IF('Pedidos día'!R135&gt;0,('Pedidos día'!R135*$C135)+$B135,""),20)</f>
        <v/>
      </c>
      <c r="S135" t="str">
        <f>IF(IF('Pedidos día'!S135&gt;0,('Pedidos día'!S135*$C135)+$B135,"")&gt;20,IF('Pedidos día'!S135&gt;0,('Pedidos día'!S135*$C135)+$B135,""),20)</f>
        <v/>
      </c>
      <c r="T135" t="str">
        <f>IF(IF('Pedidos día'!T135&gt;0,('Pedidos día'!T135*$C135)+$B135,"")&gt;20,IF('Pedidos día'!T135&gt;0,('Pedidos día'!T135*$C135)+$B135,""),20)</f>
        <v/>
      </c>
      <c r="U135">
        <f>IF(IF('Pedidos día'!U135&gt;0,('Pedidos día'!U135*$C135)+$B135,"")&gt;20,IF('Pedidos día'!U135&gt;0,('Pedidos día'!U135*$C135)+$B135,""),20)</f>
        <v>51.912431934574585</v>
      </c>
      <c r="V135" t="str">
        <f>IF(IF('Pedidos día'!V135&gt;0,('Pedidos día'!V135*$C135)+$B135,"")&gt;20,IF('Pedidos día'!V135&gt;0,('Pedidos día'!V135*$C135)+$B135,""),20)</f>
        <v/>
      </c>
      <c r="W135" t="str">
        <f>IF(IF('Pedidos día'!W135&gt;0,('Pedidos día'!W135*$C135)+$B135,"")&gt;20,IF('Pedidos día'!W135&gt;0,('Pedidos día'!W135*$C135)+$B135,""),20)</f>
        <v/>
      </c>
      <c r="X135" t="str">
        <f>IF(IF('Pedidos día'!X135&gt;0,('Pedidos día'!X135*$C135)+$B135,"")&gt;20,IF('Pedidos día'!X135&gt;0,('Pedidos día'!X135*$C135)+$B135,""),20)</f>
        <v/>
      </c>
      <c r="Y135" t="str">
        <f>IF(IF('Pedidos día'!Y135&gt;0,('Pedidos día'!Y135*$C135)+$B135,"")&gt;20,IF('Pedidos día'!Y135&gt;0,('Pedidos día'!Y135*$C135)+$B135,""),20)</f>
        <v/>
      </c>
      <c r="Z135">
        <f>IF('Pedidos día'!Z135&gt;0,('Pedidos día'!Z135*$C135)+$B135,"")</f>
        <v>60.421311887842144</v>
      </c>
    </row>
    <row r="136" spans="1:26">
      <c r="A136" t="str">
        <f>'Pedidos día'!A136</f>
        <v>00000-0266</v>
      </c>
      <c r="B136">
        <f>'Pedidos día'!B136</f>
        <v>30</v>
      </c>
      <c r="C136" s="15">
        <f>'Pedidos día'!C136</f>
        <v>1.4213052279849601</v>
      </c>
      <c r="D136" t="str">
        <f>IF(IF('Pedidos día'!D136&gt;0,('Pedidos día'!D136*$C136)+$B136,"")&gt;20,IF('Pedidos día'!D136&gt;0,('Pedidos día'!D136*$C136)+$B136,""),20)</f>
        <v/>
      </c>
      <c r="E136">
        <f>IF(IF('Pedidos día'!E136&gt;0,('Pedidos día'!E136*$C136)+$B136,"")&gt;20,IF('Pedidos día'!E136&gt;0,('Pedidos día'!E136*$C136)+$B136,""),20)</f>
        <v>35.685220911939837</v>
      </c>
      <c r="F136" t="str">
        <f>IF(IF('Pedidos día'!F136&gt;0,('Pedidos día'!F136*$C136)+$B136,"")&gt;20,IF('Pedidos día'!F136&gt;0,('Pedidos día'!F136*$C136)+$B136,""),20)</f>
        <v/>
      </c>
      <c r="G136" t="str">
        <f>IF(IF('Pedidos día'!G136&gt;0,('Pedidos día'!G136*$C136)+$B136,"")&gt;20,IF('Pedidos día'!G136&gt;0,('Pedidos día'!G136*$C136)+$B136,""),20)</f>
        <v/>
      </c>
      <c r="H136" t="str">
        <f>IF(IF('Pedidos día'!H136&gt;0,('Pedidos día'!H136*$C136)+$B136,"")&gt;20,IF('Pedidos día'!H136&gt;0,('Pedidos día'!H136*$C136)+$B136,""),20)</f>
        <v/>
      </c>
      <c r="I136" t="str">
        <f>IF(IF('Pedidos día'!I136&gt;0,('Pedidos día'!I136*$C136)+$B136,"")&gt;20,IF('Pedidos día'!I136&gt;0,('Pedidos día'!I136*$C136)+$B136,""),20)</f>
        <v/>
      </c>
      <c r="J136" t="str">
        <f>IF(IF('Pedidos día'!J136&gt;0,('Pedidos día'!J136*$C136)+$B136,"")&gt;20,IF('Pedidos día'!J136&gt;0,('Pedidos día'!J136*$C136)+$B136,""),20)</f>
        <v/>
      </c>
      <c r="K136" t="str">
        <f>IF(IF('Pedidos día'!K136&gt;0,('Pedidos día'!K136*$C136)+$B136,"")&gt;20,IF('Pedidos día'!K136&gt;0,('Pedidos día'!K136*$C136)+$B136,""),20)</f>
        <v/>
      </c>
      <c r="L136" t="str">
        <f>IF(IF('Pedidos día'!L136&gt;0,('Pedidos día'!L136*$C136)+$B136,"")&gt;20,IF('Pedidos día'!L136&gt;0,('Pedidos día'!L136*$C136)+$B136,""),20)</f>
        <v/>
      </c>
      <c r="M136" t="str">
        <f>IF(IF('Pedidos día'!M136&gt;0,('Pedidos día'!M136*$C136)+$B136,"")&gt;20,IF('Pedidos día'!M136&gt;0,('Pedidos día'!M136*$C136)+$B136,""),20)</f>
        <v/>
      </c>
      <c r="N136" t="str">
        <f>IF(IF('Pedidos día'!N136&gt;0,('Pedidos día'!N136*$C136)+$B136,"")&gt;20,IF('Pedidos día'!N136&gt;0,('Pedidos día'!N136*$C136)+$B136,""),20)</f>
        <v/>
      </c>
      <c r="O136" t="str">
        <f>IF(IF('Pedidos día'!O136&gt;0,('Pedidos día'!O136*$C136)+$B136,"")&gt;20,IF('Pedidos día'!O136&gt;0,('Pedidos día'!O136*$C136)+$B136,""),20)</f>
        <v/>
      </c>
      <c r="P136" t="str">
        <f>IF(IF('Pedidos día'!P136&gt;0,('Pedidos día'!P136*$C136)+$B136,"")&gt;20,IF('Pedidos día'!P136&gt;0,('Pedidos día'!P136*$C136)+$B136,""),20)</f>
        <v/>
      </c>
      <c r="Q136" t="str">
        <f>IF(IF('Pedidos día'!Q136&gt;0,('Pedidos día'!Q136*$C136)+$B136,"")&gt;20,IF('Pedidos día'!Q136&gt;0,('Pedidos día'!Q136*$C136)+$B136,""),20)</f>
        <v/>
      </c>
      <c r="R136" t="str">
        <f>IF(IF('Pedidos día'!R136&gt;0,('Pedidos día'!R136*$C136)+$B136,"")&gt;20,IF('Pedidos día'!R136&gt;0,('Pedidos día'!R136*$C136)+$B136,""),20)</f>
        <v/>
      </c>
      <c r="S136" t="str">
        <f>IF(IF('Pedidos día'!S136&gt;0,('Pedidos día'!S136*$C136)+$B136,"")&gt;20,IF('Pedidos día'!S136&gt;0,('Pedidos día'!S136*$C136)+$B136,""),20)</f>
        <v/>
      </c>
      <c r="T136" t="str">
        <f>IF(IF('Pedidos día'!T136&gt;0,('Pedidos día'!T136*$C136)+$B136,"")&gt;20,IF('Pedidos día'!T136&gt;0,('Pedidos día'!T136*$C136)+$B136,""),20)</f>
        <v/>
      </c>
      <c r="U136" t="str">
        <f>IF(IF('Pedidos día'!U136&gt;0,('Pedidos día'!U136*$C136)+$B136,"")&gt;20,IF('Pedidos día'!U136&gt;0,('Pedidos día'!U136*$C136)+$B136,""),20)</f>
        <v/>
      </c>
      <c r="V136" t="str">
        <f>IF(IF('Pedidos día'!V136&gt;0,('Pedidos día'!V136*$C136)+$B136,"")&gt;20,IF('Pedidos día'!V136&gt;0,('Pedidos día'!V136*$C136)+$B136,""),20)</f>
        <v/>
      </c>
      <c r="W136" t="str">
        <f>IF(IF('Pedidos día'!W136&gt;0,('Pedidos día'!W136*$C136)+$B136,"")&gt;20,IF('Pedidos día'!W136&gt;0,('Pedidos día'!W136*$C136)+$B136,""),20)</f>
        <v/>
      </c>
      <c r="X136">
        <f>IF(IF('Pedidos día'!X136&gt;0,('Pedidos día'!X136*$C136)+$B136,"")&gt;20,IF('Pedidos día'!X136&gt;0,('Pedidos día'!X136*$C136)+$B136,""),20)</f>
        <v>31.421305227984959</v>
      </c>
      <c r="Y136" t="str">
        <f>IF(IF('Pedidos día'!Y136&gt;0,('Pedidos día'!Y136*$C136)+$B136,"")&gt;20,IF('Pedidos día'!Y136&gt;0,('Pedidos día'!Y136*$C136)+$B136,""),20)</f>
        <v/>
      </c>
      <c r="Z136">
        <f>IF('Pedidos día'!Z136&gt;0,('Pedidos día'!Z136*$C136)+$B136,"")</f>
        <v>37.106526139924803</v>
      </c>
    </row>
    <row r="137" spans="1:26">
      <c r="A137" t="str">
        <f>'Pedidos día'!A137</f>
        <v>00000-0275</v>
      </c>
      <c r="B137">
        <f>'Pedidos día'!B137</f>
        <v>30</v>
      </c>
      <c r="C137" s="15">
        <f>'Pedidos día'!C137</f>
        <v>1.1518128193574091</v>
      </c>
      <c r="D137" t="str">
        <f>IF(IF('Pedidos día'!D137&gt;0,('Pedidos día'!D137*$C137)+$B137,"")&gt;20,IF('Pedidos día'!D137&gt;0,('Pedidos día'!D137*$C137)+$B137,""),20)</f>
        <v/>
      </c>
      <c r="E137" t="str">
        <f>IF(IF('Pedidos día'!E137&gt;0,('Pedidos día'!E137*$C137)+$B137,"")&gt;20,IF('Pedidos día'!E137&gt;0,('Pedidos día'!E137*$C137)+$B137,""),20)</f>
        <v/>
      </c>
      <c r="F137" t="str">
        <f>IF(IF('Pedidos día'!F137&gt;0,('Pedidos día'!F137*$C137)+$B137,"")&gt;20,IF('Pedidos día'!F137&gt;0,('Pedidos día'!F137*$C137)+$B137,""),20)</f>
        <v/>
      </c>
      <c r="G137" t="str">
        <f>IF(IF('Pedidos día'!G137&gt;0,('Pedidos día'!G137*$C137)+$B137,"")&gt;20,IF('Pedidos día'!G137&gt;0,('Pedidos día'!G137*$C137)+$B137,""),20)</f>
        <v/>
      </c>
      <c r="H137">
        <f>IF(IF('Pedidos día'!H137&gt;0,('Pedidos día'!H137*$C137)+$B137,"")&gt;20,IF('Pedidos día'!H137&gt;0,('Pedidos día'!H137*$C137)+$B137,""),20)</f>
        <v>31.15181281935741</v>
      </c>
      <c r="I137" t="str">
        <f>IF(IF('Pedidos día'!I137&gt;0,('Pedidos día'!I137*$C137)+$B137,"")&gt;20,IF('Pedidos día'!I137&gt;0,('Pedidos día'!I137*$C137)+$B137,""),20)</f>
        <v/>
      </c>
      <c r="J137" t="str">
        <f>IF(IF('Pedidos día'!J137&gt;0,('Pedidos día'!J137*$C137)+$B137,"")&gt;20,IF('Pedidos día'!J137&gt;0,('Pedidos día'!J137*$C137)+$B137,""),20)</f>
        <v/>
      </c>
      <c r="K137" t="str">
        <f>IF(IF('Pedidos día'!K137&gt;0,('Pedidos día'!K137*$C137)+$B137,"")&gt;20,IF('Pedidos día'!K137&gt;0,('Pedidos día'!K137*$C137)+$B137,""),20)</f>
        <v/>
      </c>
      <c r="L137" t="str">
        <f>IF(IF('Pedidos día'!L137&gt;0,('Pedidos día'!L137*$C137)+$B137,"")&gt;20,IF('Pedidos día'!L137&gt;0,('Pedidos día'!L137*$C137)+$B137,""),20)</f>
        <v/>
      </c>
      <c r="M137" t="str">
        <f>IF(IF('Pedidos día'!M137&gt;0,('Pedidos día'!M137*$C137)+$B137,"")&gt;20,IF('Pedidos día'!M137&gt;0,('Pedidos día'!M137*$C137)+$B137,""),20)</f>
        <v/>
      </c>
      <c r="N137">
        <f>IF(IF('Pedidos día'!N137&gt;0,('Pedidos día'!N137*$C137)+$B137,"")&gt;20,IF('Pedidos día'!N137&gt;0,('Pedidos día'!N137*$C137)+$B137,""),20)</f>
        <v>34.60725127742964</v>
      </c>
      <c r="O137" t="str">
        <f>IF(IF('Pedidos día'!O137&gt;0,('Pedidos día'!O137*$C137)+$B137,"")&gt;20,IF('Pedidos día'!O137&gt;0,('Pedidos día'!O137*$C137)+$B137,""),20)</f>
        <v/>
      </c>
      <c r="P137" t="str">
        <f>IF(IF('Pedidos día'!P137&gt;0,('Pedidos día'!P137*$C137)+$B137,"")&gt;20,IF('Pedidos día'!P137&gt;0,('Pedidos día'!P137*$C137)+$B137,""),20)</f>
        <v/>
      </c>
      <c r="Q137" t="str">
        <f>IF(IF('Pedidos día'!Q137&gt;0,('Pedidos día'!Q137*$C137)+$B137,"")&gt;20,IF('Pedidos día'!Q137&gt;0,('Pedidos día'!Q137*$C137)+$B137,""),20)</f>
        <v/>
      </c>
      <c r="R137" t="str">
        <f>IF(IF('Pedidos día'!R137&gt;0,('Pedidos día'!R137*$C137)+$B137,"")&gt;20,IF('Pedidos día'!R137&gt;0,('Pedidos día'!R137*$C137)+$B137,""),20)</f>
        <v/>
      </c>
      <c r="S137" t="str">
        <f>IF(IF('Pedidos día'!S137&gt;0,('Pedidos día'!S137*$C137)+$B137,"")&gt;20,IF('Pedidos día'!S137&gt;0,('Pedidos día'!S137*$C137)+$B137,""),20)</f>
        <v/>
      </c>
      <c r="T137" t="str">
        <f>IF(IF('Pedidos día'!T137&gt;0,('Pedidos día'!T137*$C137)+$B137,"")&gt;20,IF('Pedidos día'!T137&gt;0,('Pedidos día'!T137*$C137)+$B137,""),20)</f>
        <v/>
      </c>
      <c r="U137" t="str">
        <f>IF(IF('Pedidos día'!U137&gt;0,('Pedidos día'!U137*$C137)+$B137,"")&gt;20,IF('Pedidos día'!U137&gt;0,('Pedidos día'!U137*$C137)+$B137,""),20)</f>
        <v/>
      </c>
      <c r="V137" t="str">
        <f>IF(IF('Pedidos día'!V137&gt;0,('Pedidos día'!V137*$C137)+$B137,"")&gt;20,IF('Pedidos día'!V137&gt;0,('Pedidos día'!V137*$C137)+$B137,""),20)</f>
        <v/>
      </c>
      <c r="W137" t="str">
        <f>IF(IF('Pedidos día'!W137&gt;0,('Pedidos día'!W137*$C137)+$B137,"")&gt;20,IF('Pedidos día'!W137&gt;0,('Pedidos día'!W137*$C137)+$B137,""),20)</f>
        <v/>
      </c>
      <c r="X137" t="str">
        <f>IF(IF('Pedidos día'!X137&gt;0,('Pedidos día'!X137*$C137)+$B137,"")&gt;20,IF('Pedidos día'!X137&gt;0,('Pedidos día'!X137*$C137)+$B137,""),20)</f>
        <v/>
      </c>
      <c r="Y137" t="str">
        <f>IF(IF('Pedidos día'!Y137&gt;0,('Pedidos día'!Y137*$C137)+$B137,"")&gt;20,IF('Pedidos día'!Y137&gt;0,('Pedidos día'!Y137*$C137)+$B137,""),20)</f>
        <v/>
      </c>
      <c r="Z137">
        <f>IF('Pedidos día'!Z137&gt;0,('Pedidos día'!Z137*$C137)+$B137,"")</f>
        <v>35.759064096787043</v>
      </c>
    </row>
    <row r="138" spans="1:26">
      <c r="A138" t="str">
        <f>'Pedidos día'!A138</f>
        <v>00000-0284</v>
      </c>
      <c r="B138">
        <f>'Pedidos día'!B138</f>
        <v>20</v>
      </c>
      <c r="C138" s="15">
        <f>'Pedidos día'!C138</f>
        <v>1.080177480756225</v>
      </c>
      <c r="D138" t="str">
        <f>IF(IF('Pedidos día'!D138&gt;0,('Pedidos día'!D138*$C138)+$B138,"")&gt;20,IF('Pedidos día'!D138&gt;0,('Pedidos día'!D138*$C138)+$B138,""),20)</f>
        <v/>
      </c>
      <c r="E138" t="str">
        <f>IF(IF('Pedidos día'!E138&gt;0,('Pedidos día'!E138*$C138)+$B138,"")&gt;20,IF('Pedidos día'!E138&gt;0,('Pedidos día'!E138*$C138)+$B138,""),20)</f>
        <v/>
      </c>
      <c r="F138" t="str">
        <f>IF(IF('Pedidos día'!F138&gt;0,('Pedidos día'!F138*$C138)+$B138,"")&gt;20,IF('Pedidos día'!F138&gt;0,('Pedidos día'!F138*$C138)+$B138,""),20)</f>
        <v/>
      </c>
      <c r="G138" t="str">
        <f>IF(IF('Pedidos día'!G138&gt;0,('Pedidos día'!G138*$C138)+$B138,"")&gt;20,IF('Pedidos día'!G138&gt;0,('Pedidos día'!G138*$C138)+$B138,""),20)</f>
        <v/>
      </c>
      <c r="H138">
        <f>IF(IF('Pedidos día'!H138&gt;0,('Pedidos día'!H138*$C138)+$B138,"")&gt;20,IF('Pedidos día'!H138&gt;0,('Pedidos día'!H138*$C138)+$B138,""),20)</f>
        <v>24.3207099230249</v>
      </c>
      <c r="I138" t="str">
        <f>IF(IF('Pedidos día'!I138&gt;0,('Pedidos día'!I138*$C138)+$B138,"")&gt;20,IF('Pedidos día'!I138&gt;0,('Pedidos día'!I138*$C138)+$B138,""),20)</f>
        <v/>
      </c>
      <c r="J138">
        <f>IF(IF('Pedidos día'!J138&gt;0,('Pedidos día'!J138*$C138)+$B138,"")&gt;20,IF('Pedidos día'!J138&gt;0,('Pedidos día'!J138*$C138)+$B138,""),20)</f>
        <v>22.16035496151245</v>
      </c>
      <c r="K138" t="str">
        <f>IF(IF('Pedidos día'!K138&gt;0,('Pedidos día'!K138*$C138)+$B138,"")&gt;20,IF('Pedidos día'!K138&gt;0,('Pedidos día'!K138*$C138)+$B138,""),20)</f>
        <v/>
      </c>
      <c r="L138" t="str">
        <f>IF(IF('Pedidos día'!L138&gt;0,('Pedidos día'!L138*$C138)+$B138,"")&gt;20,IF('Pedidos día'!L138&gt;0,('Pedidos día'!L138*$C138)+$B138,""),20)</f>
        <v/>
      </c>
      <c r="M138" t="str">
        <f>IF(IF('Pedidos día'!M138&gt;0,('Pedidos día'!M138*$C138)+$B138,"")&gt;20,IF('Pedidos día'!M138&gt;0,('Pedidos día'!M138*$C138)+$B138,""),20)</f>
        <v/>
      </c>
      <c r="N138" t="str">
        <f>IF(IF('Pedidos día'!N138&gt;0,('Pedidos día'!N138*$C138)+$B138,"")&gt;20,IF('Pedidos día'!N138&gt;0,('Pedidos día'!N138*$C138)+$B138,""),20)</f>
        <v/>
      </c>
      <c r="O138" t="str">
        <f>IF(IF('Pedidos día'!O138&gt;0,('Pedidos día'!O138*$C138)+$B138,"")&gt;20,IF('Pedidos día'!O138&gt;0,('Pedidos día'!O138*$C138)+$B138,""),20)</f>
        <v/>
      </c>
      <c r="P138" t="str">
        <f>IF(IF('Pedidos día'!P138&gt;0,('Pedidos día'!P138*$C138)+$B138,"")&gt;20,IF('Pedidos día'!P138&gt;0,('Pedidos día'!P138*$C138)+$B138,""),20)</f>
        <v/>
      </c>
      <c r="Q138" t="str">
        <f>IF(IF('Pedidos día'!Q138&gt;0,('Pedidos día'!Q138*$C138)+$B138,"")&gt;20,IF('Pedidos día'!Q138&gt;0,('Pedidos día'!Q138*$C138)+$B138,""),20)</f>
        <v/>
      </c>
      <c r="R138" t="str">
        <f>IF(IF('Pedidos día'!R138&gt;0,('Pedidos día'!R138*$C138)+$B138,"")&gt;20,IF('Pedidos día'!R138&gt;0,('Pedidos día'!R138*$C138)+$B138,""),20)</f>
        <v/>
      </c>
      <c r="S138" t="str">
        <f>IF(IF('Pedidos día'!S138&gt;0,('Pedidos día'!S138*$C138)+$B138,"")&gt;20,IF('Pedidos día'!S138&gt;0,('Pedidos día'!S138*$C138)+$B138,""),20)</f>
        <v/>
      </c>
      <c r="T138" t="str">
        <f>IF(IF('Pedidos día'!T138&gt;0,('Pedidos día'!T138*$C138)+$B138,"")&gt;20,IF('Pedidos día'!T138&gt;0,('Pedidos día'!T138*$C138)+$B138,""),20)</f>
        <v/>
      </c>
      <c r="U138" t="str">
        <f>IF(IF('Pedidos día'!U138&gt;0,('Pedidos día'!U138*$C138)+$B138,"")&gt;20,IF('Pedidos día'!U138&gt;0,('Pedidos día'!U138*$C138)+$B138,""),20)</f>
        <v/>
      </c>
      <c r="V138" t="str">
        <f>IF(IF('Pedidos día'!V138&gt;0,('Pedidos día'!V138*$C138)+$B138,"")&gt;20,IF('Pedidos día'!V138&gt;0,('Pedidos día'!V138*$C138)+$B138,""),20)</f>
        <v/>
      </c>
      <c r="W138" t="str">
        <f>IF(IF('Pedidos día'!W138&gt;0,('Pedidos día'!W138*$C138)+$B138,"")&gt;20,IF('Pedidos día'!W138&gt;0,('Pedidos día'!W138*$C138)+$B138,""),20)</f>
        <v/>
      </c>
      <c r="X138" t="str">
        <f>IF(IF('Pedidos día'!X138&gt;0,('Pedidos día'!X138*$C138)+$B138,"")&gt;20,IF('Pedidos día'!X138&gt;0,('Pedidos día'!X138*$C138)+$B138,""),20)</f>
        <v/>
      </c>
      <c r="Y138" t="str">
        <f>IF(IF('Pedidos día'!Y138&gt;0,('Pedidos día'!Y138*$C138)+$B138,"")&gt;20,IF('Pedidos día'!Y138&gt;0,('Pedidos día'!Y138*$C138)+$B138,""),20)</f>
        <v/>
      </c>
      <c r="Z138">
        <f>IF('Pedidos día'!Z138&gt;0,('Pedidos día'!Z138*$C138)+$B138,"")</f>
        <v>26.48106488453735</v>
      </c>
    </row>
    <row r="139" spans="1:26">
      <c r="A139" t="str">
        <f>'Pedidos día'!A139</f>
        <v>00000-0287</v>
      </c>
      <c r="B139">
        <f>'Pedidos día'!B139</f>
        <v>20</v>
      </c>
      <c r="C139" s="15">
        <f>'Pedidos día'!C139</f>
        <v>1.2069025919026517</v>
      </c>
      <c r="D139" t="str">
        <f>IF(IF('Pedidos día'!D139&gt;0,('Pedidos día'!D139*$C139)+$B139,"")&gt;20,IF('Pedidos día'!D139&gt;0,('Pedidos día'!D139*$C139)+$B139,""),20)</f>
        <v/>
      </c>
      <c r="E139" t="str">
        <f>IF(IF('Pedidos día'!E139&gt;0,('Pedidos día'!E139*$C139)+$B139,"")&gt;20,IF('Pedidos día'!E139&gt;0,('Pedidos día'!E139*$C139)+$B139,""),20)</f>
        <v/>
      </c>
      <c r="F139" t="str">
        <f>IF(IF('Pedidos día'!F139&gt;0,('Pedidos día'!F139*$C139)+$B139,"")&gt;20,IF('Pedidos día'!F139&gt;0,('Pedidos día'!F139*$C139)+$B139,""),20)</f>
        <v/>
      </c>
      <c r="G139" t="str">
        <f>IF(IF('Pedidos día'!G139&gt;0,('Pedidos día'!G139*$C139)+$B139,"")&gt;20,IF('Pedidos día'!G139&gt;0,('Pedidos día'!G139*$C139)+$B139,""),20)</f>
        <v/>
      </c>
      <c r="H139" t="str">
        <f>IF(IF('Pedidos día'!H139&gt;0,('Pedidos día'!H139*$C139)+$B139,"")&gt;20,IF('Pedidos día'!H139&gt;0,('Pedidos día'!H139*$C139)+$B139,""),20)</f>
        <v/>
      </c>
      <c r="I139" t="str">
        <f>IF(IF('Pedidos día'!I139&gt;0,('Pedidos día'!I139*$C139)+$B139,"")&gt;20,IF('Pedidos día'!I139&gt;0,('Pedidos día'!I139*$C139)+$B139,""),20)</f>
        <v/>
      </c>
      <c r="J139" t="str">
        <f>IF(IF('Pedidos día'!J139&gt;0,('Pedidos día'!J139*$C139)+$B139,"")&gt;20,IF('Pedidos día'!J139&gt;0,('Pedidos día'!J139*$C139)+$B139,""),20)</f>
        <v/>
      </c>
      <c r="K139">
        <f>IF(IF('Pedidos día'!K139&gt;0,('Pedidos día'!K139*$C139)+$B139,"")&gt;20,IF('Pedidos día'!K139&gt;0,('Pedidos día'!K139*$C139)+$B139,""),20)</f>
        <v>21.206902591902651</v>
      </c>
      <c r="L139" t="str">
        <f>IF(IF('Pedidos día'!L139&gt;0,('Pedidos día'!L139*$C139)+$B139,"")&gt;20,IF('Pedidos día'!L139&gt;0,('Pedidos día'!L139*$C139)+$B139,""),20)</f>
        <v/>
      </c>
      <c r="M139">
        <f>IF(IF('Pedidos día'!M139&gt;0,('Pedidos día'!M139*$C139)+$B139,"")&gt;20,IF('Pedidos día'!M139&gt;0,('Pedidos día'!M139*$C139)+$B139,""),20)</f>
        <v>21.206902591902651</v>
      </c>
      <c r="N139" t="str">
        <f>IF(IF('Pedidos día'!N139&gt;0,('Pedidos día'!N139*$C139)+$B139,"")&gt;20,IF('Pedidos día'!N139&gt;0,('Pedidos día'!N139*$C139)+$B139,""),20)</f>
        <v/>
      </c>
      <c r="O139" t="str">
        <f>IF(IF('Pedidos día'!O139&gt;0,('Pedidos día'!O139*$C139)+$B139,"")&gt;20,IF('Pedidos día'!O139&gt;0,('Pedidos día'!O139*$C139)+$B139,""),20)</f>
        <v/>
      </c>
      <c r="P139" t="str">
        <f>IF(IF('Pedidos día'!P139&gt;0,('Pedidos día'!P139*$C139)+$B139,"")&gt;20,IF('Pedidos día'!P139&gt;0,('Pedidos día'!P139*$C139)+$B139,""),20)</f>
        <v/>
      </c>
      <c r="Q139" t="str">
        <f>IF(IF('Pedidos día'!Q139&gt;0,('Pedidos día'!Q139*$C139)+$B139,"")&gt;20,IF('Pedidos día'!Q139&gt;0,('Pedidos día'!Q139*$C139)+$B139,""),20)</f>
        <v/>
      </c>
      <c r="R139" t="str">
        <f>IF(IF('Pedidos día'!R139&gt;0,('Pedidos día'!R139*$C139)+$B139,"")&gt;20,IF('Pedidos día'!R139&gt;0,('Pedidos día'!R139*$C139)+$B139,""),20)</f>
        <v/>
      </c>
      <c r="S139" t="str">
        <f>IF(IF('Pedidos día'!S139&gt;0,('Pedidos día'!S139*$C139)+$B139,"")&gt;20,IF('Pedidos día'!S139&gt;0,('Pedidos día'!S139*$C139)+$B139,""),20)</f>
        <v/>
      </c>
      <c r="T139" t="str">
        <f>IF(IF('Pedidos día'!T139&gt;0,('Pedidos día'!T139*$C139)+$B139,"")&gt;20,IF('Pedidos día'!T139&gt;0,('Pedidos día'!T139*$C139)+$B139,""),20)</f>
        <v/>
      </c>
      <c r="U139" t="str">
        <f>IF(IF('Pedidos día'!U139&gt;0,('Pedidos día'!U139*$C139)+$B139,"")&gt;20,IF('Pedidos día'!U139&gt;0,('Pedidos día'!U139*$C139)+$B139,""),20)</f>
        <v/>
      </c>
      <c r="V139" t="str">
        <f>IF(IF('Pedidos día'!V139&gt;0,('Pedidos día'!V139*$C139)+$B139,"")&gt;20,IF('Pedidos día'!V139&gt;0,('Pedidos día'!V139*$C139)+$B139,""),20)</f>
        <v/>
      </c>
      <c r="W139" t="str">
        <f>IF(IF('Pedidos día'!W139&gt;0,('Pedidos día'!W139*$C139)+$B139,"")&gt;20,IF('Pedidos día'!W139&gt;0,('Pedidos día'!W139*$C139)+$B139,""),20)</f>
        <v/>
      </c>
      <c r="X139" t="str">
        <f>IF(IF('Pedidos día'!X139&gt;0,('Pedidos día'!X139*$C139)+$B139,"")&gt;20,IF('Pedidos día'!X139&gt;0,('Pedidos día'!X139*$C139)+$B139,""),20)</f>
        <v/>
      </c>
      <c r="Y139" t="str">
        <f>IF(IF('Pedidos día'!Y139&gt;0,('Pedidos día'!Y139*$C139)+$B139,"")&gt;20,IF('Pedidos día'!Y139&gt;0,('Pedidos día'!Y139*$C139)+$B139,""),20)</f>
        <v/>
      </c>
      <c r="Z139">
        <f>IF('Pedidos día'!Z139&gt;0,('Pedidos día'!Z139*$C139)+$B139,"")</f>
        <v>22.413805183805302</v>
      </c>
    </row>
    <row r="140" spans="1:26">
      <c r="A140" t="str">
        <f>'Pedidos día'!A140</f>
        <v>00000-0004</v>
      </c>
      <c r="B140">
        <f>'Pedidos día'!B140</f>
        <v>20</v>
      </c>
      <c r="C140" s="15">
        <f>'Pedidos día'!C140</f>
        <v>1.3237010925040567</v>
      </c>
      <c r="D140" t="str">
        <f>IF(IF('Pedidos día'!D140&gt;0,('Pedidos día'!D140*$C140)+$B140,"")&gt;20,IF('Pedidos día'!D140&gt;0,('Pedidos día'!D140*$C140)+$B140,""),20)</f>
        <v/>
      </c>
      <c r="E140" t="str">
        <f>IF(IF('Pedidos día'!E140&gt;0,('Pedidos día'!E140*$C140)+$B140,"")&gt;20,IF('Pedidos día'!E140&gt;0,('Pedidos día'!E140*$C140)+$B140,""),20)</f>
        <v/>
      </c>
      <c r="F140" t="str">
        <f>IF(IF('Pedidos día'!F140&gt;0,('Pedidos día'!F140*$C140)+$B140,"")&gt;20,IF('Pedidos día'!F140&gt;0,('Pedidos día'!F140*$C140)+$B140,""),20)</f>
        <v/>
      </c>
      <c r="G140">
        <f>IF(IF('Pedidos día'!G140&gt;0,('Pedidos día'!G140*$C140)+$B140,"")&gt;20,IF('Pedidos día'!G140&gt;0,('Pedidos día'!G140*$C140)+$B140,""),20)</f>
        <v>23.971103277512171</v>
      </c>
      <c r="H140" t="str">
        <f>IF(IF('Pedidos día'!H140&gt;0,('Pedidos día'!H140*$C140)+$B140,"")&gt;20,IF('Pedidos día'!H140&gt;0,('Pedidos día'!H140*$C140)+$B140,""),20)</f>
        <v/>
      </c>
      <c r="I140" t="str">
        <f>IF(IF('Pedidos día'!I140&gt;0,('Pedidos día'!I140*$C140)+$B140,"")&gt;20,IF('Pedidos día'!I140&gt;0,('Pedidos día'!I140*$C140)+$B140,""),20)</f>
        <v/>
      </c>
      <c r="J140" t="str">
        <f>IF(IF('Pedidos día'!J140&gt;0,('Pedidos día'!J140*$C140)+$B140,"")&gt;20,IF('Pedidos día'!J140&gt;0,('Pedidos día'!J140*$C140)+$B140,""),20)</f>
        <v/>
      </c>
      <c r="K140" t="str">
        <f>IF(IF('Pedidos día'!K140&gt;0,('Pedidos día'!K140*$C140)+$B140,"")&gt;20,IF('Pedidos día'!K140&gt;0,('Pedidos día'!K140*$C140)+$B140,""),20)</f>
        <v/>
      </c>
      <c r="L140" t="str">
        <f>IF(IF('Pedidos día'!L140&gt;0,('Pedidos día'!L140*$C140)+$B140,"")&gt;20,IF('Pedidos día'!L140&gt;0,('Pedidos día'!L140*$C140)+$B140,""),20)</f>
        <v/>
      </c>
      <c r="M140" t="str">
        <f>IF(IF('Pedidos día'!M140&gt;0,('Pedidos día'!M140*$C140)+$B140,"")&gt;20,IF('Pedidos día'!M140&gt;0,('Pedidos día'!M140*$C140)+$B140,""),20)</f>
        <v/>
      </c>
      <c r="N140" t="str">
        <f>IF(IF('Pedidos día'!N140&gt;0,('Pedidos día'!N140*$C140)+$B140,"")&gt;20,IF('Pedidos día'!N140&gt;0,('Pedidos día'!N140*$C140)+$B140,""),20)</f>
        <v/>
      </c>
      <c r="O140" t="str">
        <f>IF(IF('Pedidos día'!O140&gt;0,('Pedidos día'!O140*$C140)+$B140,"")&gt;20,IF('Pedidos día'!O140&gt;0,('Pedidos día'!O140*$C140)+$B140,""),20)</f>
        <v/>
      </c>
      <c r="P140" t="str">
        <f>IF(IF('Pedidos día'!P140&gt;0,('Pedidos día'!P140*$C140)+$B140,"")&gt;20,IF('Pedidos día'!P140&gt;0,('Pedidos día'!P140*$C140)+$B140,""),20)</f>
        <v/>
      </c>
      <c r="Q140" t="str">
        <f>IF(IF('Pedidos día'!Q140&gt;0,('Pedidos día'!Q140*$C140)+$B140,"")&gt;20,IF('Pedidos día'!Q140&gt;0,('Pedidos día'!Q140*$C140)+$B140,""),20)</f>
        <v/>
      </c>
      <c r="R140" t="str">
        <f>IF(IF('Pedidos día'!R140&gt;0,('Pedidos día'!R140*$C140)+$B140,"")&gt;20,IF('Pedidos día'!R140&gt;0,('Pedidos día'!R140*$C140)+$B140,""),20)</f>
        <v/>
      </c>
      <c r="S140" t="str">
        <f>IF(IF('Pedidos día'!S140&gt;0,('Pedidos día'!S140*$C140)+$B140,"")&gt;20,IF('Pedidos día'!S140&gt;0,('Pedidos día'!S140*$C140)+$B140,""),20)</f>
        <v/>
      </c>
      <c r="T140" t="str">
        <f>IF(IF('Pedidos día'!T140&gt;0,('Pedidos día'!T140*$C140)+$B140,"")&gt;20,IF('Pedidos día'!T140&gt;0,('Pedidos día'!T140*$C140)+$B140,""),20)</f>
        <v/>
      </c>
      <c r="U140" t="str">
        <f>IF(IF('Pedidos día'!U140&gt;0,('Pedidos día'!U140*$C140)+$B140,"")&gt;20,IF('Pedidos día'!U140&gt;0,('Pedidos día'!U140*$C140)+$B140,""),20)</f>
        <v/>
      </c>
      <c r="V140" t="str">
        <f>IF(IF('Pedidos día'!V140&gt;0,('Pedidos día'!V140*$C140)+$B140,"")&gt;20,IF('Pedidos día'!V140&gt;0,('Pedidos día'!V140*$C140)+$B140,""),20)</f>
        <v/>
      </c>
      <c r="W140" t="str">
        <f>IF(IF('Pedidos día'!W140&gt;0,('Pedidos día'!W140*$C140)+$B140,"")&gt;20,IF('Pedidos día'!W140&gt;0,('Pedidos día'!W140*$C140)+$B140,""),20)</f>
        <v/>
      </c>
      <c r="X140" t="str">
        <f>IF(IF('Pedidos día'!X140&gt;0,('Pedidos día'!X140*$C140)+$B140,"")&gt;20,IF('Pedidos día'!X140&gt;0,('Pedidos día'!X140*$C140)+$B140,""),20)</f>
        <v/>
      </c>
      <c r="Y140" t="str">
        <f>IF(IF('Pedidos día'!Y140&gt;0,('Pedidos día'!Y140*$C140)+$B140,"")&gt;20,IF('Pedidos día'!Y140&gt;0,('Pedidos día'!Y140*$C140)+$B140,""),20)</f>
        <v/>
      </c>
      <c r="Z140">
        <f>IF('Pedidos día'!Z140&gt;0,('Pedidos día'!Z140*$C140)+$B140,"")</f>
        <v>23.971103277512171</v>
      </c>
    </row>
    <row r="141" spans="1:26">
      <c r="A141" t="str">
        <f>'Pedidos día'!A141</f>
        <v>00000-0006</v>
      </c>
      <c r="B141">
        <f>'Pedidos día'!B141</f>
        <v>10</v>
      </c>
      <c r="C141" s="15">
        <f>'Pedidos día'!C141</f>
        <v>1.9921341496104561</v>
      </c>
      <c r="D141" t="str">
        <f>IF(IF('Pedidos día'!D141&gt;0,('Pedidos día'!D141*$C141)+$B141,"")&gt;20,IF('Pedidos día'!D141&gt;0,('Pedidos día'!D141*$C141)+$B141,""),20)</f>
        <v/>
      </c>
      <c r="E141" t="str">
        <f>IF(IF('Pedidos día'!E141&gt;0,('Pedidos día'!E141*$C141)+$B141,"")&gt;20,IF('Pedidos día'!E141&gt;0,('Pedidos día'!E141*$C141)+$B141,""),20)</f>
        <v/>
      </c>
      <c r="F141" t="str">
        <f>IF(IF('Pedidos día'!F141&gt;0,('Pedidos día'!F141*$C141)+$B141,"")&gt;20,IF('Pedidos día'!F141&gt;0,('Pedidos día'!F141*$C141)+$B141,""),20)</f>
        <v/>
      </c>
      <c r="G141" t="str">
        <f>IF(IF('Pedidos día'!G141&gt;0,('Pedidos día'!G141*$C141)+$B141,"")&gt;20,IF('Pedidos día'!G141&gt;0,('Pedidos día'!G141*$C141)+$B141,""),20)</f>
        <v/>
      </c>
      <c r="H141" t="str">
        <f>IF(IF('Pedidos día'!H141&gt;0,('Pedidos día'!H141*$C141)+$B141,"")&gt;20,IF('Pedidos día'!H141&gt;0,('Pedidos día'!H141*$C141)+$B141,""),20)</f>
        <v/>
      </c>
      <c r="I141" t="str">
        <f>IF(IF('Pedidos día'!I141&gt;0,('Pedidos día'!I141*$C141)+$B141,"")&gt;20,IF('Pedidos día'!I141&gt;0,('Pedidos día'!I141*$C141)+$B141,""),20)</f>
        <v/>
      </c>
      <c r="J141" t="str">
        <f>IF(IF('Pedidos día'!J141&gt;0,('Pedidos día'!J141*$C141)+$B141,"")&gt;20,IF('Pedidos día'!J141&gt;0,('Pedidos día'!J141*$C141)+$B141,""),20)</f>
        <v/>
      </c>
      <c r="K141" t="str">
        <f>IF(IF('Pedidos día'!K141&gt;0,('Pedidos día'!K141*$C141)+$B141,"")&gt;20,IF('Pedidos día'!K141&gt;0,('Pedidos día'!K141*$C141)+$B141,""),20)</f>
        <v/>
      </c>
      <c r="L141" t="str">
        <f>IF(IF('Pedidos día'!L141&gt;0,('Pedidos día'!L141*$C141)+$B141,"")&gt;20,IF('Pedidos día'!L141&gt;0,('Pedidos día'!L141*$C141)+$B141,""),20)</f>
        <v/>
      </c>
      <c r="M141" t="str">
        <f>IF(IF('Pedidos día'!M141&gt;0,('Pedidos día'!M141*$C141)+$B141,"")&gt;20,IF('Pedidos día'!M141&gt;0,('Pedidos día'!M141*$C141)+$B141,""),20)</f>
        <v/>
      </c>
      <c r="N141" t="str">
        <f>IF(IF('Pedidos día'!N141&gt;0,('Pedidos día'!N141*$C141)+$B141,"")&gt;20,IF('Pedidos día'!N141&gt;0,('Pedidos día'!N141*$C141)+$B141,""),20)</f>
        <v/>
      </c>
      <c r="O141" t="str">
        <f>IF(IF('Pedidos día'!O141&gt;0,('Pedidos día'!O141*$C141)+$B141,"")&gt;20,IF('Pedidos día'!O141&gt;0,('Pedidos día'!O141*$C141)+$B141,""),20)</f>
        <v/>
      </c>
      <c r="P141" t="str">
        <f>IF(IF('Pedidos día'!P141&gt;0,('Pedidos día'!P141*$C141)+$B141,"")&gt;20,IF('Pedidos día'!P141&gt;0,('Pedidos día'!P141*$C141)+$B141,""),20)</f>
        <v/>
      </c>
      <c r="Q141" t="str">
        <f>IF(IF('Pedidos día'!Q141&gt;0,('Pedidos día'!Q141*$C141)+$B141,"")&gt;20,IF('Pedidos día'!Q141&gt;0,('Pedidos día'!Q141*$C141)+$B141,""),20)</f>
        <v/>
      </c>
      <c r="R141" t="str">
        <f>IF(IF('Pedidos día'!R141&gt;0,('Pedidos día'!R141*$C141)+$B141,"")&gt;20,IF('Pedidos día'!R141&gt;0,('Pedidos día'!R141*$C141)+$B141,""),20)</f>
        <v/>
      </c>
      <c r="S141" t="str">
        <f>IF(IF('Pedidos día'!S141&gt;0,('Pedidos día'!S141*$C141)+$B141,"")&gt;20,IF('Pedidos día'!S141&gt;0,('Pedidos día'!S141*$C141)+$B141,""),20)</f>
        <v/>
      </c>
      <c r="T141">
        <f>IF(IF('Pedidos día'!T141&gt;0,('Pedidos día'!T141*$C141)+$B141,"")&gt;20,IF('Pedidos día'!T141&gt;0,('Pedidos día'!T141*$C141)+$B141,""),20)</f>
        <v>20</v>
      </c>
      <c r="U141" t="str">
        <f>IF(IF('Pedidos día'!U141&gt;0,('Pedidos día'!U141*$C141)+$B141,"")&gt;20,IF('Pedidos día'!U141&gt;0,('Pedidos día'!U141*$C141)+$B141,""),20)</f>
        <v/>
      </c>
      <c r="V141" t="str">
        <f>IF(IF('Pedidos día'!V141&gt;0,('Pedidos día'!V141*$C141)+$B141,"")&gt;20,IF('Pedidos día'!V141&gt;0,('Pedidos día'!V141*$C141)+$B141,""),20)</f>
        <v/>
      </c>
      <c r="W141" t="str">
        <f>IF(IF('Pedidos día'!W141&gt;0,('Pedidos día'!W141*$C141)+$B141,"")&gt;20,IF('Pedidos día'!W141&gt;0,('Pedidos día'!W141*$C141)+$B141,""),20)</f>
        <v/>
      </c>
      <c r="X141" t="str">
        <f>IF(IF('Pedidos día'!X141&gt;0,('Pedidos día'!X141*$C141)+$B141,"")&gt;20,IF('Pedidos día'!X141&gt;0,('Pedidos día'!X141*$C141)+$B141,""),20)</f>
        <v/>
      </c>
      <c r="Y141" t="str">
        <f>IF(IF('Pedidos día'!Y141&gt;0,('Pedidos día'!Y141*$C141)+$B141,"")&gt;20,IF('Pedidos día'!Y141&gt;0,('Pedidos día'!Y141*$C141)+$B141,""),20)</f>
        <v/>
      </c>
      <c r="Z141">
        <f>IF('Pedidos día'!Z141&gt;0,('Pedidos día'!Z141*$C141)+$B141,"")</f>
        <v>17.968536598441823</v>
      </c>
    </row>
    <row r="142" spans="1:26">
      <c r="A142" t="str">
        <f>'Pedidos día'!A142</f>
        <v>00000-0009</v>
      </c>
      <c r="B142">
        <f>'Pedidos día'!B142</f>
        <v>10</v>
      </c>
      <c r="C142" s="15">
        <f>'Pedidos día'!C142</f>
        <v>1.7023323943410578</v>
      </c>
      <c r="D142" t="str">
        <f>IF(IF('Pedidos día'!D142&gt;0,('Pedidos día'!D142*$C142)+$B142,"")&gt;20,IF('Pedidos día'!D142&gt;0,('Pedidos día'!D142*$C142)+$B142,""),20)</f>
        <v/>
      </c>
      <c r="E142" t="str">
        <f>IF(IF('Pedidos día'!E142&gt;0,('Pedidos día'!E142*$C142)+$B142,"")&gt;20,IF('Pedidos día'!E142&gt;0,('Pedidos día'!E142*$C142)+$B142,""),20)</f>
        <v/>
      </c>
      <c r="F142" t="str">
        <f>IF(IF('Pedidos día'!F142&gt;0,('Pedidos día'!F142*$C142)+$B142,"")&gt;20,IF('Pedidos día'!F142&gt;0,('Pedidos día'!F142*$C142)+$B142,""),20)</f>
        <v/>
      </c>
      <c r="G142" t="str">
        <f>IF(IF('Pedidos día'!G142&gt;0,('Pedidos día'!G142*$C142)+$B142,"")&gt;20,IF('Pedidos día'!G142&gt;0,('Pedidos día'!G142*$C142)+$B142,""),20)</f>
        <v/>
      </c>
      <c r="H142" t="str">
        <f>IF(IF('Pedidos día'!H142&gt;0,('Pedidos día'!H142*$C142)+$B142,"")&gt;20,IF('Pedidos día'!H142&gt;0,('Pedidos día'!H142*$C142)+$B142,""),20)</f>
        <v/>
      </c>
      <c r="I142" t="str">
        <f>IF(IF('Pedidos día'!I142&gt;0,('Pedidos día'!I142*$C142)+$B142,"")&gt;20,IF('Pedidos día'!I142&gt;0,('Pedidos día'!I142*$C142)+$B142,""),20)</f>
        <v/>
      </c>
      <c r="J142" t="str">
        <f>IF(IF('Pedidos día'!J142&gt;0,('Pedidos día'!J142*$C142)+$B142,"")&gt;20,IF('Pedidos día'!J142&gt;0,('Pedidos día'!J142*$C142)+$B142,""),20)</f>
        <v/>
      </c>
      <c r="K142" t="str">
        <f>IF(IF('Pedidos día'!K142&gt;0,('Pedidos día'!K142*$C142)+$B142,"")&gt;20,IF('Pedidos día'!K142&gt;0,('Pedidos día'!K142*$C142)+$B142,""),20)</f>
        <v/>
      </c>
      <c r="L142" t="str">
        <f>IF(IF('Pedidos día'!L142&gt;0,('Pedidos día'!L142*$C142)+$B142,"")&gt;20,IF('Pedidos día'!L142&gt;0,('Pedidos día'!L142*$C142)+$B142,""),20)</f>
        <v/>
      </c>
      <c r="M142" t="str">
        <f>IF(IF('Pedidos día'!M142&gt;0,('Pedidos día'!M142*$C142)+$B142,"")&gt;20,IF('Pedidos día'!M142&gt;0,('Pedidos día'!M142*$C142)+$B142,""),20)</f>
        <v/>
      </c>
      <c r="N142" t="str">
        <f>IF(IF('Pedidos día'!N142&gt;0,('Pedidos día'!N142*$C142)+$B142,"")&gt;20,IF('Pedidos día'!N142&gt;0,('Pedidos día'!N142*$C142)+$B142,""),20)</f>
        <v/>
      </c>
      <c r="O142" t="str">
        <f>IF(IF('Pedidos día'!O142&gt;0,('Pedidos día'!O142*$C142)+$B142,"")&gt;20,IF('Pedidos día'!O142&gt;0,('Pedidos día'!O142*$C142)+$B142,""),20)</f>
        <v/>
      </c>
      <c r="P142" t="str">
        <f>IF(IF('Pedidos día'!P142&gt;0,('Pedidos día'!P142*$C142)+$B142,"")&gt;20,IF('Pedidos día'!P142&gt;0,('Pedidos día'!P142*$C142)+$B142,""),20)</f>
        <v/>
      </c>
      <c r="Q142" t="str">
        <f>IF(IF('Pedidos día'!Q142&gt;0,('Pedidos día'!Q142*$C142)+$B142,"")&gt;20,IF('Pedidos día'!Q142&gt;0,('Pedidos día'!Q142*$C142)+$B142,""),20)</f>
        <v/>
      </c>
      <c r="R142" t="str">
        <f>IF(IF('Pedidos día'!R142&gt;0,('Pedidos día'!R142*$C142)+$B142,"")&gt;20,IF('Pedidos día'!R142&gt;0,('Pedidos día'!R142*$C142)+$B142,""),20)</f>
        <v/>
      </c>
      <c r="S142" t="str">
        <f>IF(IF('Pedidos día'!S142&gt;0,('Pedidos día'!S142*$C142)+$B142,"")&gt;20,IF('Pedidos día'!S142&gt;0,('Pedidos día'!S142*$C142)+$B142,""),20)</f>
        <v/>
      </c>
      <c r="T142" t="str">
        <f>IF(IF('Pedidos día'!T142&gt;0,('Pedidos día'!T142*$C142)+$B142,"")&gt;20,IF('Pedidos día'!T142&gt;0,('Pedidos día'!T142*$C142)+$B142,""),20)</f>
        <v/>
      </c>
      <c r="U142" t="str">
        <f>IF(IF('Pedidos día'!U142&gt;0,('Pedidos día'!U142*$C142)+$B142,"")&gt;20,IF('Pedidos día'!U142&gt;0,('Pedidos día'!U142*$C142)+$B142,""),20)</f>
        <v/>
      </c>
      <c r="V142" t="str">
        <f>IF(IF('Pedidos día'!V142&gt;0,('Pedidos día'!V142*$C142)+$B142,"")&gt;20,IF('Pedidos día'!V142&gt;0,('Pedidos día'!V142*$C142)+$B142,""),20)</f>
        <v/>
      </c>
      <c r="W142" t="str">
        <f>IF(IF('Pedidos día'!W142&gt;0,('Pedidos día'!W142*$C142)+$B142,"")&gt;20,IF('Pedidos día'!W142&gt;0,('Pedidos día'!W142*$C142)+$B142,""),20)</f>
        <v/>
      </c>
      <c r="X142" t="str">
        <f>IF(IF('Pedidos día'!X142&gt;0,('Pedidos día'!X142*$C142)+$B142,"")&gt;20,IF('Pedidos día'!X142&gt;0,('Pedidos día'!X142*$C142)+$B142,""),20)</f>
        <v/>
      </c>
      <c r="Y142">
        <f>IF(IF('Pedidos día'!Y142&gt;0,('Pedidos día'!Y142*$C142)+$B142,"")&gt;20,IF('Pedidos día'!Y142&gt;0,('Pedidos día'!Y142*$C142)+$B142,""),20)</f>
        <v>21.916326760387406</v>
      </c>
      <c r="Z142">
        <f>IF('Pedidos día'!Z142&gt;0,('Pedidos día'!Z142*$C142)+$B142,"")</f>
        <v>21.916326760387406</v>
      </c>
    </row>
    <row r="143" spans="1:26">
      <c r="A143" t="str">
        <f>'Pedidos día'!A143</f>
        <v>00000-0012</v>
      </c>
      <c r="B143">
        <f>'Pedidos día'!B143</f>
        <v>10</v>
      </c>
      <c r="C143" s="15">
        <f>'Pedidos día'!C143</f>
        <v>1.2704331186084987</v>
      </c>
      <c r="D143" t="str">
        <f>IF(IF('Pedidos día'!D143&gt;0,('Pedidos día'!D143*$C143)+$B143,"")&gt;20,IF('Pedidos día'!D143&gt;0,('Pedidos día'!D143*$C143)+$B143,""),20)</f>
        <v/>
      </c>
      <c r="E143" t="str">
        <f>IF(IF('Pedidos día'!E143&gt;0,('Pedidos día'!E143*$C143)+$B143,"")&gt;20,IF('Pedidos día'!E143&gt;0,('Pedidos día'!E143*$C143)+$B143,""),20)</f>
        <v/>
      </c>
      <c r="F143" t="str">
        <f>IF(IF('Pedidos día'!F143&gt;0,('Pedidos día'!F143*$C143)+$B143,"")&gt;20,IF('Pedidos día'!F143&gt;0,('Pedidos día'!F143*$C143)+$B143,""),20)</f>
        <v/>
      </c>
      <c r="G143" t="str">
        <f>IF(IF('Pedidos día'!G143&gt;0,('Pedidos día'!G143*$C143)+$B143,"")&gt;20,IF('Pedidos día'!G143&gt;0,('Pedidos día'!G143*$C143)+$B143,""),20)</f>
        <v/>
      </c>
      <c r="H143" t="str">
        <f>IF(IF('Pedidos día'!H143&gt;0,('Pedidos día'!H143*$C143)+$B143,"")&gt;20,IF('Pedidos día'!H143&gt;0,('Pedidos día'!H143*$C143)+$B143,""),20)</f>
        <v/>
      </c>
      <c r="I143" t="str">
        <f>IF(IF('Pedidos día'!I143&gt;0,('Pedidos día'!I143*$C143)+$B143,"")&gt;20,IF('Pedidos día'!I143&gt;0,('Pedidos día'!I143*$C143)+$B143,""),20)</f>
        <v/>
      </c>
      <c r="J143" t="str">
        <f>IF(IF('Pedidos día'!J143&gt;0,('Pedidos día'!J143*$C143)+$B143,"")&gt;20,IF('Pedidos día'!J143&gt;0,('Pedidos día'!J143*$C143)+$B143,""),20)</f>
        <v/>
      </c>
      <c r="K143" t="str">
        <f>IF(IF('Pedidos día'!K143&gt;0,('Pedidos día'!K143*$C143)+$B143,"")&gt;20,IF('Pedidos día'!K143&gt;0,('Pedidos día'!K143*$C143)+$B143,""),20)</f>
        <v/>
      </c>
      <c r="L143" t="str">
        <f>IF(IF('Pedidos día'!L143&gt;0,('Pedidos día'!L143*$C143)+$B143,"")&gt;20,IF('Pedidos día'!L143&gt;0,('Pedidos día'!L143*$C143)+$B143,""),20)</f>
        <v/>
      </c>
      <c r="M143" t="str">
        <f>IF(IF('Pedidos día'!M143&gt;0,('Pedidos día'!M143*$C143)+$B143,"")&gt;20,IF('Pedidos día'!M143&gt;0,('Pedidos día'!M143*$C143)+$B143,""),20)</f>
        <v/>
      </c>
      <c r="N143" t="str">
        <f>IF(IF('Pedidos día'!N143&gt;0,('Pedidos día'!N143*$C143)+$B143,"")&gt;20,IF('Pedidos día'!N143&gt;0,('Pedidos día'!N143*$C143)+$B143,""),20)</f>
        <v/>
      </c>
      <c r="O143">
        <f>IF(IF('Pedidos día'!O143&gt;0,('Pedidos día'!O143*$C143)+$B143,"")&gt;20,IF('Pedidos día'!O143&gt;0,('Pedidos día'!O143*$C143)+$B143,""),20)</f>
        <v>21.433898067476488</v>
      </c>
      <c r="P143" t="str">
        <f>IF(IF('Pedidos día'!P143&gt;0,('Pedidos día'!P143*$C143)+$B143,"")&gt;20,IF('Pedidos día'!P143&gt;0,('Pedidos día'!P143*$C143)+$B143,""),20)</f>
        <v/>
      </c>
      <c r="Q143" t="str">
        <f>IF(IF('Pedidos día'!Q143&gt;0,('Pedidos día'!Q143*$C143)+$B143,"")&gt;20,IF('Pedidos día'!Q143&gt;0,('Pedidos día'!Q143*$C143)+$B143,""),20)</f>
        <v/>
      </c>
      <c r="R143" t="str">
        <f>IF(IF('Pedidos día'!R143&gt;0,('Pedidos día'!R143*$C143)+$B143,"")&gt;20,IF('Pedidos día'!R143&gt;0,('Pedidos día'!R143*$C143)+$B143,""),20)</f>
        <v/>
      </c>
      <c r="S143" t="str">
        <f>IF(IF('Pedidos día'!S143&gt;0,('Pedidos día'!S143*$C143)+$B143,"")&gt;20,IF('Pedidos día'!S143&gt;0,('Pedidos día'!S143*$C143)+$B143,""),20)</f>
        <v/>
      </c>
      <c r="T143" t="str">
        <f>IF(IF('Pedidos día'!T143&gt;0,('Pedidos día'!T143*$C143)+$B143,"")&gt;20,IF('Pedidos día'!T143&gt;0,('Pedidos día'!T143*$C143)+$B143,""),20)</f>
        <v/>
      </c>
      <c r="U143" t="str">
        <f>IF(IF('Pedidos día'!U143&gt;0,('Pedidos día'!U143*$C143)+$B143,"")&gt;20,IF('Pedidos día'!U143&gt;0,('Pedidos día'!U143*$C143)+$B143,""),20)</f>
        <v/>
      </c>
      <c r="V143" t="str">
        <f>IF(IF('Pedidos día'!V143&gt;0,('Pedidos día'!V143*$C143)+$B143,"")&gt;20,IF('Pedidos día'!V143&gt;0,('Pedidos día'!V143*$C143)+$B143,""),20)</f>
        <v/>
      </c>
      <c r="W143" t="str">
        <f>IF(IF('Pedidos día'!W143&gt;0,('Pedidos día'!W143*$C143)+$B143,"")&gt;20,IF('Pedidos día'!W143&gt;0,('Pedidos día'!W143*$C143)+$B143,""),20)</f>
        <v/>
      </c>
      <c r="X143" t="str">
        <f>IF(IF('Pedidos día'!X143&gt;0,('Pedidos día'!X143*$C143)+$B143,"")&gt;20,IF('Pedidos día'!X143&gt;0,('Pedidos día'!X143*$C143)+$B143,""),20)</f>
        <v/>
      </c>
      <c r="Y143" t="str">
        <f>IF(IF('Pedidos día'!Y143&gt;0,('Pedidos día'!Y143*$C143)+$B143,"")&gt;20,IF('Pedidos día'!Y143&gt;0,('Pedidos día'!Y143*$C143)+$B143,""),20)</f>
        <v/>
      </c>
      <c r="Z143">
        <f>IF('Pedidos día'!Z143&gt;0,('Pedidos día'!Z143*$C143)+$B143,"")</f>
        <v>21.433898067476488</v>
      </c>
    </row>
    <row r="144" spans="1:26">
      <c r="A144" t="str">
        <f>'Pedidos día'!A144</f>
        <v>00000-0014</v>
      </c>
      <c r="B144">
        <f>'Pedidos día'!B144</f>
        <v>10</v>
      </c>
      <c r="C144" s="15">
        <f>'Pedidos día'!C144</f>
        <v>1.9169217513200456</v>
      </c>
      <c r="D144" t="str">
        <f>IF(IF('Pedidos día'!D144&gt;0,('Pedidos día'!D144*$C144)+$B144,"")&gt;20,IF('Pedidos día'!D144&gt;0,('Pedidos día'!D144*$C144)+$B144,""),20)</f>
        <v/>
      </c>
      <c r="E144" t="str">
        <f>IF(IF('Pedidos día'!E144&gt;0,('Pedidos día'!E144*$C144)+$B144,"")&gt;20,IF('Pedidos día'!E144&gt;0,('Pedidos día'!E144*$C144)+$B144,""),20)</f>
        <v/>
      </c>
      <c r="F144" t="str">
        <f>IF(IF('Pedidos día'!F144&gt;0,('Pedidos día'!F144*$C144)+$B144,"")&gt;20,IF('Pedidos día'!F144&gt;0,('Pedidos día'!F144*$C144)+$B144,""),20)</f>
        <v/>
      </c>
      <c r="G144" t="str">
        <f>IF(IF('Pedidos día'!G144&gt;0,('Pedidos día'!G144*$C144)+$B144,"")&gt;20,IF('Pedidos día'!G144&gt;0,('Pedidos día'!G144*$C144)+$B144,""),20)</f>
        <v/>
      </c>
      <c r="H144" t="str">
        <f>IF(IF('Pedidos día'!H144&gt;0,('Pedidos día'!H144*$C144)+$B144,"")&gt;20,IF('Pedidos día'!H144&gt;0,('Pedidos día'!H144*$C144)+$B144,""),20)</f>
        <v/>
      </c>
      <c r="I144" t="str">
        <f>IF(IF('Pedidos día'!I144&gt;0,('Pedidos día'!I144*$C144)+$B144,"")&gt;20,IF('Pedidos día'!I144&gt;0,('Pedidos día'!I144*$C144)+$B144,""),20)</f>
        <v/>
      </c>
      <c r="J144" t="str">
        <f>IF(IF('Pedidos día'!J144&gt;0,('Pedidos día'!J144*$C144)+$B144,"")&gt;20,IF('Pedidos día'!J144&gt;0,('Pedidos día'!J144*$C144)+$B144,""),20)</f>
        <v/>
      </c>
      <c r="K144" t="str">
        <f>IF(IF('Pedidos día'!K144&gt;0,('Pedidos día'!K144*$C144)+$B144,"")&gt;20,IF('Pedidos día'!K144&gt;0,('Pedidos día'!K144*$C144)+$B144,""),20)</f>
        <v/>
      </c>
      <c r="L144" t="str">
        <f>IF(IF('Pedidos día'!L144&gt;0,('Pedidos día'!L144*$C144)+$B144,"")&gt;20,IF('Pedidos día'!L144&gt;0,('Pedidos día'!L144*$C144)+$B144,""),20)</f>
        <v/>
      </c>
      <c r="M144" t="str">
        <f>IF(IF('Pedidos día'!M144&gt;0,('Pedidos día'!M144*$C144)+$B144,"")&gt;20,IF('Pedidos día'!M144&gt;0,('Pedidos día'!M144*$C144)+$B144,""),20)</f>
        <v/>
      </c>
      <c r="N144" t="str">
        <f>IF(IF('Pedidos día'!N144&gt;0,('Pedidos día'!N144*$C144)+$B144,"")&gt;20,IF('Pedidos día'!N144&gt;0,('Pedidos día'!N144*$C144)+$B144,""),20)</f>
        <v/>
      </c>
      <c r="O144">
        <f>IF(IF('Pedidos día'!O144&gt;0,('Pedidos día'!O144*$C144)+$B144,"")&gt;20,IF('Pedidos día'!O144&gt;0,('Pedidos día'!O144*$C144)+$B144,""),20)</f>
        <v>21.501530507920272</v>
      </c>
      <c r="P144" t="str">
        <f>IF(IF('Pedidos día'!P144&gt;0,('Pedidos día'!P144*$C144)+$B144,"")&gt;20,IF('Pedidos día'!P144&gt;0,('Pedidos día'!P144*$C144)+$B144,""),20)</f>
        <v/>
      </c>
      <c r="Q144" t="str">
        <f>IF(IF('Pedidos día'!Q144&gt;0,('Pedidos día'!Q144*$C144)+$B144,"")&gt;20,IF('Pedidos día'!Q144&gt;0,('Pedidos día'!Q144*$C144)+$B144,""),20)</f>
        <v/>
      </c>
      <c r="R144" t="str">
        <f>IF(IF('Pedidos día'!R144&gt;0,('Pedidos día'!R144*$C144)+$B144,"")&gt;20,IF('Pedidos día'!R144&gt;0,('Pedidos día'!R144*$C144)+$B144,""),20)</f>
        <v/>
      </c>
      <c r="S144" t="str">
        <f>IF(IF('Pedidos día'!S144&gt;0,('Pedidos día'!S144*$C144)+$B144,"")&gt;20,IF('Pedidos día'!S144&gt;0,('Pedidos día'!S144*$C144)+$B144,""),20)</f>
        <v/>
      </c>
      <c r="T144" t="str">
        <f>IF(IF('Pedidos día'!T144&gt;0,('Pedidos día'!T144*$C144)+$B144,"")&gt;20,IF('Pedidos día'!T144&gt;0,('Pedidos día'!T144*$C144)+$B144,""),20)</f>
        <v/>
      </c>
      <c r="U144" t="str">
        <f>IF(IF('Pedidos día'!U144&gt;0,('Pedidos día'!U144*$C144)+$B144,"")&gt;20,IF('Pedidos día'!U144&gt;0,('Pedidos día'!U144*$C144)+$B144,""),20)</f>
        <v/>
      </c>
      <c r="V144" t="str">
        <f>IF(IF('Pedidos día'!V144&gt;0,('Pedidos día'!V144*$C144)+$B144,"")&gt;20,IF('Pedidos día'!V144&gt;0,('Pedidos día'!V144*$C144)+$B144,""),20)</f>
        <v/>
      </c>
      <c r="W144" t="str">
        <f>IF(IF('Pedidos día'!W144&gt;0,('Pedidos día'!W144*$C144)+$B144,"")&gt;20,IF('Pedidos día'!W144&gt;0,('Pedidos día'!W144*$C144)+$B144,""),20)</f>
        <v/>
      </c>
      <c r="X144" t="str">
        <f>IF(IF('Pedidos día'!X144&gt;0,('Pedidos día'!X144*$C144)+$B144,"")&gt;20,IF('Pedidos día'!X144&gt;0,('Pedidos día'!X144*$C144)+$B144,""),20)</f>
        <v/>
      </c>
      <c r="Y144" t="str">
        <f>IF(IF('Pedidos día'!Y144&gt;0,('Pedidos día'!Y144*$C144)+$B144,"")&gt;20,IF('Pedidos día'!Y144&gt;0,('Pedidos día'!Y144*$C144)+$B144,""),20)</f>
        <v/>
      </c>
      <c r="Z144">
        <f>IF('Pedidos día'!Z144&gt;0,('Pedidos día'!Z144*$C144)+$B144,"")</f>
        <v>21.501530507920272</v>
      </c>
    </row>
    <row r="145" spans="1:26">
      <c r="A145" t="str">
        <f>'Pedidos día'!A145</f>
        <v>00000-0015</v>
      </c>
      <c r="B145">
        <f>'Pedidos día'!B145</f>
        <v>30</v>
      </c>
      <c r="C145" s="15">
        <f>'Pedidos día'!C145</f>
        <v>1.838138737803976</v>
      </c>
      <c r="D145" t="str">
        <f>IF(IF('Pedidos día'!D145&gt;0,('Pedidos día'!D145*$C145)+$B145,"")&gt;20,IF('Pedidos día'!D145&gt;0,('Pedidos día'!D145*$C145)+$B145,""),20)</f>
        <v/>
      </c>
      <c r="E145" t="str">
        <f>IF(IF('Pedidos día'!E145&gt;0,('Pedidos día'!E145*$C145)+$B145,"")&gt;20,IF('Pedidos día'!E145&gt;0,('Pedidos día'!E145*$C145)+$B145,""),20)</f>
        <v/>
      </c>
      <c r="F145" t="str">
        <f>IF(IF('Pedidos día'!F145&gt;0,('Pedidos día'!F145*$C145)+$B145,"")&gt;20,IF('Pedidos día'!F145&gt;0,('Pedidos día'!F145*$C145)+$B145,""),20)</f>
        <v/>
      </c>
      <c r="G145" t="str">
        <f>IF(IF('Pedidos día'!G145&gt;0,('Pedidos día'!G145*$C145)+$B145,"")&gt;20,IF('Pedidos día'!G145&gt;0,('Pedidos día'!G145*$C145)+$B145,""),20)</f>
        <v/>
      </c>
      <c r="H145" t="str">
        <f>IF(IF('Pedidos día'!H145&gt;0,('Pedidos día'!H145*$C145)+$B145,"")&gt;20,IF('Pedidos día'!H145&gt;0,('Pedidos día'!H145*$C145)+$B145,""),20)</f>
        <v/>
      </c>
      <c r="I145" t="str">
        <f>IF(IF('Pedidos día'!I145&gt;0,('Pedidos día'!I145*$C145)+$B145,"")&gt;20,IF('Pedidos día'!I145&gt;0,('Pedidos día'!I145*$C145)+$B145,""),20)</f>
        <v/>
      </c>
      <c r="J145">
        <f>IF(IF('Pedidos día'!J145&gt;0,('Pedidos día'!J145*$C145)+$B145,"")&gt;20,IF('Pedidos día'!J145&gt;0,('Pedidos día'!J145*$C145)+$B145,""),20)</f>
        <v>33.676277475607954</v>
      </c>
      <c r="K145" t="str">
        <f>IF(IF('Pedidos día'!K145&gt;0,('Pedidos día'!K145*$C145)+$B145,"")&gt;20,IF('Pedidos día'!K145&gt;0,('Pedidos día'!K145*$C145)+$B145,""),20)</f>
        <v/>
      </c>
      <c r="L145" t="str">
        <f>IF(IF('Pedidos día'!L145&gt;0,('Pedidos día'!L145*$C145)+$B145,"")&gt;20,IF('Pedidos día'!L145&gt;0,('Pedidos día'!L145*$C145)+$B145,""),20)</f>
        <v/>
      </c>
      <c r="M145" t="str">
        <f>IF(IF('Pedidos día'!M145&gt;0,('Pedidos día'!M145*$C145)+$B145,"")&gt;20,IF('Pedidos día'!M145&gt;0,('Pedidos día'!M145*$C145)+$B145,""),20)</f>
        <v/>
      </c>
      <c r="N145" t="str">
        <f>IF(IF('Pedidos día'!N145&gt;0,('Pedidos día'!N145*$C145)+$B145,"")&gt;20,IF('Pedidos día'!N145&gt;0,('Pedidos día'!N145*$C145)+$B145,""),20)</f>
        <v/>
      </c>
      <c r="O145" t="str">
        <f>IF(IF('Pedidos día'!O145&gt;0,('Pedidos día'!O145*$C145)+$B145,"")&gt;20,IF('Pedidos día'!O145&gt;0,('Pedidos día'!O145*$C145)+$B145,""),20)</f>
        <v/>
      </c>
      <c r="P145" t="str">
        <f>IF(IF('Pedidos día'!P145&gt;0,('Pedidos día'!P145*$C145)+$B145,"")&gt;20,IF('Pedidos día'!P145&gt;0,('Pedidos día'!P145*$C145)+$B145,""),20)</f>
        <v/>
      </c>
      <c r="Q145" t="str">
        <f>IF(IF('Pedidos día'!Q145&gt;0,('Pedidos día'!Q145*$C145)+$B145,"")&gt;20,IF('Pedidos día'!Q145&gt;0,('Pedidos día'!Q145*$C145)+$B145,""),20)</f>
        <v/>
      </c>
      <c r="R145" t="str">
        <f>IF(IF('Pedidos día'!R145&gt;0,('Pedidos día'!R145*$C145)+$B145,"")&gt;20,IF('Pedidos día'!R145&gt;0,('Pedidos día'!R145*$C145)+$B145,""),20)</f>
        <v/>
      </c>
      <c r="S145" t="str">
        <f>IF(IF('Pedidos día'!S145&gt;0,('Pedidos día'!S145*$C145)+$B145,"")&gt;20,IF('Pedidos día'!S145&gt;0,('Pedidos día'!S145*$C145)+$B145,""),20)</f>
        <v/>
      </c>
      <c r="T145" t="str">
        <f>IF(IF('Pedidos día'!T145&gt;0,('Pedidos día'!T145*$C145)+$B145,"")&gt;20,IF('Pedidos día'!T145&gt;0,('Pedidos día'!T145*$C145)+$B145,""),20)</f>
        <v/>
      </c>
      <c r="U145" t="str">
        <f>IF(IF('Pedidos día'!U145&gt;0,('Pedidos día'!U145*$C145)+$B145,"")&gt;20,IF('Pedidos día'!U145&gt;0,('Pedidos día'!U145*$C145)+$B145,""),20)</f>
        <v/>
      </c>
      <c r="V145" t="str">
        <f>IF(IF('Pedidos día'!V145&gt;0,('Pedidos día'!V145*$C145)+$B145,"")&gt;20,IF('Pedidos día'!V145&gt;0,('Pedidos día'!V145*$C145)+$B145,""),20)</f>
        <v/>
      </c>
      <c r="W145" t="str">
        <f>IF(IF('Pedidos día'!W145&gt;0,('Pedidos día'!W145*$C145)+$B145,"")&gt;20,IF('Pedidos día'!W145&gt;0,('Pedidos día'!W145*$C145)+$B145,""),20)</f>
        <v/>
      </c>
      <c r="X145" t="str">
        <f>IF(IF('Pedidos día'!X145&gt;0,('Pedidos día'!X145*$C145)+$B145,"")&gt;20,IF('Pedidos día'!X145&gt;0,('Pedidos día'!X145*$C145)+$B145,""),20)</f>
        <v/>
      </c>
      <c r="Y145" t="str">
        <f>IF(IF('Pedidos día'!Y145&gt;0,('Pedidos día'!Y145*$C145)+$B145,"")&gt;20,IF('Pedidos día'!Y145&gt;0,('Pedidos día'!Y145*$C145)+$B145,""),20)</f>
        <v/>
      </c>
      <c r="Z145">
        <f>IF('Pedidos día'!Z145&gt;0,('Pedidos día'!Z145*$C145)+$B145,"")</f>
        <v>33.676277475607954</v>
      </c>
    </row>
    <row r="146" spans="1:26">
      <c r="A146" t="str">
        <f>'Pedidos día'!A146</f>
        <v>00000-0016</v>
      </c>
      <c r="B146">
        <f>'Pedidos día'!B146</f>
        <v>30</v>
      </c>
      <c r="C146" s="15">
        <f>'Pedidos día'!C146</f>
        <v>1.9069760987271902</v>
      </c>
      <c r="D146" t="str">
        <f>IF(IF('Pedidos día'!D146&gt;0,('Pedidos día'!D146*$C146)+$B146,"")&gt;20,IF('Pedidos día'!D146&gt;0,('Pedidos día'!D146*$C146)+$B146,""),20)</f>
        <v/>
      </c>
      <c r="E146" t="str">
        <f>IF(IF('Pedidos día'!E146&gt;0,('Pedidos día'!E146*$C146)+$B146,"")&gt;20,IF('Pedidos día'!E146&gt;0,('Pedidos día'!E146*$C146)+$B146,""),20)</f>
        <v/>
      </c>
      <c r="F146" t="str">
        <f>IF(IF('Pedidos día'!F146&gt;0,('Pedidos día'!F146*$C146)+$B146,"")&gt;20,IF('Pedidos día'!F146&gt;0,('Pedidos día'!F146*$C146)+$B146,""),20)</f>
        <v/>
      </c>
      <c r="G146" t="str">
        <f>IF(IF('Pedidos día'!G146&gt;0,('Pedidos día'!G146*$C146)+$B146,"")&gt;20,IF('Pedidos día'!G146&gt;0,('Pedidos día'!G146*$C146)+$B146,""),20)</f>
        <v/>
      </c>
      <c r="H146" t="str">
        <f>IF(IF('Pedidos día'!H146&gt;0,('Pedidos día'!H146*$C146)+$B146,"")&gt;20,IF('Pedidos día'!H146&gt;0,('Pedidos día'!H146*$C146)+$B146,""),20)</f>
        <v/>
      </c>
      <c r="I146" t="str">
        <f>IF(IF('Pedidos día'!I146&gt;0,('Pedidos día'!I146*$C146)+$B146,"")&gt;20,IF('Pedidos día'!I146&gt;0,('Pedidos día'!I146*$C146)+$B146,""),20)</f>
        <v/>
      </c>
      <c r="J146" t="str">
        <f>IF(IF('Pedidos día'!J146&gt;0,('Pedidos día'!J146*$C146)+$B146,"")&gt;20,IF('Pedidos día'!J146&gt;0,('Pedidos día'!J146*$C146)+$B146,""),20)</f>
        <v/>
      </c>
      <c r="K146" t="str">
        <f>IF(IF('Pedidos día'!K146&gt;0,('Pedidos día'!K146*$C146)+$B146,"")&gt;20,IF('Pedidos día'!K146&gt;0,('Pedidos día'!K146*$C146)+$B146,""),20)</f>
        <v/>
      </c>
      <c r="L146" t="str">
        <f>IF(IF('Pedidos día'!L146&gt;0,('Pedidos día'!L146*$C146)+$B146,"")&gt;20,IF('Pedidos día'!L146&gt;0,('Pedidos día'!L146*$C146)+$B146,""),20)</f>
        <v/>
      </c>
      <c r="M146" t="str">
        <f>IF(IF('Pedidos día'!M146&gt;0,('Pedidos día'!M146*$C146)+$B146,"")&gt;20,IF('Pedidos día'!M146&gt;0,('Pedidos día'!M146*$C146)+$B146,""),20)</f>
        <v/>
      </c>
      <c r="N146" t="str">
        <f>IF(IF('Pedidos día'!N146&gt;0,('Pedidos día'!N146*$C146)+$B146,"")&gt;20,IF('Pedidos día'!N146&gt;0,('Pedidos día'!N146*$C146)+$B146,""),20)</f>
        <v/>
      </c>
      <c r="O146">
        <f>IF(IF('Pedidos día'!O146&gt;0,('Pedidos día'!O146*$C146)+$B146,"")&gt;20,IF('Pedidos día'!O146&gt;0,('Pedidos día'!O146*$C146)+$B146,""),20)</f>
        <v>31.906976098727192</v>
      </c>
      <c r="P146" t="str">
        <f>IF(IF('Pedidos día'!P146&gt;0,('Pedidos día'!P146*$C146)+$B146,"")&gt;20,IF('Pedidos día'!P146&gt;0,('Pedidos día'!P146*$C146)+$B146,""),20)</f>
        <v/>
      </c>
      <c r="Q146" t="str">
        <f>IF(IF('Pedidos día'!Q146&gt;0,('Pedidos día'!Q146*$C146)+$B146,"")&gt;20,IF('Pedidos día'!Q146&gt;0,('Pedidos día'!Q146*$C146)+$B146,""),20)</f>
        <v/>
      </c>
      <c r="R146" t="str">
        <f>IF(IF('Pedidos día'!R146&gt;0,('Pedidos día'!R146*$C146)+$B146,"")&gt;20,IF('Pedidos día'!R146&gt;0,('Pedidos día'!R146*$C146)+$B146,""),20)</f>
        <v/>
      </c>
      <c r="S146" t="str">
        <f>IF(IF('Pedidos día'!S146&gt;0,('Pedidos día'!S146*$C146)+$B146,"")&gt;20,IF('Pedidos día'!S146&gt;0,('Pedidos día'!S146*$C146)+$B146,""),20)</f>
        <v/>
      </c>
      <c r="T146" t="str">
        <f>IF(IF('Pedidos día'!T146&gt;0,('Pedidos día'!T146*$C146)+$B146,"")&gt;20,IF('Pedidos día'!T146&gt;0,('Pedidos día'!T146*$C146)+$B146,""),20)</f>
        <v/>
      </c>
      <c r="U146" t="str">
        <f>IF(IF('Pedidos día'!U146&gt;0,('Pedidos día'!U146*$C146)+$B146,"")&gt;20,IF('Pedidos día'!U146&gt;0,('Pedidos día'!U146*$C146)+$B146,""),20)</f>
        <v/>
      </c>
      <c r="V146" t="str">
        <f>IF(IF('Pedidos día'!V146&gt;0,('Pedidos día'!V146*$C146)+$B146,"")&gt;20,IF('Pedidos día'!V146&gt;0,('Pedidos día'!V146*$C146)+$B146,""),20)</f>
        <v/>
      </c>
      <c r="W146" t="str">
        <f>IF(IF('Pedidos día'!W146&gt;0,('Pedidos día'!W146*$C146)+$B146,"")&gt;20,IF('Pedidos día'!W146&gt;0,('Pedidos día'!W146*$C146)+$B146,""),20)</f>
        <v/>
      </c>
      <c r="X146" t="str">
        <f>IF(IF('Pedidos día'!X146&gt;0,('Pedidos día'!X146*$C146)+$B146,"")&gt;20,IF('Pedidos día'!X146&gt;0,('Pedidos día'!X146*$C146)+$B146,""),20)</f>
        <v/>
      </c>
      <c r="Y146" t="str">
        <f>IF(IF('Pedidos día'!Y146&gt;0,('Pedidos día'!Y146*$C146)+$B146,"")&gt;20,IF('Pedidos día'!Y146&gt;0,('Pedidos día'!Y146*$C146)+$B146,""),20)</f>
        <v/>
      </c>
      <c r="Z146">
        <f>IF('Pedidos día'!Z146&gt;0,('Pedidos día'!Z146*$C146)+$B146,"")</f>
        <v>31.906976098727192</v>
      </c>
    </row>
    <row r="147" spans="1:26">
      <c r="A147" t="str">
        <f>'Pedidos día'!A147</f>
        <v>00000-0020</v>
      </c>
      <c r="B147">
        <f>'Pedidos día'!B147</f>
        <v>40</v>
      </c>
      <c r="C147" s="15">
        <f>'Pedidos día'!C147</f>
        <v>1.0508137070238623</v>
      </c>
      <c r="D147" t="str">
        <f>IF(IF('Pedidos día'!D147&gt;0,('Pedidos día'!D147*$C147)+$B147,"")&gt;20,IF('Pedidos día'!D147&gt;0,('Pedidos día'!D147*$C147)+$B147,""),20)</f>
        <v/>
      </c>
      <c r="E147" t="str">
        <f>IF(IF('Pedidos día'!E147&gt;0,('Pedidos día'!E147*$C147)+$B147,"")&gt;20,IF('Pedidos día'!E147&gt;0,('Pedidos día'!E147*$C147)+$B147,""),20)</f>
        <v/>
      </c>
      <c r="F147" t="str">
        <f>IF(IF('Pedidos día'!F147&gt;0,('Pedidos día'!F147*$C147)+$B147,"")&gt;20,IF('Pedidos día'!F147&gt;0,('Pedidos día'!F147*$C147)+$B147,""),20)</f>
        <v/>
      </c>
      <c r="G147" t="str">
        <f>IF(IF('Pedidos día'!G147&gt;0,('Pedidos día'!G147*$C147)+$B147,"")&gt;20,IF('Pedidos día'!G147&gt;0,('Pedidos día'!G147*$C147)+$B147,""),20)</f>
        <v/>
      </c>
      <c r="H147" t="str">
        <f>IF(IF('Pedidos día'!H147&gt;0,('Pedidos día'!H147*$C147)+$B147,"")&gt;20,IF('Pedidos día'!H147&gt;0,('Pedidos día'!H147*$C147)+$B147,""),20)</f>
        <v/>
      </c>
      <c r="I147" t="str">
        <f>IF(IF('Pedidos día'!I147&gt;0,('Pedidos día'!I147*$C147)+$B147,"")&gt;20,IF('Pedidos día'!I147&gt;0,('Pedidos día'!I147*$C147)+$B147,""),20)</f>
        <v/>
      </c>
      <c r="J147" t="str">
        <f>IF(IF('Pedidos día'!J147&gt;0,('Pedidos día'!J147*$C147)+$B147,"")&gt;20,IF('Pedidos día'!J147&gt;0,('Pedidos día'!J147*$C147)+$B147,""),20)</f>
        <v/>
      </c>
      <c r="K147" t="str">
        <f>IF(IF('Pedidos día'!K147&gt;0,('Pedidos día'!K147*$C147)+$B147,"")&gt;20,IF('Pedidos día'!K147&gt;0,('Pedidos día'!K147*$C147)+$B147,""),20)</f>
        <v/>
      </c>
      <c r="L147" t="str">
        <f>IF(IF('Pedidos día'!L147&gt;0,('Pedidos día'!L147*$C147)+$B147,"")&gt;20,IF('Pedidos día'!L147&gt;0,('Pedidos día'!L147*$C147)+$B147,""),20)</f>
        <v/>
      </c>
      <c r="M147" t="str">
        <f>IF(IF('Pedidos día'!M147&gt;0,('Pedidos día'!M147*$C147)+$B147,"")&gt;20,IF('Pedidos día'!M147&gt;0,('Pedidos día'!M147*$C147)+$B147,""),20)</f>
        <v/>
      </c>
      <c r="N147" t="str">
        <f>IF(IF('Pedidos día'!N147&gt;0,('Pedidos día'!N147*$C147)+$B147,"")&gt;20,IF('Pedidos día'!N147&gt;0,('Pedidos día'!N147*$C147)+$B147,""),20)</f>
        <v/>
      </c>
      <c r="O147" t="str">
        <f>IF(IF('Pedidos día'!O147&gt;0,('Pedidos día'!O147*$C147)+$B147,"")&gt;20,IF('Pedidos día'!O147&gt;0,('Pedidos día'!O147*$C147)+$B147,""),20)</f>
        <v/>
      </c>
      <c r="P147">
        <f>IF(IF('Pedidos día'!P147&gt;0,('Pedidos día'!P147*$C147)+$B147,"")&gt;20,IF('Pedidos día'!P147&gt;0,('Pedidos día'!P147*$C147)+$B147,""),20)</f>
        <v>42.101627414047726</v>
      </c>
      <c r="Q147" t="str">
        <f>IF(IF('Pedidos día'!Q147&gt;0,('Pedidos día'!Q147*$C147)+$B147,"")&gt;20,IF('Pedidos día'!Q147&gt;0,('Pedidos día'!Q147*$C147)+$B147,""),20)</f>
        <v/>
      </c>
      <c r="R147" t="str">
        <f>IF(IF('Pedidos día'!R147&gt;0,('Pedidos día'!R147*$C147)+$B147,"")&gt;20,IF('Pedidos día'!R147&gt;0,('Pedidos día'!R147*$C147)+$B147,""),20)</f>
        <v/>
      </c>
      <c r="S147" t="str">
        <f>IF(IF('Pedidos día'!S147&gt;0,('Pedidos día'!S147*$C147)+$B147,"")&gt;20,IF('Pedidos día'!S147&gt;0,('Pedidos día'!S147*$C147)+$B147,""),20)</f>
        <v/>
      </c>
      <c r="T147" t="str">
        <f>IF(IF('Pedidos día'!T147&gt;0,('Pedidos día'!T147*$C147)+$B147,"")&gt;20,IF('Pedidos día'!T147&gt;0,('Pedidos día'!T147*$C147)+$B147,""),20)</f>
        <v/>
      </c>
      <c r="U147" t="str">
        <f>IF(IF('Pedidos día'!U147&gt;0,('Pedidos día'!U147*$C147)+$B147,"")&gt;20,IF('Pedidos día'!U147&gt;0,('Pedidos día'!U147*$C147)+$B147,""),20)</f>
        <v/>
      </c>
      <c r="V147" t="str">
        <f>IF(IF('Pedidos día'!V147&gt;0,('Pedidos día'!V147*$C147)+$B147,"")&gt;20,IF('Pedidos día'!V147&gt;0,('Pedidos día'!V147*$C147)+$B147,""),20)</f>
        <v/>
      </c>
      <c r="W147" t="str">
        <f>IF(IF('Pedidos día'!W147&gt;0,('Pedidos día'!W147*$C147)+$B147,"")&gt;20,IF('Pedidos día'!W147&gt;0,('Pedidos día'!W147*$C147)+$B147,""),20)</f>
        <v/>
      </c>
      <c r="X147" t="str">
        <f>IF(IF('Pedidos día'!X147&gt;0,('Pedidos día'!X147*$C147)+$B147,"")&gt;20,IF('Pedidos día'!X147&gt;0,('Pedidos día'!X147*$C147)+$B147,""),20)</f>
        <v/>
      </c>
      <c r="Y147" t="str">
        <f>IF(IF('Pedidos día'!Y147&gt;0,('Pedidos día'!Y147*$C147)+$B147,"")&gt;20,IF('Pedidos día'!Y147&gt;0,('Pedidos día'!Y147*$C147)+$B147,""),20)</f>
        <v/>
      </c>
      <c r="Z147">
        <f>IF('Pedidos día'!Z147&gt;0,('Pedidos día'!Z147*$C147)+$B147,"")</f>
        <v>42.101627414047726</v>
      </c>
    </row>
    <row r="148" spans="1:26">
      <c r="A148" t="str">
        <f>'Pedidos día'!A148</f>
        <v>00000-0022</v>
      </c>
      <c r="B148">
        <f>'Pedidos día'!B148</f>
        <v>10</v>
      </c>
      <c r="C148" s="15">
        <f>'Pedidos día'!C148</f>
        <v>1.619501406107517</v>
      </c>
      <c r="D148" t="str">
        <f>IF(IF('Pedidos día'!D148&gt;0,('Pedidos día'!D148*$C148)+$B148,"")&gt;20,IF('Pedidos día'!D148&gt;0,('Pedidos día'!D148*$C148)+$B148,""),20)</f>
        <v/>
      </c>
      <c r="E148" t="str">
        <f>IF(IF('Pedidos día'!E148&gt;0,('Pedidos día'!E148*$C148)+$B148,"")&gt;20,IF('Pedidos día'!E148&gt;0,('Pedidos día'!E148*$C148)+$B148,""),20)</f>
        <v/>
      </c>
      <c r="F148" t="str">
        <f>IF(IF('Pedidos día'!F148&gt;0,('Pedidos día'!F148*$C148)+$B148,"")&gt;20,IF('Pedidos día'!F148&gt;0,('Pedidos día'!F148*$C148)+$B148,""),20)</f>
        <v/>
      </c>
      <c r="G148" t="str">
        <f>IF(IF('Pedidos día'!G148&gt;0,('Pedidos día'!G148*$C148)+$B148,"")&gt;20,IF('Pedidos día'!G148&gt;0,('Pedidos día'!G148*$C148)+$B148,""),20)</f>
        <v/>
      </c>
      <c r="H148" t="str">
        <f>IF(IF('Pedidos día'!H148&gt;0,('Pedidos día'!H148*$C148)+$B148,"")&gt;20,IF('Pedidos día'!H148&gt;0,('Pedidos día'!H148*$C148)+$B148,""),20)</f>
        <v/>
      </c>
      <c r="I148" t="str">
        <f>IF(IF('Pedidos día'!I148&gt;0,('Pedidos día'!I148*$C148)+$B148,"")&gt;20,IF('Pedidos día'!I148&gt;0,('Pedidos día'!I148*$C148)+$B148,""),20)</f>
        <v/>
      </c>
      <c r="J148" t="str">
        <f>IF(IF('Pedidos día'!J148&gt;0,('Pedidos día'!J148*$C148)+$B148,"")&gt;20,IF('Pedidos día'!J148&gt;0,('Pedidos día'!J148*$C148)+$B148,""),20)</f>
        <v/>
      </c>
      <c r="K148" t="str">
        <f>IF(IF('Pedidos día'!K148&gt;0,('Pedidos día'!K148*$C148)+$B148,"")&gt;20,IF('Pedidos día'!K148&gt;0,('Pedidos día'!K148*$C148)+$B148,""),20)</f>
        <v/>
      </c>
      <c r="L148">
        <f>IF(IF('Pedidos día'!L148&gt;0,('Pedidos día'!L148*$C148)+$B148,"")&gt;20,IF('Pedidos día'!L148&gt;0,('Pedidos día'!L148*$C148)+$B148,""),20)</f>
        <v>20</v>
      </c>
      <c r="M148" t="str">
        <f>IF(IF('Pedidos día'!M148&gt;0,('Pedidos día'!M148*$C148)+$B148,"")&gt;20,IF('Pedidos día'!M148&gt;0,('Pedidos día'!M148*$C148)+$B148,""),20)</f>
        <v/>
      </c>
      <c r="N148" t="str">
        <f>IF(IF('Pedidos día'!N148&gt;0,('Pedidos día'!N148*$C148)+$B148,"")&gt;20,IF('Pedidos día'!N148&gt;0,('Pedidos día'!N148*$C148)+$B148,""),20)</f>
        <v/>
      </c>
      <c r="O148" t="str">
        <f>IF(IF('Pedidos día'!O148&gt;0,('Pedidos día'!O148*$C148)+$B148,"")&gt;20,IF('Pedidos día'!O148&gt;0,('Pedidos día'!O148*$C148)+$B148,""),20)</f>
        <v/>
      </c>
      <c r="P148" t="str">
        <f>IF(IF('Pedidos día'!P148&gt;0,('Pedidos día'!P148*$C148)+$B148,"")&gt;20,IF('Pedidos día'!P148&gt;0,('Pedidos día'!P148*$C148)+$B148,""),20)</f>
        <v/>
      </c>
      <c r="Q148" t="str">
        <f>IF(IF('Pedidos día'!Q148&gt;0,('Pedidos día'!Q148*$C148)+$B148,"")&gt;20,IF('Pedidos día'!Q148&gt;0,('Pedidos día'!Q148*$C148)+$B148,""),20)</f>
        <v/>
      </c>
      <c r="R148" t="str">
        <f>IF(IF('Pedidos día'!R148&gt;0,('Pedidos día'!R148*$C148)+$B148,"")&gt;20,IF('Pedidos día'!R148&gt;0,('Pedidos día'!R148*$C148)+$B148,""),20)</f>
        <v/>
      </c>
      <c r="S148" t="str">
        <f>IF(IF('Pedidos día'!S148&gt;0,('Pedidos día'!S148*$C148)+$B148,"")&gt;20,IF('Pedidos día'!S148&gt;0,('Pedidos día'!S148*$C148)+$B148,""),20)</f>
        <v/>
      </c>
      <c r="T148" t="str">
        <f>IF(IF('Pedidos día'!T148&gt;0,('Pedidos día'!T148*$C148)+$B148,"")&gt;20,IF('Pedidos día'!T148&gt;0,('Pedidos día'!T148*$C148)+$B148,""),20)</f>
        <v/>
      </c>
      <c r="U148" t="str">
        <f>IF(IF('Pedidos día'!U148&gt;0,('Pedidos día'!U148*$C148)+$B148,"")&gt;20,IF('Pedidos día'!U148&gt;0,('Pedidos día'!U148*$C148)+$B148,""),20)</f>
        <v/>
      </c>
      <c r="V148" t="str">
        <f>IF(IF('Pedidos día'!V148&gt;0,('Pedidos día'!V148*$C148)+$B148,"")&gt;20,IF('Pedidos día'!V148&gt;0,('Pedidos día'!V148*$C148)+$B148,""),20)</f>
        <v/>
      </c>
      <c r="W148" t="str">
        <f>IF(IF('Pedidos día'!W148&gt;0,('Pedidos día'!W148*$C148)+$B148,"")&gt;20,IF('Pedidos día'!W148&gt;0,('Pedidos día'!W148*$C148)+$B148,""),20)</f>
        <v/>
      </c>
      <c r="X148" t="str">
        <f>IF(IF('Pedidos día'!X148&gt;0,('Pedidos día'!X148*$C148)+$B148,"")&gt;20,IF('Pedidos día'!X148&gt;0,('Pedidos día'!X148*$C148)+$B148,""),20)</f>
        <v/>
      </c>
      <c r="Y148" t="str">
        <f>IF(IF('Pedidos día'!Y148&gt;0,('Pedidos día'!Y148*$C148)+$B148,"")&gt;20,IF('Pedidos día'!Y148&gt;0,('Pedidos día'!Y148*$C148)+$B148,""),20)</f>
        <v/>
      </c>
      <c r="Z148">
        <f>IF('Pedidos día'!Z148&gt;0,('Pedidos día'!Z148*$C148)+$B148,"")</f>
        <v>11.619501406107517</v>
      </c>
    </row>
    <row r="149" spans="1:26">
      <c r="A149" t="str">
        <f>'Pedidos día'!A149</f>
        <v>00000-0026</v>
      </c>
      <c r="B149">
        <f>'Pedidos día'!B149</f>
        <v>30</v>
      </c>
      <c r="C149" s="15">
        <f>'Pedidos día'!C149</f>
        <v>1.1028484039684034</v>
      </c>
      <c r="D149" t="str">
        <f>IF(IF('Pedidos día'!D149&gt;0,('Pedidos día'!D149*$C149)+$B149,"")&gt;20,IF('Pedidos día'!D149&gt;0,('Pedidos día'!D149*$C149)+$B149,""),20)</f>
        <v/>
      </c>
      <c r="E149" t="str">
        <f>IF(IF('Pedidos día'!E149&gt;0,('Pedidos día'!E149*$C149)+$B149,"")&gt;20,IF('Pedidos día'!E149&gt;0,('Pedidos día'!E149*$C149)+$B149,""),20)</f>
        <v/>
      </c>
      <c r="F149" t="str">
        <f>IF(IF('Pedidos día'!F149&gt;0,('Pedidos día'!F149*$C149)+$B149,"")&gt;20,IF('Pedidos día'!F149&gt;0,('Pedidos día'!F149*$C149)+$B149,""),20)</f>
        <v/>
      </c>
      <c r="G149" t="str">
        <f>IF(IF('Pedidos día'!G149&gt;0,('Pedidos día'!G149*$C149)+$B149,"")&gt;20,IF('Pedidos día'!G149&gt;0,('Pedidos día'!G149*$C149)+$B149,""),20)</f>
        <v/>
      </c>
      <c r="H149" t="str">
        <f>IF(IF('Pedidos día'!H149&gt;0,('Pedidos día'!H149*$C149)+$B149,"")&gt;20,IF('Pedidos día'!H149&gt;0,('Pedidos día'!H149*$C149)+$B149,""),20)</f>
        <v/>
      </c>
      <c r="I149" t="str">
        <f>IF(IF('Pedidos día'!I149&gt;0,('Pedidos día'!I149*$C149)+$B149,"")&gt;20,IF('Pedidos día'!I149&gt;0,('Pedidos día'!I149*$C149)+$B149,""),20)</f>
        <v/>
      </c>
      <c r="J149">
        <f>IF(IF('Pedidos día'!J149&gt;0,('Pedidos día'!J149*$C149)+$B149,"")&gt;20,IF('Pedidos día'!J149&gt;0,('Pedidos día'!J149*$C149)+$B149,""),20)</f>
        <v>34.411393615873614</v>
      </c>
      <c r="K149" t="str">
        <f>IF(IF('Pedidos día'!K149&gt;0,('Pedidos día'!K149*$C149)+$B149,"")&gt;20,IF('Pedidos día'!K149&gt;0,('Pedidos día'!K149*$C149)+$B149,""),20)</f>
        <v/>
      </c>
      <c r="L149" t="str">
        <f>IF(IF('Pedidos día'!L149&gt;0,('Pedidos día'!L149*$C149)+$B149,"")&gt;20,IF('Pedidos día'!L149&gt;0,('Pedidos día'!L149*$C149)+$B149,""),20)</f>
        <v/>
      </c>
      <c r="M149" t="str">
        <f>IF(IF('Pedidos día'!M149&gt;0,('Pedidos día'!M149*$C149)+$B149,"")&gt;20,IF('Pedidos día'!M149&gt;0,('Pedidos día'!M149*$C149)+$B149,""),20)</f>
        <v/>
      </c>
      <c r="N149" t="str">
        <f>IF(IF('Pedidos día'!N149&gt;0,('Pedidos día'!N149*$C149)+$B149,"")&gt;20,IF('Pedidos día'!N149&gt;0,('Pedidos día'!N149*$C149)+$B149,""),20)</f>
        <v/>
      </c>
      <c r="O149" t="str">
        <f>IF(IF('Pedidos día'!O149&gt;0,('Pedidos día'!O149*$C149)+$B149,"")&gt;20,IF('Pedidos día'!O149&gt;0,('Pedidos día'!O149*$C149)+$B149,""),20)</f>
        <v/>
      </c>
      <c r="P149" t="str">
        <f>IF(IF('Pedidos día'!P149&gt;0,('Pedidos día'!P149*$C149)+$B149,"")&gt;20,IF('Pedidos día'!P149&gt;0,('Pedidos día'!P149*$C149)+$B149,""),20)</f>
        <v/>
      </c>
      <c r="Q149" t="str">
        <f>IF(IF('Pedidos día'!Q149&gt;0,('Pedidos día'!Q149*$C149)+$B149,"")&gt;20,IF('Pedidos día'!Q149&gt;0,('Pedidos día'!Q149*$C149)+$B149,""),20)</f>
        <v/>
      </c>
      <c r="R149" t="str">
        <f>IF(IF('Pedidos día'!R149&gt;0,('Pedidos día'!R149*$C149)+$B149,"")&gt;20,IF('Pedidos día'!R149&gt;0,('Pedidos día'!R149*$C149)+$B149,""),20)</f>
        <v/>
      </c>
      <c r="S149" t="str">
        <f>IF(IF('Pedidos día'!S149&gt;0,('Pedidos día'!S149*$C149)+$B149,"")&gt;20,IF('Pedidos día'!S149&gt;0,('Pedidos día'!S149*$C149)+$B149,""),20)</f>
        <v/>
      </c>
      <c r="T149" t="str">
        <f>IF(IF('Pedidos día'!T149&gt;0,('Pedidos día'!T149*$C149)+$B149,"")&gt;20,IF('Pedidos día'!T149&gt;0,('Pedidos día'!T149*$C149)+$B149,""),20)</f>
        <v/>
      </c>
      <c r="U149" t="str">
        <f>IF(IF('Pedidos día'!U149&gt;0,('Pedidos día'!U149*$C149)+$B149,"")&gt;20,IF('Pedidos día'!U149&gt;0,('Pedidos día'!U149*$C149)+$B149,""),20)</f>
        <v/>
      </c>
      <c r="V149" t="str">
        <f>IF(IF('Pedidos día'!V149&gt;0,('Pedidos día'!V149*$C149)+$B149,"")&gt;20,IF('Pedidos día'!V149&gt;0,('Pedidos día'!V149*$C149)+$B149,""),20)</f>
        <v/>
      </c>
      <c r="W149" t="str">
        <f>IF(IF('Pedidos día'!W149&gt;0,('Pedidos día'!W149*$C149)+$B149,"")&gt;20,IF('Pedidos día'!W149&gt;0,('Pedidos día'!W149*$C149)+$B149,""),20)</f>
        <v/>
      </c>
      <c r="X149" t="str">
        <f>IF(IF('Pedidos día'!X149&gt;0,('Pedidos día'!X149*$C149)+$B149,"")&gt;20,IF('Pedidos día'!X149&gt;0,('Pedidos día'!X149*$C149)+$B149,""),20)</f>
        <v/>
      </c>
      <c r="Y149" t="str">
        <f>IF(IF('Pedidos día'!Y149&gt;0,('Pedidos día'!Y149*$C149)+$B149,"")&gt;20,IF('Pedidos día'!Y149&gt;0,('Pedidos día'!Y149*$C149)+$B149,""),20)</f>
        <v/>
      </c>
      <c r="Z149">
        <f>IF('Pedidos día'!Z149&gt;0,('Pedidos día'!Z149*$C149)+$B149,"")</f>
        <v>34.411393615873614</v>
      </c>
    </row>
    <row r="150" spans="1:26">
      <c r="A150" t="str">
        <f>'Pedidos día'!A150</f>
        <v>00000-0028</v>
      </c>
      <c r="B150">
        <f>'Pedidos día'!B150</f>
        <v>30</v>
      </c>
      <c r="C150" s="15">
        <f>'Pedidos día'!C150</f>
        <v>1.8422762134752446</v>
      </c>
      <c r="D150" t="str">
        <f>IF(IF('Pedidos día'!D150&gt;0,('Pedidos día'!D150*$C150)+$B150,"")&gt;20,IF('Pedidos día'!D150&gt;0,('Pedidos día'!D150*$C150)+$B150,""),20)</f>
        <v/>
      </c>
      <c r="E150" t="str">
        <f>IF(IF('Pedidos día'!E150&gt;0,('Pedidos día'!E150*$C150)+$B150,"")&gt;20,IF('Pedidos día'!E150&gt;0,('Pedidos día'!E150*$C150)+$B150,""),20)</f>
        <v/>
      </c>
      <c r="F150" t="str">
        <f>IF(IF('Pedidos día'!F150&gt;0,('Pedidos día'!F150*$C150)+$B150,"")&gt;20,IF('Pedidos día'!F150&gt;0,('Pedidos día'!F150*$C150)+$B150,""),20)</f>
        <v/>
      </c>
      <c r="G150" t="str">
        <f>IF(IF('Pedidos día'!G150&gt;0,('Pedidos día'!G150*$C150)+$B150,"")&gt;20,IF('Pedidos día'!G150&gt;0,('Pedidos día'!G150*$C150)+$B150,""),20)</f>
        <v/>
      </c>
      <c r="H150" t="str">
        <f>IF(IF('Pedidos día'!H150&gt;0,('Pedidos día'!H150*$C150)+$B150,"")&gt;20,IF('Pedidos día'!H150&gt;0,('Pedidos día'!H150*$C150)+$B150,""),20)</f>
        <v/>
      </c>
      <c r="I150" t="str">
        <f>IF(IF('Pedidos día'!I150&gt;0,('Pedidos día'!I150*$C150)+$B150,"")&gt;20,IF('Pedidos día'!I150&gt;0,('Pedidos día'!I150*$C150)+$B150,""),20)</f>
        <v/>
      </c>
      <c r="J150" t="str">
        <f>IF(IF('Pedidos día'!J150&gt;0,('Pedidos día'!J150*$C150)+$B150,"")&gt;20,IF('Pedidos día'!J150&gt;0,('Pedidos día'!J150*$C150)+$B150,""),20)</f>
        <v/>
      </c>
      <c r="K150" t="str">
        <f>IF(IF('Pedidos día'!K150&gt;0,('Pedidos día'!K150*$C150)+$B150,"")&gt;20,IF('Pedidos día'!K150&gt;0,('Pedidos día'!K150*$C150)+$B150,""),20)</f>
        <v/>
      </c>
      <c r="L150" t="str">
        <f>IF(IF('Pedidos día'!L150&gt;0,('Pedidos día'!L150*$C150)+$B150,"")&gt;20,IF('Pedidos día'!L150&gt;0,('Pedidos día'!L150*$C150)+$B150,""),20)</f>
        <v/>
      </c>
      <c r="M150" t="str">
        <f>IF(IF('Pedidos día'!M150&gt;0,('Pedidos día'!M150*$C150)+$B150,"")&gt;20,IF('Pedidos día'!M150&gt;0,('Pedidos día'!M150*$C150)+$B150,""),20)</f>
        <v/>
      </c>
      <c r="N150" t="str">
        <f>IF(IF('Pedidos día'!N150&gt;0,('Pedidos día'!N150*$C150)+$B150,"")&gt;20,IF('Pedidos día'!N150&gt;0,('Pedidos día'!N150*$C150)+$B150,""),20)</f>
        <v/>
      </c>
      <c r="O150">
        <f>IF(IF('Pedidos día'!O150&gt;0,('Pedidos día'!O150*$C150)+$B150,"")&gt;20,IF('Pedidos día'!O150&gt;0,('Pedidos día'!O150*$C150)+$B150,""),20)</f>
        <v>39.211381067376223</v>
      </c>
      <c r="P150" t="str">
        <f>IF(IF('Pedidos día'!P150&gt;0,('Pedidos día'!P150*$C150)+$B150,"")&gt;20,IF('Pedidos día'!P150&gt;0,('Pedidos día'!P150*$C150)+$B150,""),20)</f>
        <v/>
      </c>
      <c r="Q150" t="str">
        <f>IF(IF('Pedidos día'!Q150&gt;0,('Pedidos día'!Q150*$C150)+$B150,"")&gt;20,IF('Pedidos día'!Q150&gt;0,('Pedidos día'!Q150*$C150)+$B150,""),20)</f>
        <v/>
      </c>
      <c r="R150" t="str">
        <f>IF(IF('Pedidos día'!R150&gt;0,('Pedidos día'!R150*$C150)+$B150,"")&gt;20,IF('Pedidos día'!R150&gt;0,('Pedidos día'!R150*$C150)+$B150,""),20)</f>
        <v/>
      </c>
      <c r="S150" t="str">
        <f>IF(IF('Pedidos día'!S150&gt;0,('Pedidos día'!S150*$C150)+$B150,"")&gt;20,IF('Pedidos día'!S150&gt;0,('Pedidos día'!S150*$C150)+$B150,""),20)</f>
        <v/>
      </c>
      <c r="T150" t="str">
        <f>IF(IF('Pedidos día'!T150&gt;0,('Pedidos día'!T150*$C150)+$B150,"")&gt;20,IF('Pedidos día'!T150&gt;0,('Pedidos día'!T150*$C150)+$B150,""),20)</f>
        <v/>
      </c>
      <c r="U150" t="str">
        <f>IF(IF('Pedidos día'!U150&gt;0,('Pedidos día'!U150*$C150)+$B150,"")&gt;20,IF('Pedidos día'!U150&gt;0,('Pedidos día'!U150*$C150)+$B150,""),20)</f>
        <v/>
      </c>
      <c r="V150" t="str">
        <f>IF(IF('Pedidos día'!V150&gt;0,('Pedidos día'!V150*$C150)+$B150,"")&gt;20,IF('Pedidos día'!V150&gt;0,('Pedidos día'!V150*$C150)+$B150,""),20)</f>
        <v/>
      </c>
      <c r="W150" t="str">
        <f>IF(IF('Pedidos día'!W150&gt;0,('Pedidos día'!W150*$C150)+$B150,"")&gt;20,IF('Pedidos día'!W150&gt;0,('Pedidos día'!W150*$C150)+$B150,""),20)</f>
        <v/>
      </c>
      <c r="X150" t="str">
        <f>IF(IF('Pedidos día'!X150&gt;0,('Pedidos día'!X150*$C150)+$B150,"")&gt;20,IF('Pedidos día'!X150&gt;0,('Pedidos día'!X150*$C150)+$B150,""),20)</f>
        <v/>
      </c>
      <c r="Y150" t="str">
        <f>IF(IF('Pedidos día'!Y150&gt;0,('Pedidos día'!Y150*$C150)+$B150,"")&gt;20,IF('Pedidos día'!Y150&gt;0,('Pedidos día'!Y150*$C150)+$B150,""),20)</f>
        <v/>
      </c>
      <c r="Z150">
        <f>IF('Pedidos día'!Z150&gt;0,('Pedidos día'!Z150*$C150)+$B150,"")</f>
        <v>39.211381067376223</v>
      </c>
    </row>
    <row r="151" spans="1:26">
      <c r="A151" t="str">
        <f>'Pedidos día'!A151</f>
        <v>00000-0031</v>
      </c>
      <c r="B151">
        <f>'Pedidos día'!B151</f>
        <v>10</v>
      </c>
      <c r="C151" s="15">
        <f>'Pedidos día'!C151</f>
        <v>1.6014435180025712</v>
      </c>
      <c r="D151" t="str">
        <f>IF(IF('Pedidos día'!D151&gt;0,('Pedidos día'!D151*$C151)+$B151,"")&gt;20,IF('Pedidos día'!D151&gt;0,('Pedidos día'!D151*$C151)+$B151,""),20)</f>
        <v/>
      </c>
      <c r="E151" t="str">
        <f>IF(IF('Pedidos día'!E151&gt;0,('Pedidos día'!E151*$C151)+$B151,"")&gt;20,IF('Pedidos día'!E151&gt;0,('Pedidos día'!E151*$C151)+$B151,""),20)</f>
        <v/>
      </c>
      <c r="F151" t="str">
        <f>IF(IF('Pedidos día'!F151&gt;0,('Pedidos día'!F151*$C151)+$B151,"")&gt;20,IF('Pedidos día'!F151&gt;0,('Pedidos día'!F151*$C151)+$B151,""),20)</f>
        <v/>
      </c>
      <c r="G151">
        <f>IF(IF('Pedidos día'!G151&gt;0,('Pedidos día'!G151*$C151)+$B151,"")&gt;20,IF('Pedidos día'!G151&gt;0,('Pedidos día'!G151*$C151)+$B151,""),20)</f>
        <v>20</v>
      </c>
      <c r="H151" t="str">
        <f>IF(IF('Pedidos día'!H151&gt;0,('Pedidos día'!H151*$C151)+$B151,"")&gt;20,IF('Pedidos día'!H151&gt;0,('Pedidos día'!H151*$C151)+$B151,""),20)</f>
        <v/>
      </c>
      <c r="I151" t="str">
        <f>IF(IF('Pedidos día'!I151&gt;0,('Pedidos día'!I151*$C151)+$B151,"")&gt;20,IF('Pedidos día'!I151&gt;0,('Pedidos día'!I151*$C151)+$B151,""),20)</f>
        <v/>
      </c>
      <c r="J151" t="str">
        <f>IF(IF('Pedidos día'!J151&gt;0,('Pedidos día'!J151*$C151)+$B151,"")&gt;20,IF('Pedidos día'!J151&gt;0,('Pedidos día'!J151*$C151)+$B151,""),20)</f>
        <v/>
      </c>
      <c r="K151" t="str">
        <f>IF(IF('Pedidos día'!K151&gt;0,('Pedidos día'!K151*$C151)+$B151,"")&gt;20,IF('Pedidos día'!K151&gt;0,('Pedidos día'!K151*$C151)+$B151,""),20)</f>
        <v/>
      </c>
      <c r="L151" t="str">
        <f>IF(IF('Pedidos día'!L151&gt;0,('Pedidos día'!L151*$C151)+$B151,"")&gt;20,IF('Pedidos día'!L151&gt;0,('Pedidos día'!L151*$C151)+$B151,""),20)</f>
        <v/>
      </c>
      <c r="M151" t="str">
        <f>IF(IF('Pedidos día'!M151&gt;0,('Pedidos día'!M151*$C151)+$B151,"")&gt;20,IF('Pedidos día'!M151&gt;0,('Pedidos día'!M151*$C151)+$B151,""),20)</f>
        <v/>
      </c>
      <c r="N151" t="str">
        <f>IF(IF('Pedidos día'!N151&gt;0,('Pedidos día'!N151*$C151)+$B151,"")&gt;20,IF('Pedidos día'!N151&gt;0,('Pedidos día'!N151*$C151)+$B151,""),20)</f>
        <v/>
      </c>
      <c r="O151" t="str">
        <f>IF(IF('Pedidos día'!O151&gt;0,('Pedidos día'!O151*$C151)+$B151,"")&gt;20,IF('Pedidos día'!O151&gt;0,('Pedidos día'!O151*$C151)+$B151,""),20)</f>
        <v/>
      </c>
      <c r="P151" t="str">
        <f>IF(IF('Pedidos día'!P151&gt;0,('Pedidos día'!P151*$C151)+$B151,"")&gt;20,IF('Pedidos día'!P151&gt;0,('Pedidos día'!P151*$C151)+$B151,""),20)</f>
        <v/>
      </c>
      <c r="Q151" t="str">
        <f>IF(IF('Pedidos día'!Q151&gt;0,('Pedidos día'!Q151*$C151)+$B151,"")&gt;20,IF('Pedidos día'!Q151&gt;0,('Pedidos día'!Q151*$C151)+$B151,""),20)</f>
        <v/>
      </c>
      <c r="R151" t="str">
        <f>IF(IF('Pedidos día'!R151&gt;0,('Pedidos día'!R151*$C151)+$B151,"")&gt;20,IF('Pedidos día'!R151&gt;0,('Pedidos día'!R151*$C151)+$B151,""),20)</f>
        <v/>
      </c>
      <c r="S151" t="str">
        <f>IF(IF('Pedidos día'!S151&gt;0,('Pedidos día'!S151*$C151)+$B151,"")&gt;20,IF('Pedidos día'!S151&gt;0,('Pedidos día'!S151*$C151)+$B151,""),20)</f>
        <v/>
      </c>
      <c r="T151" t="str">
        <f>IF(IF('Pedidos día'!T151&gt;0,('Pedidos día'!T151*$C151)+$B151,"")&gt;20,IF('Pedidos día'!T151&gt;0,('Pedidos día'!T151*$C151)+$B151,""),20)</f>
        <v/>
      </c>
      <c r="U151" t="str">
        <f>IF(IF('Pedidos día'!U151&gt;0,('Pedidos día'!U151*$C151)+$B151,"")&gt;20,IF('Pedidos día'!U151&gt;0,('Pedidos día'!U151*$C151)+$B151,""),20)</f>
        <v/>
      </c>
      <c r="V151" t="str">
        <f>IF(IF('Pedidos día'!V151&gt;0,('Pedidos día'!V151*$C151)+$B151,"")&gt;20,IF('Pedidos día'!V151&gt;0,('Pedidos día'!V151*$C151)+$B151,""),20)</f>
        <v/>
      </c>
      <c r="W151" t="str">
        <f>IF(IF('Pedidos día'!W151&gt;0,('Pedidos día'!W151*$C151)+$B151,"")&gt;20,IF('Pedidos día'!W151&gt;0,('Pedidos día'!W151*$C151)+$B151,""),20)</f>
        <v/>
      </c>
      <c r="X151" t="str">
        <f>IF(IF('Pedidos día'!X151&gt;0,('Pedidos día'!X151*$C151)+$B151,"")&gt;20,IF('Pedidos día'!X151&gt;0,('Pedidos día'!X151*$C151)+$B151,""),20)</f>
        <v/>
      </c>
      <c r="Y151" t="str">
        <f>IF(IF('Pedidos día'!Y151&gt;0,('Pedidos día'!Y151*$C151)+$B151,"")&gt;20,IF('Pedidos día'!Y151&gt;0,('Pedidos día'!Y151*$C151)+$B151,""),20)</f>
        <v/>
      </c>
      <c r="Z151">
        <f>IF('Pedidos día'!Z151&gt;0,('Pedidos día'!Z151*$C151)+$B151,"")</f>
        <v>13.202887036005142</v>
      </c>
    </row>
    <row r="152" spans="1:26">
      <c r="A152" t="str">
        <f>'Pedidos día'!A152</f>
        <v>00000-0032</v>
      </c>
      <c r="B152">
        <f>'Pedidos día'!B152</f>
        <v>30</v>
      </c>
      <c r="C152" s="15">
        <f>'Pedidos día'!C152</f>
        <v>1.847226572307394</v>
      </c>
      <c r="D152" t="str">
        <f>IF(IF('Pedidos día'!D152&gt;0,('Pedidos día'!D152*$C152)+$B152,"")&gt;20,IF('Pedidos día'!D152&gt;0,('Pedidos día'!D152*$C152)+$B152,""),20)</f>
        <v/>
      </c>
      <c r="E152" t="str">
        <f>IF(IF('Pedidos día'!E152&gt;0,('Pedidos día'!E152*$C152)+$B152,"")&gt;20,IF('Pedidos día'!E152&gt;0,('Pedidos día'!E152*$C152)+$B152,""),20)</f>
        <v/>
      </c>
      <c r="F152" t="str">
        <f>IF(IF('Pedidos día'!F152&gt;0,('Pedidos día'!F152*$C152)+$B152,"")&gt;20,IF('Pedidos día'!F152&gt;0,('Pedidos día'!F152*$C152)+$B152,""),20)</f>
        <v/>
      </c>
      <c r="G152" t="str">
        <f>IF(IF('Pedidos día'!G152&gt;0,('Pedidos día'!G152*$C152)+$B152,"")&gt;20,IF('Pedidos día'!G152&gt;0,('Pedidos día'!G152*$C152)+$B152,""),20)</f>
        <v/>
      </c>
      <c r="H152" t="str">
        <f>IF(IF('Pedidos día'!H152&gt;0,('Pedidos día'!H152*$C152)+$B152,"")&gt;20,IF('Pedidos día'!H152&gt;0,('Pedidos día'!H152*$C152)+$B152,""),20)</f>
        <v/>
      </c>
      <c r="I152" t="str">
        <f>IF(IF('Pedidos día'!I152&gt;0,('Pedidos día'!I152*$C152)+$B152,"")&gt;20,IF('Pedidos día'!I152&gt;0,('Pedidos día'!I152*$C152)+$B152,""),20)</f>
        <v/>
      </c>
      <c r="J152">
        <f>IF(IF('Pedidos día'!J152&gt;0,('Pedidos día'!J152*$C152)+$B152,"")&gt;20,IF('Pedidos día'!J152&gt;0,('Pedidos día'!J152*$C152)+$B152,""),20)</f>
        <v>33.694453144614791</v>
      </c>
      <c r="K152" t="str">
        <f>IF(IF('Pedidos día'!K152&gt;0,('Pedidos día'!K152*$C152)+$B152,"")&gt;20,IF('Pedidos día'!K152&gt;0,('Pedidos día'!K152*$C152)+$B152,""),20)</f>
        <v/>
      </c>
      <c r="L152" t="str">
        <f>IF(IF('Pedidos día'!L152&gt;0,('Pedidos día'!L152*$C152)+$B152,"")&gt;20,IF('Pedidos día'!L152&gt;0,('Pedidos día'!L152*$C152)+$B152,""),20)</f>
        <v/>
      </c>
      <c r="M152" t="str">
        <f>IF(IF('Pedidos día'!M152&gt;0,('Pedidos día'!M152*$C152)+$B152,"")&gt;20,IF('Pedidos día'!M152&gt;0,('Pedidos día'!M152*$C152)+$B152,""),20)</f>
        <v/>
      </c>
      <c r="N152" t="str">
        <f>IF(IF('Pedidos día'!N152&gt;0,('Pedidos día'!N152*$C152)+$B152,"")&gt;20,IF('Pedidos día'!N152&gt;0,('Pedidos día'!N152*$C152)+$B152,""),20)</f>
        <v/>
      </c>
      <c r="O152" t="str">
        <f>IF(IF('Pedidos día'!O152&gt;0,('Pedidos día'!O152*$C152)+$B152,"")&gt;20,IF('Pedidos día'!O152&gt;0,('Pedidos día'!O152*$C152)+$B152,""),20)</f>
        <v/>
      </c>
      <c r="P152" t="str">
        <f>IF(IF('Pedidos día'!P152&gt;0,('Pedidos día'!P152*$C152)+$B152,"")&gt;20,IF('Pedidos día'!P152&gt;0,('Pedidos día'!P152*$C152)+$B152,""),20)</f>
        <v/>
      </c>
      <c r="Q152" t="str">
        <f>IF(IF('Pedidos día'!Q152&gt;0,('Pedidos día'!Q152*$C152)+$B152,"")&gt;20,IF('Pedidos día'!Q152&gt;0,('Pedidos día'!Q152*$C152)+$B152,""),20)</f>
        <v/>
      </c>
      <c r="R152" t="str">
        <f>IF(IF('Pedidos día'!R152&gt;0,('Pedidos día'!R152*$C152)+$B152,"")&gt;20,IF('Pedidos día'!R152&gt;0,('Pedidos día'!R152*$C152)+$B152,""),20)</f>
        <v/>
      </c>
      <c r="S152" t="str">
        <f>IF(IF('Pedidos día'!S152&gt;0,('Pedidos día'!S152*$C152)+$B152,"")&gt;20,IF('Pedidos día'!S152&gt;0,('Pedidos día'!S152*$C152)+$B152,""),20)</f>
        <v/>
      </c>
      <c r="T152" t="str">
        <f>IF(IF('Pedidos día'!T152&gt;0,('Pedidos día'!T152*$C152)+$B152,"")&gt;20,IF('Pedidos día'!T152&gt;0,('Pedidos día'!T152*$C152)+$B152,""),20)</f>
        <v/>
      </c>
      <c r="U152" t="str">
        <f>IF(IF('Pedidos día'!U152&gt;0,('Pedidos día'!U152*$C152)+$B152,"")&gt;20,IF('Pedidos día'!U152&gt;0,('Pedidos día'!U152*$C152)+$B152,""),20)</f>
        <v/>
      </c>
      <c r="V152" t="str">
        <f>IF(IF('Pedidos día'!V152&gt;0,('Pedidos día'!V152*$C152)+$B152,"")&gt;20,IF('Pedidos día'!V152&gt;0,('Pedidos día'!V152*$C152)+$B152,""),20)</f>
        <v/>
      </c>
      <c r="W152" t="str">
        <f>IF(IF('Pedidos día'!W152&gt;0,('Pedidos día'!W152*$C152)+$B152,"")&gt;20,IF('Pedidos día'!W152&gt;0,('Pedidos día'!W152*$C152)+$B152,""),20)</f>
        <v/>
      </c>
      <c r="X152" t="str">
        <f>IF(IF('Pedidos día'!X152&gt;0,('Pedidos día'!X152*$C152)+$B152,"")&gt;20,IF('Pedidos día'!X152&gt;0,('Pedidos día'!X152*$C152)+$B152,""),20)</f>
        <v/>
      </c>
      <c r="Y152" t="str">
        <f>IF(IF('Pedidos día'!Y152&gt;0,('Pedidos día'!Y152*$C152)+$B152,"")&gt;20,IF('Pedidos día'!Y152&gt;0,('Pedidos día'!Y152*$C152)+$B152,""),20)</f>
        <v/>
      </c>
      <c r="Z152">
        <f>IF('Pedidos día'!Z152&gt;0,('Pedidos día'!Z152*$C152)+$B152,"")</f>
        <v>33.694453144614791</v>
      </c>
    </row>
    <row r="153" spans="1:26">
      <c r="A153" t="str">
        <f>'Pedidos día'!A153</f>
        <v>00000-0034</v>
      </c>
      <c r="B153">
        <f>'Pedidos día'!B153</f>
        <v>20</v>
      </c>
      <c r="C153" s="15">
        <f>'Pedidos día'!C153</f>
        <v>1.7065324588620783</v>
      </c>
      <c r="D153" t="str">
        <f>IF(IF('Pedidos día'!D153&gt;0,('Pedidos día'!D153*$C153)+$B153,"")&gt;20,IF('Pedidos día'!D153&gt;0,('Pedidos día'!D153*$C153)+$B153,""),20)</f>
        <v/>
      </c>
      <c r="E153" t="str">
        <f>IF(IF('Pedidos día'!E153&gt;0,('Pedidos día'!E153*$C153)+$B153,"")&gt;20,IF('Pedidos día'!E153&gt;0,('Pedidos día'!E153*$C153)+$B153,""),20)</f>
        <v/>
      </c>
      <c r="F153" t="str">
        <f>IF(IF('Pedidos día'!F153&gt;0,('Pedidos día'!F153*$C153)+$B153,"")&gt;20,IF('Pedidos día'!F153&gt;0,('Pedidos día'!F153*$C153)+$B153,""),20)</f>
        <v/>
      </c>
      <c r="G153" t="str">
        <f>IF(IF('Pedidos día'!G153&gt;0,('Pedidos día'!G153*$C153)+$B153,"")&gt;20,IF('Pedidos día'!G153&gt;0,('Pedidos día'!G153*$C153)+$B153,""),20)</f>
        <v/>
      </c>
      <c r="H153" t="str">
        <f>IF(IF('Pedidos día'!H153&gt;0,('Pedidos día'!H153*$C153)+$B153,"")&gt;20,IF('Pedidos día'!H153&gt;0,('Pedidos día'!H153*$C153)+$B153,""),20)</f>
        <v/>
      </c>
      <c r="I153" t="str">
        <f>IF(IF('Pedidos día'!I153&gt;0,('Pedidos día'!I153*$C153)+$B153,"")&gt;20,IF('Pedidos día'!I153&gt;0,('Pedidos día'!I153*$C153)+$B153,""),20)</f>
        <v/>
      </c>
      <c r="J153" t="str">
        <f>IF(IF('Pedidos día'!J153&gt;0,('Pedidos día'!J153*$C153)+$B153,"")&gt;20,IF('Pedidos día'!J153&gt;0,('Pedidos día'!J153*$C153)+$B153,""),20)</f>
        <v/>
      </c>
      <c r="K153" t="str">
        <f>IF(IF('Pedidos día'!K153&gt;0,('Pedidos día'!K153*$C153)+$B153,"")&gt;20,IF('Pedidos día'!K153&gt;0,('Pedidos día'!K153*$C153)+$B153,""),20)</f>
        <v/>
      </c>
      <c r="L153" t="str">
        <f>IF(IF('Pedidos día'!L153&gt;0,('Pedidos día'!L153*$C153)+$B153,"")&gt;20,IF('Pedidos día'!L153&gt;0,('Pedidos día'!L153*$C153)+$B153,""),20)</f>
        <v/>
      </c>
      <c r="M153" t="str">
        <f>IF(IF('Pedidos día'!M153&gt;0,('Pedidos día'!M153*$C153)+$B153,"")&gt;20,IF('Pedidos día'!M153&gt;0,('Pedidos día'!M153*$C153)+$B153,""),20)</f>
        <v/>
      </c>
      <c r="N153" t="str">
        <f>IF(IF('Pedidos día'!N153&gt;0,('Pedidos día'!N153*$C153)+$B153,"")&gt;20,IF('Pedidos día'!N153&gt;0,('Pedidos día'!N153*$C153)+$B153,""),20)</f>
        <v/>
      </c>
      <c r="O153" t="str">
        <f>IF(IF('Pedidos día'!O153&gt;0,('Pedidos día'!O153*$C153)+$B153,"")&gt;20,IF('Pedidos día'!O153&gt;0,('Pedidos día'!O153*$C153)+$B153,""),20)</f>
        <v/>
      </c>
      <c r="P153" t="str">
        <f>IF(IF('Pedidos día'!P153&gt;0,('Pedidos día'!P153*$C153)+$B153,"")&gt;20,IF('Pedidos día'!P153&gt;0,('Pedidos día'!P153*$C153)+$B153,""),20)</f>
        <v/>
      </c>
      <c r="Q153">
        <f>IF(IF('Pedidos día'!Q153&gt;0,('Pedidos día'!Q153*$C153)+$B153,"")&gt;20,IF('Pedidos día'!Q153&gt;0,('Pedidos día'!Q153*$C153)+$B153,""),20)</f>
        <v>21.706532458862078</v>
      </c>
      <c r="R153" t="str">
        <f>IF(IF('Pedidos día'!R153&gt;0,('Pedidos día'!R153*$C153)+$B153,"")&gt;20,IF('Pedidos día'!R153&gt;0,('Pedidos día'!R153*$C153)+$B153,""),20)</f>
        <v/>
      </c>
      <c r="S153" t="str">
        <f>IF(IF('Pedidos día'!S153&gt;0,('Pedidos día'!S153*$C153)+$B153,"")&gt;20,IF('Pedidos día'!S153&gt;0,('Pedidos día'!S153*$C153)+$B153,""),20)</f>
        <v/>
      </c>
      <c r="T153" t="str">
        <f>IF(IF('Pedidos día'!T153&gt;0,('Pedidos día'!T153*$C153)+$B153,"")&gt;20,IF('Pedidos día'!T153&gt;0,('Pedidos día'!T153*$C153)+$B153,""),20)</f>
        <v/>
      </c>
      <c r="U153" t="str">
        <f>IF(IF('Pedidos día'!U153&gt;0,('Pedidos día'!U153*$C153)+$B153,"")&gt;20,IF('Pedidos día'!U153&gt;0,('Pedidos día'!U153*$C153)+$B153,""),20)</f>
        <v/>
      </c>
      <c r="V153" t="str">
        <f>IF(IF('Pedidos día'!V153&gt;0,('Pedidos día'!V153*$C153)+$B153,"")&gt;20,IF('Pedidos día'!V153&gt;0,('Pedidos día'!V153*$C153)+$B153,""),20)</f>
        <v/>
      </c>
      <c r="W153" t="str">
        <f>IF(IF('Pedidos día'!W153&gt;0,('Pedidos día'!W153*$C153)+$B153,"")&gt;20,IF('Pedidos día'!W153&gt;0,('Pedidos día'!W153*$C153)+$B153,""),20)</f>
        <v/>
      </c>
      <c r="X153" t="str">
        <f>IF(IF('Pedidos día'!X153&gt;0,('Pedidos día'!X153*$C153)+$B153,"")&gt;20,IF('Pedidos día'!X153&gt;0,('Pedidos día'!X153*$C153)+$B153,""),20)</f>
        <v/>
      </c>
      <c r="Y153" t="str">
        <f>IF(IF('Pedidos día'!Y153&gt;0,('Pedidos día'!Y153*$C153)+$B153,"")&gt;20,IF('Pedidos día'!Y153&gt;0,('Pedidos día'!Y153*$C153)+$B153,""),20)</f>
        <v/>
      </c>
      <c r="Z153">
        <f>IF('Pedidos día'!Z153&gt;0,('Pedidos día'!Z153*$C153)+$B153,"")</f>
        <v>21.706532458862078</v>
      </c>
    </row>
    <row r="154" spans="1:26">
      <c r="A154" t="str">
        <f>'Pedidos día'!A154</f>
        <v>00000-0037</v>
      </c>
      <c r="B154">
        <f>'Pedidos día'!B154</f>
        <v>30</v>
      </c>
      <c r="C154" s="15">
        <f>'Pedidos día'!C154</f>
        <v>1.8858217975810794</v>
      </c>
      <c r="D154" t="str">
        <f>IF(IF('Pedidos día'!D154&gt;0,('Pedidos día'!D154*$C154)+$B154,"")&gt;20,IF('Pedidos día'!D154&gt;0,('Pedidos día'!D154*$C154)+$B154,""),20)</f>
        <v/>
      </c>
      <c r="E154" t="str">
        <f>IF(IF('Pedidos día'!E154&gt;0,('Pedidos día'!E154*$C154)+$B154,"")&gt;20,IF('Pedidos día'!E154&gt;0,('Pedidos día'!E154*$C154)+$B154,""),20)</f>
        <v/>
      </c>
      <c r="F154" t="str">
        <f>IF(IF('Pedidos día'!F154&gt;0,('Pedidos día'!F154*$C154)+$B154,"")&gt;20,IF('Pedidos día'!F154&gt;0,('Pedidos día'!F154*$C154)+$B154,""),20)</f>
        <v/>
      </c>
      <c r="G154" t="str">
        <f>IF(IF('Pedidos día'!G154&gt;0,('Pedidos día'!G154*$C154)+$B154,"")&gt;20,IF('Pedidos día'!G154&gt;0,('Pedidos día'!G154*$C154)+$B154,""),20)</f>
        <v/>
      </c>
      <c r="H154" t="str">
        <f>IF(IF('Pedidos día'!H154&gt;0,('Pedidos día'!H154*$C154)+$B154,"")&gt;20,IF('Pedidos día'!H154&gt;0,('Pedidos día'!H154*$C154)+$B154,""),20)</f>
        <v/>
      </c>
      <c r="I154" t="str">
        <f>IF(IF('Pedidos día'!I154&gt;0,('Pedidos día'!I154*$C154)+$B154,"")&gt;20,IF('Pedidos día'!I154&gt;0,('Pedidos día'!I154*$C154)+$B154,""),20)</f>
        <v/>
      </c>
      <c r="J154" t="str">
        <f>IF(IF('Pedidos día'!J154&gt;0,('Pedidos día'!J154*$C154)+$B154,"")&gt;20,IF('Pedidos día'!J154&gt;0,('Pedidos día'!J154*$C154)+$B154,""),20)</f>
        <v/>
      </c>
      <c r="K154" t="str">
        <f>IF(IF('Pedidos día'!K154&gt;0,('Pedidos día'!K154*$C154)+$B154,"")&gt;20,IF('Pedidos día'!K154&gt;0,('Pedidos día'!K154*$C154)+$B154,""),20)</f>
        <v/>
      </c>
      <c r="L154" t="str">
        <f>IF(IF('Pedidos día'!L154&gt;0,('Pedidos día'!L154*$C154)+$B154,"")&gt;20,IF('Pedidos día'!L154&gt;0,('Pedidos día'!L154*$C154)+$B154,""),20)</f>
        <v/>
      </c>
      <c r="M154" t="str">
        <f>IF(IF('Pedidos día'!M154&gt;0,('Pedidos día'!M154*$C154)+$B154,"")&gt;20,IF('Pedidos día'!M154&gt;0,('Pedidos día'!M154*$C154)+$B154,""),20)</f>
        <v/>
      </c>
      <c r="N154" t="str">
        <f>IF(IF('Pedidos día'!N154&gt;0,('Pedidos día'!N154*$C154)+$B154,"")&gt;20,IF('Pedidos día'!N154&gt;0,('Pedidos día'!N154*$C154)+$B154,""),20)</f>
        <v/>
      </c>
      <c r="O154" t="str">
        <f>IF(IF('Pedidos día'!O154&gt;0,('Pedidos día'!O154*$C154)+$B154,"")&gt;20,IF('Pedidos día'!O154&gt;0,('Pedidos día'!O154*$C154)+$B154,""),20)</f>
        <v/>
      </c>
      <c r="P154">
        <f>IF(IF('Pedidos día'!P154&gt;0,('Pedidos día'!P154*$C154)+$B154,"")&gt;20,IF('Pedidos día'!P154&gt;0,('Pedidos día'!P154*$C154)+$B154,""),20)</f>
        <v>39.429108987905394</v>
      </c>
      <c r="Q154" t="str">
        <f>IF(IF('Pedidos día'!Q154&gt;0,('Pedidos día'!Q154*$C154)+$B154,"")&gt;20,IF('Pedidos día'!Q154&gt;0,('Pedidos día'!Q154*$C154)+$B154,""),20)</f>
        <v/>
      </c>
      <c r="R154" t="str">
        <f>IF(IF('Pedidos día'!R154&gt;0,('Pedidos día'!R154*$C154)+$B154,"")&gt;20,IF('Pedidos día'!R154&gt;0,('Pedidos día'!R154*$C154)+$B154,""),20)</f>
        <v/>
      </c>
      <c r="S154" t="str">
        <f>IF(IF('Pedidos día'!S154&gt;0,('Pedidos día'!S154*$C154)+$B154,"")&gt;20,IF('Pedidos día'!S154&gt;0,('Pedidos día'!S154*$C154)+$B154,""),20)</f>
        <v/>
      </c>
      <c r="T154" t="str">
        <f>IF(IF('Pedidos día'!T154&gt;0,('Pedidos día'!T154*$C154)+$B154,"")&gt;20,IF('Pedidos día'!T154&gt;0,('Pedidos día'!T154*$C154)+$B154,""),20)</f>
        <v/>
      </c>
      <c r="U154" t="str">
        <f>IF(IF('Pedidos día'!U154&gt;0,('Pedidos día'!U154*$C154)+$B154,"")&gt;20,IF('Pedidos día'!U154&gt;0,('Pedidos día'!U154*$C154)+$B154,""),20)</f>
        <v/>
      </c>
      <c r="V154" t="str">
        <f>IF(IF('Pedidos día'!V154&gt;0,('Pedidos día'!V154*$C154)+$B154,"")&gt;20,IF('Pedidos día'!V154&gt;0,('Pedidos día'!V154*$C154)+$B154,""),20)</f>
        <v/>
      </c>
      <c r="W154" t="str">
        <f>IF(IF('Pedidos día'!W154&gt;0,('Pedidos día'!W154*$C154)+$B154,"")&gt;20,IF('Pedidos día'!W154&gt;0,('Pedidos día'!W154*$C154)+$B154,""),20)</f>
        <v/>
      </c>
      <c r="X154" t="str">
        <f>IF(IF('Pedidos día'!X154&gt;0,('Pedidos día'!X154*$C154)+$B154,"")&gt;20,IF('Pedidos día'!X154&gt;0,('Pedidos día'!X154*$C154)+$B154,""),20)</f>
        <v/>
      </c>
      <c r="Y154" t="str">
        <f>IF(IF('Pedidos día'!Y154&gt;0,('Pedidos día'!Y154*$C154)+$B154,"")&gt;20,IF('Pedidos día'!Y154&gt;0,('Pedidos día'!Y154*$C154)+$B154,""),20)</f>
        <v/>
      </c>
      <c r="Z154">
        <f>IF('Pedidos día'!Z154&gt;0,('Pedidos día'!Z154*$C154)+$B154,"")</f>
        <v>39.429108987905394</v>
      </c>
    </row>
    <row r="155" spans="1:26">
      <c r="A155" t="str">
        <f>'Pedidos día'!A155</f>
        <v>00000-0039</v>
      </c>
      <c r="B155">
        <f>'Pedidos día'!B155</f>
        <v>40</v>
      </c>
      <c r="C155" s="15">
        <f>'Pedidos día'!C155</f>
        <v>1.098957205662999</v>
      </c>
      <c r="D155" t="str">
        <f>IF(IF('Pedidos día'!D155&gt;0,('Pedidos día'!D155*$C155)+$B155,"")&gt;20,IF('Pedidos día'!D155&gt;0,('Pedidos día'!D155*$C155)+$B155,""),20)</f>
        <v/>
      </c>
      <c r="E155" t="str">
        <f>IF(IF('Pedidos día'!E155&gt;0,('Pedidos día'!E155*$C155)+$B155,"")&gt;20,IF('Pedidos día'!E155&gt;0,('Pedidos día'!E155*$C155)+$B155,""),20)</f>
        <v/>
      </c>
      <c r="F155" t="str">
        <f>IF(IF('Pedidos día'!F155&gt;0,('Pedidos día'!F155*$C155)+$B155,"")&gt;20,IF('Pedidos día'!F155&gt;0,('Pedidos día'!F155*$C155)+$B155,""),20)</f>
        <v/>
      </c>
      <c r="G155" t="str">
        <f>IF(IF('Pedidos día'!G155&gt;0,('Pedidos día'!G155*$C155)+$B155,"")&gt;20,IF('Pedidos día'!G155&gt;0,('Pedidos día'!G155*$C155)+$B155,""),20)</f>
        <v/>
      </c>
      <c r="H155" t="str">
        <f>IF(IF('Pedidos día'!H155&gt;0,('Pedidos día'!H155*$C155)+$B155,"")&gt;20,IF('Pedidos día'!H155&gt;0,('Pedidos día'!H155*$C155)+$B155,""),20)</f>
        <v/>
      </c>
      <c r="I155" t="str">
        <f>IF(IF('Pedidos día'!I155&gt;0,('Pedidos día'!I155*$C155)+$B155,"")&gt;20,IF('Pedidos día'!I155&gt;0,('Pedidos día'!I155*$C155)+$B155,""),20)</f>
        <v/>
      </c>
      <c r="J155" t="str">
        <f>IF(IF('Pedidos día'!J155&gt;0,('Pedidos día'!J155*$C155)+$B155,"")&gt;20,IF('Pedidos día'!J155&gt;0,('Pedidos día'!J155*$C155)+$B155,""),20)</f>
        <v/>
      </c>
      <c r="K155" t="str">
        <f>IF(IF('Pedidos día'!K155&gt;0,('Pedidos día'!K155*$C155)+$B155,"")&gt;20,IF('Pedidos día'!K155&gt;0,('Pedidos día'!K155*$C155)+$B155,""),20)</f>
        <v/>
      </c>
      <c r="L155" t="str">
        <f>IF(IF('Pedidos día'!L155&gt;0,('Pedidos día'!L155*$C155)+$B155,"")&gt;20,IF('Pedidos día'!L155&gt;0,('Pedidos día'!L155*$C155)+$B155,""),20)</f>
        <v/>
      </c>
      <c r="M155" t="str">
        <f>IF(IF('Pedidos día'!M155&gt;0,('Pedidos día'!M155*$C155)+$B155,"")&gt;20,IF('Pedidos día'!M155&gt;0,('Pedidos día'!M155*$C155)+$B155,""),20)</f>
        <v/>
      </c>
      <c r="N155" t="str">
        <f>IF(IF('Pedidos día'!N155&gt;0,('Pedidos día'!N155*$C155)+$B155,"")&gt;20,IF('Pedidos día'!N155&gt;0,('Pedidos día'!N155*$C155)+$B155,""),20)</f>
        <v/>
      </c>
      <c r="O155" t="str">
        <f>IF(IF('Pedidos día'!O155&gt;0,('Pedidos día'!O155*$C155)+$B155,"")&gt;20,IF('Pedidos día'!O155&gt;0,('Pedidos día'!O155*$C155)+$B155,""),20)</f>
        <v/>
      </c>
      <c r="P155" t="str">
        <f>IF(IF('Pedidos día'!P155&gt;0,('Pedidos día'!P155*$C155)+$B155,"")&gt;20,IF('Pedidos día'!P155&gt;0,('Pedidos día'!P155*$C155)+$B155,""),20)</f>
        <v/>
      </c>
      <c r="Q155">
        <f>IF(IF('Pedidos día'!Q155&gt;0,('Pedidos día'!Q155*$C155)+$B155,"")&gt;20,IF('Pedidos día'!Q155&gt;0,('Pedidos día'!Q155*$C155)+$B155,""),20)</f>
        <v>41.098957205662998</v>
      </c>
      <c r="R155" t="str">
        <f>IF(IF('Pedidos día'!R155&gt;0,('Pedidos día'!R155*$C155)+$B155,"")&gt;20,IF('Pedidos día'!R155&gt;0,('Pedidos día'!R155*$C155)+$B155,""),20)</f>
        <v/>
      </c>
      <c r="S155" t="str">
        <f>IF(IF('Pedidos día'!S155&gt;0,('Pedidos día'!S155*$C155)+$B155,"")&gt;20,IF('Pedidos día'!S155&gt;0,('Pedidos día'!S155*$C155)+$B155,""),20)</f>
        <v/>
      </c>
      <c r="T155" t="str">
        <f>IF(IF('Pedidos día'!T155&gt;0,('Pedidos día'!T155*$C155)+$B155,"")&gt;20,IF('Pedidos día'!T155&gt;0,('Pedidos día'!T155*$C155)+$B155,""),20)</f>
        <v/>
      </c>
      <c r="U155" t="str">
        <f>IF(IF('Pedidos día'!U155&gt;0,('Pedidos día'!U155*$C155)+$B155,"")&gt;20,IF('Pedidos día'!U155&gt;0,('Pedidos día'!U155*$C155)+$B155,""),20)</f>
        <v/>
      </c>
      <c r="V155" t="str">
        <f>IF(IF('Pedidos día'!V155&gt;0,('Pedidos día'!V155*$C155)+$B155,"")&gt;20,IF('Pedidos día'!V155&gt;0,('Pedidos día'!V155*$C155)+$B155,""),20)</f>
        <v/>
      </c>
      <c r="W155" t="str">
        <f>IF(IF('Pedidos día'!W155&gt;0,('Pedidos día'!W155*$C155)+$B155,"")&gt;20,IF('Pedidos día'!W155&gt;0,('Pedidos día'!W155*$C155)+$B155,""),20)</f>
        <v/>
      </c>
      <c r="X155" t="str">
        <f>IF(IF('Pedidos día'!X155&gt;0,('Pedidos día'!X155*$C155)+$B155,"")&gt;20,IF('Pedidos día'!X155&gt;0,('Pedidos día'!X155*$C155)+$B155,""),20)</f>
        <v/>
      </c>
      <c r="Y155" t="str">
        <f>IF(IF('Pedidos día'!Y155&gt;0,('Pedidos día'!Y155*$C155)+$B155,"")&gt;20,IF('Pedidos día'!Y155&gt;0,('Pedidos día'!Y155*$C155)+$B155,""),20)</f>
        <v/>
      </c>
      <c r="Z155">
        <f>IF('Pedidos día'!Z155&gt;0,('Pedidos día'!Z155*$C155)+$B155,"")</f>
        <v>41.098957205662998</v>
      </c>
    </row>
    <row r="156" spans="1:26">
      <c r="A156" t="str">
        <f>'Pedidos día'!A156</f>
        <v>00000-0042</v>
      </c>
      <c r="B156">
        <f>'Pedidos día'!B156</f>
        <v>10</v>
      </c>
      <c r="C156" s="15">
        <f>'Pedidos día'!C156</f>
        <v>1.4278076364671355</v>
      </c>
      <c r="D156" t="str">
        <f>IF(IF('Pedidos día'!D156&gt;0,('Pedidos día'!D156*$C156)+$B156,"")&gt;20,IF('Pedidos día'!D156&gt;0,('Pedidos día'!D156*$C156)+$B156,""),20)</f>
        <v/>
      </c>
      <c r="E156" t="str">
        <f>IF(IF('Pedidos día'!E156&gt;0,('Pedidos día'!E156*$C156)+$B156,"")&gt;20,IF('Pedidos día'!E156&gt;0,('Pedidos día'!E156*$C156)+$B156,""),20)</f>
        <v/>
      </c>
      <c r="F156" t="str">
        <f>IF(IF('Pedidos día'!F156&gt;0,('Pedidos día'!F156*$C156)+$B156,"")&gt;20,IF('Pedidos día'!F156&gt;0,('Pedidos día'!F156*$C156)+$B156,""),20)</f>
        <v/>
      </c>
      <c r="G156" t="str">
        <f>IF(IF('Pedidos día'!G156&gt;0,('Pedidos día'!G156*$C156)+$B156,"")&gt;20,IF('Pedidos día'!G156&gt;0,('Pedidos día'!G156*$C156)+$B156,""),20)</f>
        <v/>
      </c>
      <c r="H156" t="str">
        <f>IF(IF('Pedidos día'!H156&gt;0,('Pedidos día'!H156*$C156)+$B156,"")&gt;20,IF('Pedidos día'!H156&gt;0,('Pedidos día'!H156*$C156)+$B156,""),20)</f>
        <v/>
      </c>
      <c r="I156" t="str">
        <f>IF(IF('Pedidos día'!I156&gt;0,('Pedidos día'!I156*$C156)+$B156,"")&gt;20,IF('Pedidos día'!I156&gt;0,('Pedidos día'!I156*$C156)+$B156,""),20)</f>
        <v/>
      </c>
      <c r="J156" t="str">
        <f>IF(IF('Pedidos día'!J156&gt;0,('Pedidos día'!J156*$C156)+$B156,"")&gt;20,IF('Pedidos día'!J156&gt;0,('Pedidos día'!J156*$C156)+$B156,""),20)</f>
        <v/>
      </c>
      <c r="K156" t="str">
        <f>IF(IF('Pedidos día'!K156&gt;0,('Pedidos día'!K156*$C156)+$B156,"")&gt;20,IF('Pedidos día'!K156&gt;0,('Pedidos día'!K156*$C156)+$B156,""),20)</f>
        <v/>
      </c>
      <c r="L156" t="str">
        <f>IF(IF('Pedidos día'!L156&gt;0,('Pedidos día'!L156*$C156)+$B156,"")&gt;20,IF('Pedidos día'!L156&gt;0,('Pedidos día'!L156*$C156)+$B156,""),20)</f>
        <v/>
      </c>
      <c r="M156" t="str">
        <f>IF(IF('Pedidos día'!M156&gt;0,('Pedidos día'!M156*$C156)+$B156,"")&gt;20,IF('Pedidos día'!M156&gt;0,('Pedidos día'!M156*$C156)+$B156,""),20)</f>
        <v/>
      </c>
      <c r="N156">
        <f>IF(IF('Pedidos día'!N156&gt;0,('Pedidos día'!N156*$C156)+$B156,"")&gt;20,IF('Pedidos día'!N156&gt;0,('Pedidos día'!N156*$C156)+$B156,""),20)</f>
        <v>20</v>
      </c>
      <c r="O156" t="str">
        <f>IF(IF('Pedidos día'!O156&gt;0,('Pedidos día'!O156*$C156)+$B156,"")&gt;20,IF('Pedidos día'!O156&gt;0,('Pedidos día'!O156*$C156)+$B156,""),20)</f>
        <v/>
      </c>
      <c r="P156" t="str">
        <f>IF(IF('Pedidos día'!P156&gt;0,('Pedidos día'!P156*$C156)+$B156,"")&gt;20,IF('Pedidos día'!P156&gt;0,('Pedidos día'!P156*$C156)+$B156,""),20)</f>
        <v/>
      </c>
      <c r="Q156" t="str">
        <f>IF(IF('Pedidos día'!Q156&gt;0,('Pedidos día'!Q156*$C156)+$B156,"")&gt;20,IF('Pedidos día'!Q156&gt;0,('Pedidos día'!Q156*$C156)+$B156,""),20)</f>
        <v/>
      </c>
      <c r="R156" t="str">
        <f>IF(IF('Pedidos día'!R156&gt;0,('Pedidos día'!R156*$C156)+$B156,"")&gt;20,IF('Pedidos día'!R156&gt;0,('Pedidos día'!R156*$C156)+$B156,""),20)</f>
        <v/>
      </c>
      <c r="S156" t="str">
        <f>IF(IF('Pedidos día'!S156&gt;0,('Pedidos día'!S156*$C156)+$B156,"")&gt;20,IF('Pedidos día'!S156&gt;0,('Pedidos día'!S156*$C156)+$B156,""),20)</f>
        <v/>
      </c>
      <c r="T156" t="str">
        <f>IF(IF('Pedidos día'!T156&gt;0,('Pedidos día'!T156*$C156)+$B156,"")&gt;20,IF('Pedidos día'!T156&gt;0,('Pedidos día'!T156*$C156)+$B156,""),20)</f>
        <v/>
      </c>
      <c r="U156" t="str">
        <f>IF(IF('Pedidos día'!U156&gt;0,('Pedidos día'!U156*$C156)+$B156,"")&gt;20,IF('Pedidos día'!U156&gt;0,('Pedidos día'!U156*$C156)+$B156,""),20)</f>
        <v/>
      </c>
      <c r="V156" t="str">
        <f>IF(IF('Pedidos día'!V156&gt;0,('Pedidos día'!V156*$C156)+$B156,"")&gt;20,IF('Pedidos día'!V156&gt;0,('Pedidos día'!V156*$C156)+$B156,""),20)</f>
        <v/>
      </c>
      <c r="W156" t="str">
        <f>IF(IF('Pedidos día'!W156&gt;0,('Pedidos día'!W156*$C156)+$B156,"")&gt;20,IF('Pedidos día'!W156&gt;0,('Pedidos día'!W156*$C156)+$B156,""),20)</f>
        <v/>
      </c>
      <c r="X156" t="str">
        <f>IF(IF('Pedidos día'!X156&gt;0,('Pedidos día'!X156*$C156)+$B156,"")&gt;20,IF('Pedidos día'!X156&gt;0,('Pedidos día'!X156*$C156)+$B156,""),20)</f>
        <v/>
      </c>
      <c r="Y156" t="str">
        <f>IF(IF('Pedidos día'!Y156&gt;0,('Pedidos día'!Y156*$C156)+$B156,"")&gt;20,IF('Pedidos día'!Y156&gt;0,('Pedidos día'!Y156*$C156)+$B156,""),20)</f>
        <v/>
      </c>
      <c r="Z156">
        <f>IF('Pedidos día'!Z156&gt;0,('Pedidos día'!Z156*$C156)+$B156,"")</f>
        <v>11.427807636467136</v>
      </c>
    </row>
    <row r="157" spans="1:26">
      <c r="A157" t="str">
        <f>'Pedidos día'!A157</f>
        <v>00000-0043</v>
      </c>
      <c r="B157">
        <f>'Pedidos día'!B157</f>
        <v>40</v>
      </c>
      <c r="C157" s="15">
        <f>'Pedidos día'!C157</f>
        <v>1.3070215586160541</v>
      </c>
      <c r="D157" t="str">
        <f>IF(IF('Pedidos día'!D157&gt;0,('Pedidos día'!D157*$C157)+$B157,"")&gt;20,IF('Pedidos día'!D157&gt;0,('Pedidos día'!D157*$C157)+$B157,""),20)</f>
        <v/>
      </c>
      <c r="E157" t="str">
        <f>IF(IF('Pedidos día'!E157&gt;0,('Pedidos día'!E157*$C157)+$B157,"")&gt;20,IF('Pedidos día'!E157&gt;0,('Pedidos día'!E157*$C157)+$B157,""),20)</f>
        <v/>
      </c>
      <c r="F157" t="str">
        <f>IF(IF('Pedidos día'!F157&gt;0,('Pedidos día'!F157*$C157)+$B157,"")&gt;20,IF('Pedidos día'!F157&gt;0,('Pedidos día'!F157*$C157)+$B157,""),20)</f>
        <v/>
      </c>
      <c r="G157" t="str">
        <f>IF(IF('Pedidos día'!G157&gt;0,('Pedidos día'!G157*$C157)+$B157,"")&gt;20,IF('Pedidos día'!G157&gt;0,('Pedidos día'!G157*$C157)+$B157,""),20)</f>
        <v/>
      </c>
      <c r="H157" t="str">
        <f>IF(IF('Pedidos día'!H157&gt;0,('Pedidos día'!H157*$C157)+$B157,"")&gt;20,IF('Pedidos día'!H157&gt;0,('Pedidos día'!H157*$C157)+$B157,""),20)</f>
        <v/>
      </c>
      <c r="I157" t="str">
        <f>IF(IF('Pedidos día'!I157&gt;0,('Pedidos día'!I157*$C157)+$B157,"")&gt;20,IF('Pedidos día'!I157&gt;0,('Pedidos día'!I157*$C157)+$B157,""),20)</f>
        <v/>
      </c>
      <c r="J157">
        <f>IF(IF('Pedidos día'!J157&gt;0,('Pedidos día'!J157*$C157)+$B157,"")&gt;20,IF('Pedidos día'!J157&gt;0,('Pedidos día'!J157*$C157)+$B157,""),20)</f>
        <v>46.535107793080272</v>
      </c>
      <c r="K157" t="str">
        <f>IF(IF('Pedidos día'!K157&gt;0,('Pedidos día'!K157*$C157)+$B157,"")&gt;20,IF('Pedidos día'!K157&gt;0,('Pedidos día'!K157*$C157)+$B157,""),20)</f>
        <v/>
      </c>
      <c r="L157" t="str">
        <f>IF(IF('Pedidos día'!L157&gt;0,('Pedidos día'!L157*$C157)+$B157,"")&gt;20,IF('Pedidos día'!L157&gt;0,('Pedidos día'!L157*$C157)+$B157,""),20)</f>
        <v/>
      </c>
      <c r="M157" t="str">
        <f>IF(IF('Pedidos día'!M157&gt;0,('Pedidos día'!M157*$C157)+$B157,"")&gt;20,IF('Pedidos día'!M157&gt;0,('Pedidos día'!M157*$C157)+$B157,""),20)</f>
        <v/>
      </c>
      <c r="N157" t="str">
        <f>IF(IF('Pedidos día'!N157&gt;0,('Pedidos día'!N157*$C157)+$B157,"")&gt;20,IF('Pedidos día'!N157&gt;0,('Pedidos día'!N157*$C157)+$B157,""),20)</f>
        <v/>
      </c>
      <c r="O157" t="str">
        <f>IF(IF('Pedidos día'!O157&gt;0,('Pedidos día'!O157*$C157)+$B157,"")&gt;20,IF('Pedidos día'!O157&gt;0,('Pedidos día'!O157*$C157)+$B157,""),20)</f>
        <v/>
      </c>
      <c r="P157" t="str">
        <f>IF(IF('Pedidos día'!P157&gt;0,('Pedidos día'!P157*$C157)+$B157,"")&gt;20,IF('Pedidos día'!P157&gt;0,('Pedidos día'!P157*$C157)+$B157,""),20)</f>
        <v/>
      </c>
      <c r="Q157" t="str">
        <f>IF(IF('Pedidos día'!Q157&gt;0,('Pedidos día'!Q157*$C157)+$B157,"")&gt;20,IF('Pedidos día'!Q157&gt;0,('Pedidos día'!Q157*$C157)+$B157,""),20)</f>
        <v/>
      </c>
      <c r="R157" t="str">
        <f>IF(IF('Pedidos día'!R157&gt;0,('Pedidos día'!R157*$C157)+$B157,"")&gt;20,IF('Pedidos día'!R157&gt;0,('Pedidos día'!R157*$C157)+$B157,""),20)</f>
        <v/>
      </c>
      <c r="S157" t="str">
        <f>IF(IF('Pedidos día'!S157&gt;0,('Pedidos día'!S157*$C157)+$B157,"")&gt;20,IF('Pedidos día'!S157&gt;0,('Pedidos día'!S157*$C157)+$B157,""),20)</f>
        <v/>
      </c>
      <c r="T157" t="str">
        <f>IF(IF('Pedidos día'!T157&gt;0,('Pedidos día'!T157*$C157)+$B157,"")&gt;20,IF('Pedidos día'!T157&gt;0,('Pedidos día'!T157*$C157)+$B157,""),20)</f>
        <v/>
      </c>
      <c r="U157" t="str">
        <f>IF(IF('Pedidos día'!U157&gt;0,('Pedidos día'!U157*$C157)+$B157,"")&gt;20,IF('Pedidos día'!U157&gt;0,('Pedidos día'!U157*$C157)+$B157,""),20)</f>
        <v/>
      </c>
      <c r="V157" t="str">
        <f>IF(IF('Pedidos día'!V157&gt;0,('Pedidos día'!V157*$C157)+$B157,"")&gt;20,IF('Pedidos día'!V157&gt;0,('Pedidos día'!V157*$C157)+$B157,""),20)</f>
        <v/>
      </c>
      <c r="W157" t="str">
        <f>IF(IF('Pedidos día'!W157&gt;0,('Pedidos día'!W157*$C157)+$B157,"")&gt;20,IF('Pedidos día'!W157&gt;0,('Pedidos día'!W157*$C157)+$B157,""),20)</f>
        <v/>
      </c>
      <c r="X157" t="str">
        <f>IF(IF('Pedidos día'!X157&gt;0,('Pedidos día'!X157*$C157)+$B157,"")&gt;20,IF('Pedidos día'!X157&gt;0,('Pedidos día'!X157*$C157)+$B157,""),20)</f>
        <v/>
      </c>
      <c r="Y157" t="str">
        <f>IF(IF('Pedidos día'!Y157&gt;0,('Pedidos día'!Y157*$C157)+$B157,"")&gt;20,IF('Pedidos día'!Y157&gt;0,('Pedidos día'!Y157*$C157)+$B157,""),20)</f>
        <v/>
      </c>
      <c r="Z157">
        <f>IF('Pedidos día'!Z157&gt;0,('Pedidos día'!Z157*$C157)+$B157,"")</f>
        <v>46.535107793080272</v>
      </c>
    </row>
    <row r="158" spans="1:26">
      <c r="A158" t="str">
        <f>'Pedidos día'!A158</f>
        <v>00000-0045</v>
      </c>
      <c r="B158">
        <f>'Pedidos día'!B158</f>
        <v>20</v>
      </c>
      <c r="C158" s="15">
        <f>'Pedidos día'!C158</f>
        <v>1.8015967206063994</v>
      </c>
      <c r="D158" t="str">
        <f>IF(IF('Pedidos día'!D158&gt;0,('Pedidos día'!D158*$C158)+$B158,"")&gt;20,IF('Pedidos día'!D158&gt;0,('Pedidos día'!D158*$C158)+$B158,""),20)</f>
        <v/>
      </c>
      <c r="E158" t="str">
        <f>IF(IF('Pedidos día'!E158&gt;0,('Pedidos día'!E158*$C158)+$B158,"")&gt;20,IF('Pedidos día'!E158&gt;0,('Pedidos día'!E158*$C158)+$B158,""),20)</f>
        <v/>
      </c>
      <c r="F158" t="str">
        <f>IF(IF('Pedidos día'!F158&gt;0,('Pedidos día'!F158*$C158)+$B158,"")&gt;20,IF('Pedidos día'!F158&gt;0,('Pedidos día'!F158*$C158)+$B158,""),20)</f>
        <v/>
      </c>
      <c r="G158" t="str">
        <f>IF(IF('Pedidos día'!G158&gt;0,('Pedidos día'!G158*$C158)+$B158,"")&gt;20,IF('Pedidos día'!G158&gt;0,('Pedidos día'!G158*$C158)+$B158,""),20)</f>
        <v/>
      </c>
      <c r="H158" t="str">
        <f>IF(IF('Pedidos día'!H158&gt;0,('Pedidos día'!H158*$C158)+$B158,"")&gt;20,IF('Pedidos día'!H158&gt;0,('Pedidos día'!H158*$C158)+$B158,""),20)</f>
        <v/>
      </c>
      <c r="I158" t="str">
        <f>IF(IF('Pedidos día'!I158&gt;0,('Pedidos día'!I158*$C158)+$B158,"")&gt;20,IF('Pedidos día'!I158&gt;0,('Pedidos día'!I158*$C158)+$B158,""),20)</f>
        <v/>
      </c>
      <c r="J158" t="str">
        <f>IF(IF('Pedidos día'!J158&gt;0,('Pedidos día'!J158*$C158)+$B158,"")&gt;20,IF('Pedidos día'!J158&gt;0,('Pedidos día'!J158*$C158)+$B158,""),20)</f>
        <v/>
      </c>
      <c r="K158" t="str">
        <f>IF(IF('Pedidos día'!K158&gt;0,('Pedidos día'!K158*$C158)+$B158,"")&gt;20,IF('Pedidos día'!K158&gt;0,('Pedidos día'!K158*$C158)+$B158,""),20)</f>
        <v/>
      </c>
      <c r="L158">
        <f>IF(IF('Pedidos día'!L158&gt;0,('Pedidos día'!L158*$C158)+$B158,"")&gt;20,IF('Pedidos día'!L158&gt;0,('Pedidos día'!L158*$C158)+$B158,""),20)</f>
        <v>21.801596720606398</v>
      </c>
      <c r="M158" t="str">
        <f>IF(IF('Pedidos día'!M158&gt;0,('Pedidos día'!M158*$C158)+$B158,"")&gt;20,IF('Pedidos día'!M158&gt;0,('Pedidos día'!M158*$C158)+$B158,""),20)</f>
        <v/>
      </c>
      <c r="N158" t="str">
        <f>IF(IF('Pedidos día'!N158&gt;0,('Pedidos día'!N158*$C158)+$B158,"")&gt;20,IF('Pedidos día'!N158&gt;0,('Pedidos día'!N158*$C158)+$B158,""),20)</f>
        <v/>
      </c>
      <c r="O158" t="str">
        <f>IF(IF('Pedidos día'!O158&gt;0,('Pedidos día'!O158*$C158)+$B158,"")&gt;20,IF('Pedidos día'!O158&gt;0,('Pedidos día'!O158*$C158)+$B158,""),20)</f>
        <v/>
      </c>
      <c r="P158" t="str">
        <f>IF(IF('Pedidos día'!P158&gt;0,('Pedidos día'!P158*$C158)+$B158,"")&gt;20,IF('Pedidos día'!P158&gt;0,('Pedidos día'!P158*$C158)+$B158,""),20)</f>
        <v/>
      </c>
      <c r="Q158" t="str">
        <f>IF(IF('Pedidos día'!Q158&gt;0,('Pedidos día'!Q158*$C158)+$B158,"")&gt;20,IF('Pedidos día'!Q158&gt;0,('Pedidos día'!Q158*$C158)+$B158,""),20)</f>
        <v/>
      </c>
      <c r="R158" t="str">
        <f>IF(IF('Pedidos día'!R158&gt;0,('Pedidos día'!R158*$C158)+$B158,"")&gt;20,IF('Pedidos día'!R158&gt;0,('Pedidos día'!R158*$C158)+$B158,""),20)</f>
        <v/>
      </c>
      <c r="S158" t="str">
        <f>IF(IF('Pedidos día'!S158&gt;0,('Pedidos día'!S158*$C158)+$B158,"")&gt;20,IF('Pedidos día'!S158&gt;0,('Pedidos día'!S158*$C158)+$B158,""),20)</f>
        <v/>
      </c>
      <c r="T158" t="str">
        <f>IF(IF('Pedidos día'!T158&gt;0,('Pedidos día'!T158*$C158)+$B158,"")&gt;20,IF('Pedidos día'!T158&gt;0,('Pedidos día'!T158*$C158)+$B158,""),20)</f>
        <v/>
      </c>
      <c r="U158" t="str">
        <f>IF(IF('Pedidos día'!U158&gt;0,('Pedidos día'!U158*$C158)+$B158,"")&gt;20,IF('Pedidos día'!U158&gt;0,('Pedidos día'!U158*$C158)+$B158,""),20)</f>
        <v/>
      </c>
      <c r="V158" t="str">
        <f>IF(IF('Pedidos día'!V158&gt;0,('Pedidos día'!V158*$C158)+$B158,"")&gt;20,IF('Pedidos día'!V158&gt;0,('Pedidos día'!V158*$C158)+$B158,""),20)</f>
        <v/>
      </c>
      <c r="W158" t="str">
        <f>IF(IF('Pedidos día'!W158&gt;0,('Pedidos día'!W158*$C158)+$B158,"")&gt;20,IF('Pedidos día'!W158&gt;0,('Pedidos día'!W158*$C158)+$B158,""),20)</f>
        <v/>
      </c>
      <c r="X158" t="str">
        <f>IF(IF('Pedidos día'!X158&gt;0,('Pedidos día'!X158*$C158)+$B158,"")&gt;20,IF('Pedidos día'!X158&gt;0,('Pedidos día'!X158*$C158)+$B158,""),20)</f>
        <v/>
      </c>
      <c r="Y158" t="str">
        <f>IF(IF('Pedidos día'!Y158&gt;0,('Pedidos día'!Y158*$C158)+$B158,"")&gt;20,IF('Pedidos día'!Y158&gt;0,('Pedidos día'!Y158*$C158)+$B158,""),20)</f>
        <v/>
      </c>
      <c r="Z158">
        <f>IF('Pedidos día'!Z158&gt;0,('Pedidos día'!Z158*$C158)+$B158,"")</f>
        <v>21.801596720606398</v>
      </c>
    </row>
    <row r="159" spans="1:26">
      <c r="A159" t="str">
        <f>'Pedidos día'!A159</f>
        <v>00000-0046</v>
      </c>
      <c r="B159">
        <f>'Pedidos día'!B159</f>
        <v>30</v>
      </c>
      <c r="C159" s="15">
        <f>'Pedidos día'!C159</f>
        <v>1.8307804152086309</v>
      </c>
      <c r="D159" t="str">
        <f>IF(IF('Pedidos día'!D159&gt;0,('Pedidos día'!D159*$C159)+$B159,"")&gt;20,IF('Pedidos día'!D159&gt;0,('Pedidos día'!D159*$C159)+$B159,""),20)</f>
        <v/>
      </c>
      <c r="E159" t="str">
        <f>IF(IF('Pedidos día'!E159&gt;0,('Pedidos día'!E159*$C159)+$B159,"")&gt;20,IF('Pedidos día'!E159&gt;0,('Pedidos día'!E159*$C159)+$B159,""),20)</f>
        <v/>
      </c>
      <c r="F159" t="str">
        <f>IF(IF('Pedidos día'!F159&gt;0,('Pedidos día'!F159*$C159)+$B159,"")&gt;20,IF('Pedidos día'!F159&gt;0,('Pedidos día'!F159*$C159)+$B159,""),20)</f>
        <v/>
      </c>
      <c r="G159" t="str">
        <f>IF(IF('Pedidos día'!G159&gt;0,('Pedidos día'!G159*$C159)+$B159,"")&gt;20,IF('Pedidos día'!G159&gt;0,('Pedidos día'!G159*$C159)+$B159,""),20)</f>
        <v/>
      </c>
      <c r="H159" t="str">
        <f>IF(IF('Pedidos día'!H159&gt;0,('Pedidos día'!H159*$C159)+$B159,"")&gt;20,IF('Pedidos día'!H159&gt;0,('Pedidos día'!H159*$C159)+$B159,""),20)</f>
        <v/>
      </c>
      <c r="I159" t="str">
        <f>IF(IF('Pedidos día'!I159&gt;0,('Pedidos día'!I159*$C159)+$B159,"")&gt;20,IF('Pedidos día'!I159&gt;0,('Pedidos día'!I159*$C159)+$B159,""),20)</f>
        <v/>
      </c>
      <c r="J159" t="str">
        <f>IF(IF('Pedidos día'!J159&gt;0,('Pedidos día'!J159*$C159)+$B159,"")&gt;20,IF('Pedidos día'!J159&gt;0,('Pedidos día'!J159*$C159)+$B159,""),20)</f>
        <v/>
      </c>
      <c r="K159">
        <f>IF(IF('Pedidos día'!K159&gt;0,('Pedidos día'!K159*$C159)+$B159,"")&gt;20,IF('Pedidos día'!K159&gt;0,('Pedidos día'!K159*$C159)+$B159,""),20)</f>
        <v>33.661560830417258</v>
      </c>
      <c r="L159" t="str">
        <f>IF(IF('Pedidos día'!L159&gt;0,('Pedidos día'!L159*$C159)+$B159,"")&gt;20,IF('Pedidos día'!L159&gt;0,('Pedidos día'!L159*$C159)+$B159,""),20)</f>
        <v/>
      </c>
      <c r="M159" t="str">
        <f>IF(IF('Pedidos día'!M159&gt;0,('Pedidos día'!M159*$C159)+$B159,"")&gt;20,IF('Pedidos día'!M159&gt;0,('Pedidos día'!M159*$C159)+$B159,""),20)</f>
        <v/>
      </c>
      <c r="N159" t="str">
        <f>IF(IF('Pedidos día'!N159&gt;0,('Pedidos día'!N159*$C159)+$B159,"")&gt;20,IF('Pedidos día'!N159&gt;0,('Pedidos día'!N159*$C159)+$B159,""),20)</f>
        <v/>
      </c>
      <c r="O159" t="str">
        <f>IF(IF('Pedidos día'!O159&gt;0,('Pedidos día'!O159*$C159)+$B159,"")&gt;20,IF('Pedidos día'!O159&gt;0,('Pedidos día'!O159*$C159)+$B159,""),20)</f>
        <v/>
      </c>
      <c r="P159" t="str">
        <f>IF(IF('Pedidos día'!P159&gt;0,('Pedidos día'!P159*$C159)+$B159,"")&gt;20,IF('Pedidos día'!P159&gt;0,('Pedidos día'!P159*$C159)+$B159,""),20)</f>
        <v/>
      </c>
      <c r="Q159" t="str">
        <f>IF(IF('Pedidos día'!Q159&gt;0,('Pedidos día'!Q159*$C159)+$B159,"")&gt;20,IF('Pedidos día'!Q159&gt;0,('Pedidos día'!Q159*$C159)+$B159,""),20)</f>
        <v/>
      </c>
      <c r="R159" t="str">
        <f>IF(IF('Pedidos día'!R159&gt;0,('Pedidos día'!R159*$C159)+$B159,"")&gt;20,IF('Pedidos día'!R159&gt;0,('Pedidos día'!R159*$C159)+$B159,""),20)</f>
        <v/>
      </c>
      <c r="S159" t="str">
        <f>IF(IF('Pedidos día'!S159&gt;0,('Pedidos día'!S159*$C159)+$B159,"")&gt;20,IF('Pedidos día'!S159&gt;0,('Pedidos día'!S159*$C159)+$B159,""),20)</f>
        <v/>
      </c>
      <c r="T159" t="str">
        <f>IF(IF('Pedidos día'!T159&gt;0,('Pedidos día'!T159*$C159)+$B159,"")&gt;20,IF('Pedidos día'!T159&gt;0,('Pedidos día'!T159*$C159)+$B159,""),20)</f>
        <v/>
      </c>
      <c r="U159" t="str">
        <f>IF(IF('Pedidos día'!U159&gt;0,('Pedidos día'!U159*$C159)+$B159,"")&gt;20,IF('Pedidos día'!U159&gt;0,('Pedidos día'!U159*$C159)+$B159,""),20)</f>
        <v/>
      </c>
      <c r="V159" t="str">
        <f>IF(IF('Pedidos día'!V159&gt;0,('Pedidos día'!V159*$C159)+$B159,"")&gt;20,IF('Pedidos día'!V159&gt;0,('Pedidos día'!V159*$C159)+$B159,""),20)</f>
        <v/>
      </c>
      <c r="W159" t="str">
        <f>IF(IF('Pedidos día'!W159&gt;0,('Pedidos día'!W159*$C159)+$B159,"")&gt;20,IF('Pedidos día'!W159&gt;0,('Pedidos día'!W159*$C159)+$B159,""),20)</f>
        <v/>
      </c>
      <c r="X159" t="str">
        <f>IF(IF('Pedidos día'!X159&gt;0,('Pedidos día'!X159*$C159)+$B159,"")&gt;20,IF('Pedidos día'!X159&gt;0,('Pedidos día'!X159*$C159)+$B159,""),20)</f>
        <v/>
      </c>
      <c r="Y159" t="str">
        <f>IF(IF('Pedidos día'!Y159&gt;0,('Pedidos día'!Y159*$C159)+$B159,"")&gt;20,IF('Pedidos día'!Y159&gt;0,('Pedidos día'!Y159*$C159)+$B159,""),20)</f>
        <v/>
      </c>
      <c r="Z159">
        <f>IF('Pedidos día'!Z159&gt;0,('Pedidos día'!Z159*$C159)+$B159,"")</f>
        <v>33.661560830417258</v>
      </c>
    </row>
    <row r="160" spans="1:26">
      <c r="A160" t="str">
        <f>'Pedidos día'!A160</f>
        <v>00000-0047</v>
      </c>
      <c r="B160">
        <f>'Pedidos día'!B160</f>
        <v>20</v>
      </c>
      <c r="C160" s="15">
        <f>'Pedidos día'!C160</f>
        <v>1.9069760987271902</v>
      </c>
      <c r="D160" t="str">
        <f>IF(IF('Pedidos día'!D160&gt;0,('Pedidos día'!D160*$C160)+$B160,"")&gt;20,IF('Pedidos día'!D160&gt;0,('Pedidos día'!D160*$C160)+$B160,""),20)</f>
        <v/>
      </c>
      <c r="E160" t="str">
        <f>IF(IF('Pedidos día'!E160&gt;0,('Pedidos día'!E160*$C160)+$B160,"")&gt;20,IF('Pedidos día'!E160&gt;0,('Pedidos día'!E160*$C160)+$B160,""),20)</f>
        <v/>
      </c>
      <c r="F160" t="str">
        <f>IF(IF('Pedidos día'!F160&gt;0,('Pedidos día'!F160*$C160)+$B160,"")&gt;20,IF('Pedidos día'!F160&gt;0,('Pedidos día'!F160*$C160)+$B160,""),20)</f>
        <v/>
      </c>
      <c r="G160">
        <f>IF(IF('Pedidos día'!G160&gt;0,('Pedidos día'!G160*$C160)+$B160,"")&gt;20,IF('Pedidos día'!G160&gt;0,('Pedidos día'!G160*$C160)+$B160,""),20)</f>
        <v>27.627904394908761</v>
      </c>
      <c r="H160" t="str">
        <f>IF(IF('Pedidos día'!H160&gt;0,('Pedidos día'!H160*$C160)+$B160,"")&gt;20,IF('Pedidos día'!H160&gt;0,('Pedidos día'!H160*$C160)+$B160,""),20)</f>
        <v/>
      </c>
      <c r="I160" t="str">
        <f>IF(IF('Pedidos día'!I160&gt;0,('Pedidos día'!I160*$C160)+$B160,"")&gt;20,IF('Pedidos día'!I160&gt;0,('Pedidos día'!I160*$C160)+$B160,""),20)</f>
        <v/>
      </c>
      <c r="J160" t="str">
        <f>IF(IF('Pedidos día'!J160&gt;0,('Pedidos día'!J160*$C160)+$B160,"")&gt;20,IF('Pedidos día'!J160&gt;0,('Pedidos día'!J160*$C160)+$B160,""),20)</f>
        <v/>
      </c>
      <c r="K160" t="str">
        <f>IF(IF('Pedidos día'!K160&gt;0,('Pedidos día'!K160*$C160)+$B160,"")&gt;20,IF('Pedidos día'!K160&gt;0,('Pedidos día'!K160*$C160)+$B160,""),20)</f>
        <v/>
      </c>
      <c r="L160" t="str">
        <f>IF(IF('Pedidos día'!L160&gt;0,('Pedidos día'!L160*$C160)+$B160,"")&gt;20,IF('Pedidos día'!L160&gt;0,('Pedidos día'!L160*$C160)+$B160,""),20)</f>
        <v/>
      </c>
      <c r="M160" t="str">
        <f>IF(IF('Pedidos día'!M160&gt;0,('Pedidos día'!M160*$C160)+$B160,"")&gt;20,IF('Pedidos día'!M160&gt;0,('Pedidos día'!M160*$C160)+$B160,""),20)</f>
        <v/>
      </c>
      <c r="N160" t="str">
        <f>IF(IF('Pedidos día'!N160&gt;0,('Pedidos día'!N160*$C160)+$B160,"")&gt;20,IF('Pedidos día'!N160&gt;0,('Pedidos día'!N160*$C160)+$B160,""),20)</f>
        <v/>
      </c>
      <c r="O160" t="str">
        <f>IF(IF('Pedidos día'!O160&gt;0,('Pedidos día'!O160*$C160)+$B160,"")&gt;20,IF('Pedidos día'!O160&gt;0,('Pedidos día'!O160*$C160)+$B160,""),20)</f>
        <v/>
      </c>
      <c r="P160" t="str">
        <f>IF(IF('Pedidos día'!P160&gt;0,('Pedidos día'!P160*$C160)+$B160,"")&gt;20,IF('Pedidos día'!P160&gt;0,('Pedidos día'!P160*$C160)+$B160,""),20)</f>
        <v/>
      </c>
      <c r="Q160" t="str">
        <f>IF(IF('Pedidos día'!Q160&gt;0,('Pedidos día'!Q160*$C160)+$B160,"")&gt;20,IF('Pedidos día'!Q160&gt;0,('Pedidos día'!Q160*$C160)+$B160,""),20)</f>
        <v/>
      </c>
      <c r="R160" t="str">
        <f>IF(IF('Pedidos día'!R160&gt;0,('Pedidos día'!R160*$C160)+$B160,"")&gt;20,IF('Pedidos día'!R160&gt;0,('Pedidos día'!R160*$C160)+$B160,""),20)</f>
        <v/>
      </c>
      <c r="S160" t="str">
        <f>IF(IF('Pedidos día'!S160&gt;0,('Pedidos día'!S160*$C160)+$B160,"")&gt;20,IF('Pedidos día'!S160&gt;0,('Pedidos día'!S160*$C160)+$B160,""),20)</f>
        <v/>
      </c>
      <c r="T160" t="str">
        <f>IF(IF('Pedidos día'!T160&gt;0,('Pedidos día'!T160*$C160)+$B160,"")&gt;20,IF('Pedidos día'!T160&gt;0,('Pedidos día'!T160*$C160)+$B160,""),20)</f>
        <v/>
      </c>
      <c r="U160" t="str">
        <f>IF(IF('Pedidos día'!U160&gt;0,('Pedidos día'!U160*$C160)+$B160,"")&gt;20,IF('Pedidos día'!U160&gt;0,('Pedidos día'!U160*$C160)+$B160,""),20)</f>
        <v/>
      </c>
      <c r="V160" t="str">
        <f>IF(IF('Pedidos día'!V160&gt;0,('Pedidos día'!V160*$C160)+$B160,"")&gt;20,IF('Pedidos día'!V160&gt;0,('Pedidos día'!V160*$C160)+$B160,""),20)</f>
        <v/>
      </c>
      <c r="W160" t="str">
        <f>IF(IF('Pedidos día'!W160&gt;0,('Pedidos día'!W160*$C160)+$B160,"")&gt;20,IF('Pedidos día'!W160&gt;0,('Pedidos día'!W160*$C160)+$B160,""),20)</f>
        <v/>
      </c>
      <c r="X160" t="str">
        <f>IF(IF('Pedidos día'!X160&gt;0,('Pedidos día'!X160*$C160)+$B160,"")&gt;20,IF('Pedidos día'!X160&gt;0,('Pedidos día'!X160*$C160)+$B160,""),20)</f>
        <v/>
      </c>
      <c r="Y160" t="str">
        <f>IF(IF('Pedidos día'!Y160&gt;0,('Pedidos día'!Y160*$C160)+$B160,"")&gt;20,IF('Pedidos día'!Y160&gt;0,('Pedidos día'!Y160*$C160)+$B160,""),20)</f>
        <v/>
      </c>
      <c r="Z160">
        <f>IF('Pedidos día'!Z160&gt;0,('Pedidos día'!Z160*$C160)+$B160,"")</f>
        <v>27.627904394908761</v>
      </c>
    </row>
    <row r="161" spans="1:26">
      <c r="A161" t="str">
        <f>'Pedidos día'!A161</f>
        <v>00000-0053</v>
      </c>
      <c r="B161">
        <f>'Pedidos día'!B161</f>
        <v>10</v>
      </c>
      <c r="C161" s="15">
        <f>'Pedidos día'!C161</f>
        <v>1.2202914763391801</v>
      </c>
      <c r="D161" t="str">
        <f>IF(IF('Pedidos día'!D161&gt;0,('Pedidos día'!D161*$C161)+$B161,"")&gt;20,IF('Pedidos día'!D161&gt;0,('Pedidos día'!D161*$C161)+$B161,""),20)</f>
        <v/>
      </c>
      <c r="E161" t="str">
        <f>IF(IF('Pedidos día'!E161&gt;0,('Pedidos día'!E161*$C161)+$B161,"")&gt;20,IF('Pedidos día'!E161&gt;0,('Pedidos día'!E161*$C161)+$B161,""),20)</f>
        <v/>
      </c>
      <c r="F161" t="str">
        <f>IF(IF('Pedidos día'!F161&gt;0,('Pedidos día'!F161*$C161)+$B161,"")&gt;20,IF('Pedidos día'!F161&gt;0,('Pedidos día'!F161*$C161)+$B161,""),20)</f>
        <v/>
      </c>
      <c r="G161" t="str">
        <f>IF(IF('Pedidos día'!G161&gt;0,('Pedidos día'!G161*$C161)+$B161,"")&gt;20,IF('Pedidos día'!G161&gt;0,('Pedidos día'!G161*$C161)+$B161,""),20)</f>
        <v/>
      </c>
      <c r="H161" t="str">
        <f>IF(IF('Pedidos día'!H161&gt;0,('Pedidos día'!H161*$C161)+$B161,"")&gt;20,IF('Pedidos día'!H161&gt;0,('Pedidos día'!H161*$C161)+$B161,""),20)</f>
        <v/>
      </c>
      <c r="I161" t="str">
        <f>IF(IF('Pedidos día'!I161&gt;0,('Pedidos día'!I161*$C161)+$B161,"")&gt;20,IF('Pedidos día'!I161&gt;0,('Pedidos día'!I161*$C161)+$B161,""),20)</f>
        <v/>
      </c>
      <c r="J161" t="str">
        <f>IF(IF('Pedidos día'!J161&gt;0,('Pedidos día'!J161*$C161)+$B161,"")&gt;20,IF('Pedidos día'!J161&gt;0,('Pedidos día'!J161*$C161)+$B161,""),20)</f>
        <v/>
      </c>
      <c r="K161" t="str">
        <f>IF(IF('Pedidos día'!K161&gt;0,('Pedidos día'!K161*$C161)+$B161,"")&gt;20,IF('Pedidos día'!K161&gt;0,('Pedidos día'!K161*$C161)+$B161,""),20)</f>
        <v/>
      </c>
      <c r="L161" t="str">
        <f>IF(IF('Pedidos día'!L161&gt;0,('Pedidos día'!L161*$C161)+$B161,"")&gt;20,IF('Pedidos día'!L161&gt;0,('Pedidos día'!L161*$C161)+$B161,""),20)</f>
        <v/>
      </c>
      <c r="M161" t="str">
        <f>IF(IF('Pedidos día'!M161&gt;0,('Pedidos día'!M161*$C161)+$B161,"")&gt;20,IF('Pedidos día'!M161&gt;0,('Pedidos día'!M161*$C161)+$B161,""),20)</f>
        <v/>
      </c>
      <c r="N161" t="str">
        <f>IF(IF('Pedidos día'!N161&gt;0,('Pedidos día'!N161*$C161)+$B161,"")&gt;20,IF('Pedidos día'!N161&gt;0,('Pedidos día'!N161*$C161)+$B161,""),20)</f>
        <v/>
      </c>
      <c r="O161" t="str">
        <f>IF(IF('Pedidos día'!O161&gt;0,('Pedidos día'!O161*$C161)+$B161,"")&gt;20,IF('Pedidos día'!O161&gt;0,('Pedidos día'!O161*$C161)+$B161,""),20)</f>
        <v/>
      </c>
      <c r="P161" t="str">
        <f>IF(IF('Pedidos día'!P161&gt;0,('Pedidos día'!P161*$C161)+$B161,"")&gt;20,IF('Pedidos día'!P161&gt;0,('Pedidos día'!P161*$C161)+$B161,""),20)</f>
        <v/>
      </c>
      <c r="Q161" t="str">
        <f>IF(IF('Pedidos día'!Q161&gt;0,('Pedidos día'!Q161*$C161)+$B161,"")&gt;20,IF('Pedidos día'!Q161&gt;0,('Pedidos día'!Q161*$C161)+$B161,""),20)</f>
        <v/>
      </c>
      <c r="R161">
        <f>IF(IF('Pedidos día'!R161&gt;0,('Pedidos día'!R161*$C161)+$B161,"")&gt;20,IF('Pedidos día'!R161&gt;0,('Pedidos día'!R161*$C161)+$B161,""),20)</f>
        <v>20</v>
      </c>
      <c r="S161" t="str">
        <f>IF(IF('Pedidos día'!S161&gt;0,('Pedidos día'!S161*$C161)+$B161,"")&gt;20,IF('Pedidos día'!S161&gt;0,('Pedidos día'!S161*$C161)+$B161,""),20)</f>
        <v/>
      </c>
      <c r="T161" t="str">
        <f>IF(IF('Pedidos día'!T161&gt;0,('Pedidos día'!T161*$C161)+$B161,"")&gt;20,IF('Pedidos día'!T161&gt;0,('Pedidos día'!T161*$C161)+$B161,""),20)</f>
        <v/>
      </c>
      <c r="U161" t="str">
        <f>IF(IF('Pedidos día'!U161&gt;0,('Pedidos día'!U161*$C161)+$B161,"")&gt;20,IF('Pedidos día'!U161&gt;0,('Pedidos día'!U161*$C161)+$B161,""),20)</f>
        <v/>
      </c>
      <c r="V161" t="str">
        <f>IF(IF('Pedidos día'!V161&gt;0,('Pedidos día'!V161*$C161)+$B161,"")&gt;20,IF('Pedidos día'!V161&gt;0,('Pedidos día'!V161*$C161)+$B161,""),20)</f>
        <v/>
      </c>
      <c r="W161" t="str">
        <f>IF(IF('Pedidos día'!W161&gt;0,('Pedidos día'!W161*$C161)+$B161,"")&gt;20,IF('Pedidos día'!W161&gt;0,('Pedidos día'!W161*$C161)+$B161,""),20)</f>
        <v/>
      </c>
      <c r="X161" t="str">
        <f>IF(IF('Pedidos día'!X161&gt;0,('Pedidos día'!X161*$C161)+$B161,"")&gt;20,IF('Pedidos día'!X161&gt;0,('Pedidos día'!X161*$C161)+$B161,""),20)</f>
        <v/>
      </c>
      <c r="Y161" t="str">
        <f>IF(IF('Pedidos día'!Y161&gt;0,('Pedidos día'!Y161*$C161)+$B161,"")&gt;20,IF('Pedidos día'!Y161&gt;0,('Pedidos día'!Y161*$C161)+$B161,""),20)</f>
        <v/>
      </c>
      <c r="Z161">
        <f>IF('Pedidos día'!Z161&gt;0,('Pedidos día'!Z161*$C161)+$B161,"")</f>
        <v>18.54204033437426</v>
      </c>
    </row>
    <row r="162" spans="1:26">
      <c r="A162" t="str">
        <f>'Pedidos día'!A162</f>
        <v>00000-0055</v>
      </c>
      <c r="B162">
        <f>'Pedidos día'!B162</f>
        <v>10</v>
      </c>
      <c r="C162" s="15">
        <f>'Pedidos día'!C162</f>
        <v>1.847229124608444</v>
      </c>
      <c r="D162" t="str">
        <f>IF(IF('Pedidos día'!D162&gt;0,('Pedidos día'!D162*$C162)+$B162,"")&gt;20,IF('Pedidos día'!D162&gt;0,('Pedidos día'!D162*$C162)+$B162,""),20)</f>
        <v/>
      </c>
      <c r="E162" t="str">
        <f>IF(IF('Pedidos día'!E162&gt;0,('Pedidos día'!E162*$C162)+$B162,"")&gt;20,IF('Pedidos día'!E162&gt;0,('Pedidos día'!E162*$C162)+$B162,""),20)</f>
        <v/>
      </c>
      <c r="F162" t="str">
        <f>IF(IF('Pedidos día'!F162&gt;0,('Pedidos día'!F162*$C162)+$B162,"")&gt;20,IF('Pedidos día'!F162&gt;0,('Pedidos día'!F162*$C162)+$B162,""),20)</f>
        <v/>
      </c>
      <c r="G162" t="str">
        <f>IF(IF('Pedidos día'!G162&gt;0,('Pedidos día'!G162*$C162)+$B162,"")&gt;20,IF('Pedidos día'!G162&gt;0,('Pedidos día'!G162*$C162)+$B162,""),20)</f>
        <v/>
      </c>
      <c r="H162" t="str">
        <f>IF(IF('Pedidos día'!H162&gt;0,('Pedidos día'!H162*$C162)+$B162,"")&gt;20,IF('Pedidos día'!H162&gt;0,('Pedidos día'!H162*$C162)+$B162,""),20)</f>
        <v/>
      </c>
      <c r="I162" t="str">
        <f>IF(IF('Pedidos día'!I162&gt;0,('Pedidos día'!I162*$C162)+$B162,"")&gt;20,IF('Pedidos día'!I162&gt;0,('Pedidos día'!I162*$C162)+$B162,""),20)</f>
        <v/>
      </c>
      <c r="J162" t="str">
        <f>IF(IF('Pedidos día'!J162&gt;0,('Pedidos día'!J162*$C162)+$B162,"")&gt;20,IF('Pedidos día'!J162&gt;0,('Pedidos día'!J162*$C162)+$B162,""),20)</f>
        <v/>
      </c>
      <c r="K162" t="str">
        <f>IF(IF('Pedidos día'!K162&gt;0,('Pedidos día'!K162*$C162)+$B162,"")&gt;20,IF('Pedidos día'!K162&gt;0,('Pedidos día'!K162*$C162)+$B162,""),20)</f>
        <v/>
      </c>
      <c r="L162" t="str">
        <f>IF(IF('Pedidos día'!L162&gt;0,('Pedidos día'!L162*$C162)+$B162,"")&gt;20,IF('Pedidos día'!L162&gt;0,('Pedidos día'!L162*$C162)+$B162,""),20)</f>
        <v/>
      </c>
      <c r="M162" t="str">
        <f>IF(IF('Pedidos día'!M162&gt;0,('Pedidos día'!M162*$C162)+$B162,"")&gt;20,IF('Pedidos día'!M162&gt;0,('Pedidos día'!M162*$C162)+$B162,""),20)</f>
        <v/>
      </c>
      <c r="N162" t="str">
        <f>IF(IF('Pedidos día'!N162&gt;0,('Pedidos día'!N162*$C162)+$B162,"")&gt;20,IF('Pedidos día'!N162&gt;0,('Pedidos día'!N162*$C162)+$B162,""),20)</f>
        <v/>
      </c>
      <c r="O162" t="str">
        <f>IF(IF('Pedidos día'!O162&gt;0,('Pedidos día'!O162*$C162)+$B162,"")&gt;20,IF('Pedidos día'!O162&gt;0,('Pedidos día'!O162*$C162)+$B162,""),20)</f>
        <v/>
      </c>
      <c r="P162" t="str">
        <f>IF(IF('Pedidos día'!P162&gt;0,('Pedidos día'!P162*$C162)+$B162,"")&gt;20,IF('Pedidos día'!P162&gt;0,('Pedidos día'!P162*$C162)+$B162,""),20)</f>
        <v/>
      </c>
      <c r="Q162" t="str">
        <f>IF(IF('Pedidos día'!Q162&gt;0,('Pedidos día'!Q162*$C162)+$B162,"")&gt;20,IF('Pedidos día'!Q162&gt;0,('Pedidos día'!Q162*$C162)+$B162,""),20)</f>
        <v/>
      </c>
      <c r="R162" t="str">
        <f>IF(IF('Pedidos día'!R162&gt;0,('Pedidos día'!R162*$C162)+$B162,"")&gt;20,IF('Pedidos día'!R162&gt;0,('Pedidos día'!R162*$C162)+$B162,""),20)</f>
        <v/>
      </c>
      <c r="S162" t="str">
        <f>IF(IF('Pedidos día'!S162&gt;0,('Pedidos día'!S162*$C162)+$B162,"")&gt;20,IF('Pedidos día'!S162&gt;0,('Pedidos día'!S162*$C162)+$B162,""),20)</f>
        <v/>
      </c>
      <c r="T162" t="str">
        <f>IF(IF('Pedidos día'!T162&gt;0,('Pedidos día'!T162*$C162)+$B162,"")&gt;20,IF('Pedidos día'!T162&gt;0,('Pedidos día'!T162*$C162)+$B162,""),20)</f>
        <v/>
      </c>
      <c r="U162" t="str">
        <f>IF(IF('Pedidos día'!U162&gt;0,('Pedidos día'!U162*$C162)+$B162,"")&gt;20,IF('Pedidos día'!U162&gt;0,('Pedidos día'!U162*$C162)+$B162,""),20)</f>
        <v/>
      </c>
      <c r="V162" t="str">
        <f>IF(IF('Pedidos día'!V162&gt;0,('Pedidos día'!V162*$C162)+$B162,"")&gt;20,IF('Pedidos día'!V162&gt;0,('Pedidos día'!V162*$C162)+$B162,""),20)</f>
        <v/>
      </c>
      <c r="W162" t="str">
        <f>IF(IF('Pedidos día'!W162&gt;0,('Pedidos día'!W162*$C162)+$B162,"")&gt;20,IF('Pedidos día'!W162&gt;0,('Pedidos día'!W162*$C162)+$B162,""),20)</f>
        <v/>
      </c>
      <c r="X162" t="str">
        <f>IF(IF('Pedidos día'!X162&gt;0,('Pedidos día'!X162*$C162)+$B162,"")&gt;20,IF('Pedidos día'!X162&gt;0,('Pedidos día'!X162*$C162)+$B162,""),20)</f>
        <v/>
      </c>
      <c r="Y162">
        <f>IF(IF('Pedidos día'!Y162&gt;0,('Pedidos día'!Y162*$C162)+$B162,"")&gt;20,IF('Pedidos día'!Y162&gt;0,('Pedidos día'!Y162*$C162)+$B162,""),20)</f>
        <v>20</v>
      </c>
      <c r="Z162">
        <f>IF('Pedidos día'!Z162&gt;0,('Pedidos día'!Z162*$C162)+$B162,"")</f>
        <v>11.847229124608443</v>
      </c>
    </row>
    <row r="163" spans="1:26">
      <c r="A163" t="str">
        <f>'Pedidos día'!A163</f>
        <v>00000-0059</v>
      </c>
      <c r="B163">
        <f>'Pedidos día'!B163</f>
        <v>20</v>
      </c>
      <c r="C163" s="15">
        <f>'Pedidos día'!C163</f>
        <v>1.6142490060630212</v>
      </c>
      <c r="D163" t="str">
        <f>IF(IF('Pedidos día'!D163&gt;0,('Pedidos día'!D163*$C163)+$B163,"")&gt;20,IF('Pedidos día'!D163&gt;0,('Pedidos día'!D163*$C163)+$B163,""),20)</f>
        <v/>
      </c>
      <c r="E163" t="str">
        <f>IF(IF('Pedidos día'!E163&gt;0,('Pedidos día'!E163*$C163)+$B163,"")&gt;20,IF('Pedidos día'!E163&gt;0,('Pedidos día'!E163*$C163)+$B163,""),20)</f>
        <v/>
      </c>
      <c r="F163" t="str">
        <f>IF(IF('Pedidos día'!F163&gt;0,('Pedidos día'!F163*$C163)+$B163,"")&gt;20,IF('Pedidos día'!F163&gt;0,('Pedidos día'!F163*$C163)+$B163,""),20)</f>
        <v/>
      </c>
      <c r="G163" t="str">
        <f>IF(IF('Pedidos día'!G163&gt;0,('Pedidos día'!G163*$C163)+$B163,"")&gt;20,IF('Pedidos día'!G163&gt;0,('Pedidos día'!G163*$C163)+$B163,""),20)</f>
        <v/>
      </c>
      <c r="H163" t="str">
        <f>IF(IF('Pedidos día'!H163&gt;0,('Pedidos día'!H163*$C163)+$B163,"")&gt;20,IF('Pedidos día'!H163&gt;0,('Pedidos día'!H163*$C163)+$B163,""),20)</f>
        <v/>
      </c>
      <c r="I163" t="str">
        <f>IF(IF('Pedidos día'!I163&gt;0,('Pedidos día'!I163*$C163)+$B163,"")&gt;20,IF('Pedidos día'!I163&gt;0,('Pedidos día'!I163*$C163)+$B163,""),20)</f>
        <v/>
      </c>
      <c r="J163" t="str">
        <f>IF(IF('Pedidos día'!J163&gt;0,('Pedidos día'!J163*$C163)+$B163,"")&gt;20,IF('Pedidos día'!J163&gt;0,('Pedidos día'!J163*$C163)+$B163,""),20)</f>
        <v/>
      </c>
      <c r="K163" t="str">
        <f>IF(IF('Pedidos día'!K163&gt;0,('Pedidos día'!K163*$C163)+$B163,"")&gt;20,IF('Pedidos día'!K163&gt;0,('Pedidos día'!K163*$C163)+$B163,""),20)</f>
        <v/>
      </c>
      <c r="L163" t="str">
        <f>IF(IF('Pedidos día'!L163&gt;0,('Pedidos día'!L163*$C163)+$B163,"")&gt;20,IF('Pedidos día'!L163&gt;0,('Pedidos día'!L163*$C163)+$B163,""),20)</f>
        <v/>
      </c>
      <c r="M163" t="str">
        <f>IF(IF('Pedidos día'!M163&gt;0,('Pedidos día'!M163*$C163)+$B163,"")&gt;20,IF('Pedidos día'!M163&gt;0,('Pedidos día'!M163*$C163)+$B163,""),20)</f>
        <v/>
      </c>
      <c r="N163" t="str">
        <f>IF(IF('Pedidos día'!N163&gt;0,('Pedidos día'!N163*$C163)+$B163,"")&gt;20,IF('Pedidos día'!N163&gt;0,('Pedidos día'!N163*$C163)+$B163,""),20)</f>
        <v/>
      </c>
      <c r="O163" t="str">
        <f>IF(IF('Pedidos día'!O163&gt;0,('Pedidos día'!O163*$C163)+$B163,"")&gt;20,IF('Pedidos día'!O163&gt;0,('Pedidos día'!O163*$C163)+$B163,""),20)</f>
        <v/>
      </c>
      <c r="P163" t="str">
        <f>IF(IF('Pedidos día'!P163&gt;0,('Pedidos día'!P163*$C163)+$B163,"")&gt;20,IF('Pedidos día'!P163&gt;0,('Pedidos día'!P163*$C163)+$B163,""),20)</f>
        <v/>
      </c>
      <c r="Q163" t="str">
        <f>IF(IF('Pedidos día'!Q163&gt;0,('Pedidos día'!Q163*$C163)+$B163,"")&gt;20,IF('Pedidos día'!Q163&gt;0,('Pedidos día'!Q163*$C163)+$B163,""),20)</f>
        <v/>
      </c>
      <c r="R163" t="str">
        <f>IF(IF('Pedidos día'!R163&gt;0,('Pedidos día'!R163*$C163)+$B163,"")&gt;20,IF('Pedidos día'!R163&gt;0,('Pedidos día'!R163*$C163)+$B163,""),20)</f>
        <v/>
      </c>
      <c r="S163" t="str">
        <f>IF(IF('Pedidos día'!S163&gt;0,('Pedidos día'!S163*$C163)+$B163,"")&gt;20,IF('Pedidos día'!S163&gt;0,('Pedidos día'!S163*$C163)+$B163,""),20)</f>
        <v/>
      </c>
      <c r="T163" t="str">
        <f>IF(IF('Pedidos día'!T163&gt;0,('Pedidos día'!T163*$C163)+$B163,"")&gt;20,IF('Pedidos día'!T163&gt;0,('Pedidos día'!T163*$C163)+$B163,""),20)</f>
        <v/>
      </c>
      <c r="U163" t="str">
        <f>IF(IF('Pedidos día'!U163&gt;0,('Pedidos día'!U163*$C163)+$B163,"")&gt;20,IF('Pedidos día'!U163&gt;0,('Pedidos día'!U163*$C163)+$B163,""),20)</f>
        <v/>
      </c>
      <c r="V163" t="str">
        <f>IF(IF('Pedidos día'!V163&gt;0,('Pedidos día'!V163*$C163)+$B163,"")&gt;20,IF('Pedidos día'!V163&gt;0,('Pedidos día'!V163*$C163)+$B163,""),20)</f>
        <v/>
      </c>
      <c r="W163" t="str">
        <f>IF(IF('Pedidos día'!W163&gt;0,('Pedidos día'!W163*$C163)+$B163,"")&gt;20,IF('Pedidos día'!W163&gt;0,('Pedidos día'!W163*$C163)+$B163,""),20)</f>
        <v/>
      </c>
      <c r="X163">
        <f>IF(IF('Pedidos día'!X163&gt;0,('Pedidos día'!X163*$C163)+$B163,"")&gt;20,IF('Pedidos día'!X163&gt;0,('Pedidos día'!X163*$C163)+$B163,""),20)</f>
        <v>23.228498012126042</v>
      </c>
      <c r="Y163" t="str">
        <f>IF(IF('Pedidos día'!Y163&gt;0,('Pedidos día'!Y163*$C163)+$B163,"")&gt;20,IF('Pedidos día'!Y163&gt;0,('Pedidos día'!Y163*$C163)+$B163,""),20)</f>
        <v/>
      </c>
      <c r="Z163">
        <f>IF('Pedidos día'!Z163&gt;0,('Pedidos día'!Z163*$C163)+$B163,"")</f>
        <v>23.228498012126042</v>
      </c>
    </row>
    <row r="164" spans="1:26">
      <c r="A164" t="str">
        <f>'Pedidos día'!A164</f>
        <v>00000-0060</v>
      </c>
      <c r="B164">
        <f>'Pedidos día'!B164</f>
        <v>20</v>
      </c>
      <c r="C164" s="15">
        <f>'Pedidos día'!C164</f>
        <v>1.5751028601882382</v>
      </c>
      <c r="D164" t="str">
        <f>IF(IF('Pedidos día'!D164&gt;0,('Pedidos día'!D164*$C164)+$B164,"")&gt;20,IF('Pedidos día'!D164&gt;0,('Pedidos día'!D164*$C164)+$B164,""),20)</f>
        <v/>
      </c>
      <c r="E164" t="str">
        <f>IF(IF('Pedidos día'!E164&gt;0,('Pedidos día'!E164*$C164)+$B164,"")&gt;20,IF('Pedidos día'!E164&gt;0,('Pedidos día'!E164*$C164)+$B164,""),20)</f>
        <v/>
      </c>
      <c r="F164" t="str">
        <f>IF(IF('Pedidos día'!F164&gt;0,('Pedidos día'!F164*$C164)+$B164,"")&gt;20,IF('Pedidos día'!F164&gt;0,('Pedidos día'!F164*$C164)+$B164,""),20)</f>
        <v/>
      </c>
      <c r="G164" t="str">
        <f>IF(IF('Pedidos día'!G164&gt;0,('Pedidos día'!G164*$C164)+$B164,"")&gt;20,IF('Pedidos día'!G164&gt;0,('Pedidos día'!G164*$C164)+$B164,""),20)</f>
        <v/>
      </c>
      <c r="H164" t="str">
        <f>IF(IF('Pedidos día'!H164&gt;0,('Pedidos día'!H164*$C164)+$B164,"")&gt;20,IF('Pedidos día'!H164&gt;0,('Pedidos día'!H164*$C164)+$B164,""),20)</f>
        <v/>
      </c>
      <c r="I164" t="str">
        <f>IF(IF('Pedidos día'!I164&gt;0,('Pedidos día'!I164*$C164)+$B164,"")&gt;20,IF('Pedidos día'!I164&gt;0,('Pedidos día'!I164*$C164)+$B164,""),20)</f>
        <v/>
      </c>
      <c r="J164" t="str">
        <f>IF(IF('Pedidos día'!J164&gt;0,('Pedidos día'!J164*$C164)+$B164,"")&gt;20,IF('Pedidos día'!J164&gt;0,('Pedidos día'!J164*$C164)+$B164,""),20)</f>
        <v/>
      </c>
      <c r="K164" t="str">
        <f>IF(IF('Pedidos día'!K164&gt;0,('Pedidos día'!K164*$C164)+$B164,"")&gt;20,IF('Pedidos día'!K164&gt;0,('Pedidos día'!K164*$C164)+$B164,""),20)</f>
        <v/>
      </c>
      <c r="L164" t="str">
        <f>IF(IF('Pedidos día'!L164&gt;0,('Pedidos día'!L164*$C164)+$B164,"")&gt;20,IF('Pedidos día'!L164&gt;0,('Pedidos día'!L164*$C164)+$B164,""),20)</f>
        <v/>
      </c>
      <c r="M164" t="str">
        <f>IF(IF('Pedidos día'!M164&gt;0,('Pedidos día'!M164*$C164)+$B164,"")&gt;20,IF('Pedidos día'!M164&gt;0,('Pedidos día'!M164*$C164)+$B164,""),20)</f>
        <v/>
      </c>
      <c r="N164" t="str">
        <f>IF(IF('Pedidos día'!N164&gt;0,('Pedidos día'!N164*$C164)+$B164,"")&gt;20,IF('Pedidos día'!N164&gt;0,('Pedidos día'!N164*$C164)+$B164,""),20)</f>
        <v/>
      </c>
      <c r="O164">
        <f>IF(IF('Pedidos día'!O164&gt;0,('Pedidos día'!O164*$C164)+$B164,"")&gt;20,IF('Pedidos día'!O164&gt;0,('Pedidos día'!O164*$C164)+$B164,""),20)</f>
        <v>26.300411440752953</v>
      </c>
      <c r="P164" t="str">
        <f>IF(IF('Pedidos día'!P164&gt;0,('Pedidos día'!P164*$C164)+$B164,"")&gt;20,IF('Pedidos día'!P164&gt;0,('Pedidos día'!P164*$C164)+$B164,""),20)</f>
        <v/>
      </c>
      <c r="Q164" t="str">
        <f>IF(IF('Pedidos día'!Q164&gt;0,('Pedidos día'!Q164*$C164)+$B164,"")&gt;20,IF('Pedidos día'!Q164&gt;0,('Pedidos día'!Q164*$C164)+$B164,""),20)</f>
        <v/>
      </c>
      <c r="R164" t="str">
        <f>IF(IF('Pedidos día'!R164&gt;0,('Pedidos día'!R164*$C164)+$B164,"")&gt;20,IF('Pedidos día'!R164&gt;0,('Pedidos día'!R164*$C164)+$B164,""),20)</f>
        <v/>
      </c>
      <c r="S164" t="str">
        <f>IF(IF('Pedidos día'!S164&gt;0,('Pedidos día'!S164*$C164)+$B164,"")&gt;20,IF('Pedidos día'!S164&gt;0,('Pedidos día'!S164*$C164)+$B164,""),20)</f>
        <v/>
      </c>
      <c r="T164" t="str">
        <f>IF(IF('Pedidos día'!T164&gt;0,('Pedidos día'!T164*$C164)+$B164,"")&gt;20,IF('Pedidos día'!T164&gt;0,('Pedidos día'!T164*$C164)+$B164,""),20)</f>
        <v/>
      </c>
      <c r="U164" t="str">
        <f>IF(IF('Pedidos día'!U164&gt;0,('Pedidos día'!U164*$C164)+$B164,"")&gt;20,IF('Pedidos día'!U164&gt;0,('Pedidos día'!U164*$C164)+$B164,""),20)</f>
        <v/>
      </c>
      <c r="V164" t="str">
        <f>IF(IF('Pedidos día'!V164&gt;0,('Pedidos día'!V164*$C164)+$B164,"")&gt;20,IF('Pedidos día'!V164&gt;0,('Pedidos día'!V164*$C164)+$B164,""),20)</f>
        <v/>
      </c>
      <c r="W164" t="str">
        <f>IF(IF('Pedidos día'!W164&gt;0,('Pedidos día'!W164*$C164)+$B164,"")&gt;20,IF('Pedidos día'!W164&gt;0,('Pedidos día'!W164*$C164)+$B164,""),20)</f>
        <v/>
      </c>
      <c r="X164" t="str">
        <f>IF(IF('Pedidos día'!X164&gt;0,('Pedidos día'!X164*$C164)+$B164,"")&gt;20,IF('Pedidos día'!X164&gt;0,('Pedidos día'!X164*$C164)+$B164,""),20)</f>
        <v/>
      </c>
      <c r="Y164" t="str">
        <f>IF(IF('Pedidos día'!Y164&gt;0,('Pedidos día'!Y164*$C164)+$B164,"")&gt;20,IF('Pedidos día'!Y164&gt;0,('Pedidos día'!Y164*$C164)+$B164,""),20)</f>
        <v/>
      </c>
      <c r="Z164">
        <f>IF('Pedidos día'!Z164&gt;0,('Pedidos día'!Z164*$C164)+$B164,"")</f>
        <v>26.300411440752953</v>
      </c>
    </row>
    <row r="165" spans="1:26">
      <c r="A165" t="str">
        <f>'Pedidos día'!A165</f>
        <v>00000-0062</v>
      </c>
      <c r="B165">
        <f>'Pedidos día'!B165</f>
        <v>10</v>
      </c>
      <c r="C165" s="15">
        <f>'Pedidos día'!C165</f>
        <v>1.3522346464432464</v>
      </c>
      <c r="D165" t="str">
        <f>IF(IF('Pedidos día'!D165&gt;0,('Pedidos día'!D165*$C165)+$B165,"")&gt;20,IF('Pedidos día'!D165&gt;0,('Pedidos día'!D165*$C165)+$B165,""),20)</f>
        <v/>
      </c>
      <c r="E165" t="str">
        <f>IF(IF('Pedidos día'!E165&gt;0,('Pedidos día'!E165*$C165)+$B165,"")&gt;20,IF('Pedidos día'!E165&gt;0,('Pedidos día'!E165*$C165)+$B165,""),20)</f>
        <v/>
      </c>
      <c r="F165" t="str">
        <f>IF(IF('Pedidos día'!F165&gt;0,('Pedidos día'!F165*$C165)+$B165,"")&gt;20,IF('Pedidos día'!F165&gt;0,('Pedidos día'!F165*$C165)+$B165,""),20)</f>
        <v/>
      </c>
      <c r="G165" t="str">
        <f>IF(IF('Pedidos día'!G165&gt;0,('Pedidos día'!G165*$C165)+$B165,"")&gt;20,IF('Pedidos día'!G165&gt;0,('Pedidos día'!G165*$C165)+$B165,""),20)</f>
        <v/>
      </c>
      <c r="H165" t="str">
        <f>IF(IF('Pedidos día'!H165&gt;0,('Pedidos día'!H165*$C165)+$B165,"")&gt;20,IF('Pedidos día'!H165&gt;0,('Pedidos día'!H165*$C165)+$B165,""),20)</f>
        <v/>
      </c>
      <c r="I165" t="str">
        <f>IF(IF('Pedidos día'!I165&gt;0,('Pedidos día'!I165*$C165)+$B165,"")&gt;20,IF('Pedidos día'!I165&gt;0,('Pedidos día'!I165*$C165)+$B165,""),20)</f>
        <v/>
      </c>
      <c r="J165" t="str">
        <f>IF(IF('Pedidos día'!J165&gt;0,('Pedidos día'!J165*$C165)+$B165,"")&gt;20,IF('Pedidos día'!J165&gt;0,('Pedidos día'!J165*$C165)+$B165,""),20)</f>
        <v/>
      </c>
      <c r="K165" t="str">
        <f>IF(IF('Pedidos día'!K165&gt;0,('Pedidos día'!K165*$C165)+$B165,"")&gt;20,IF('Pedidos día'!K165&gt;0,('Pedidos día'!K165*$C165)+$B165,""),20)</f>
        <v/>
      </c>
      <c r="L165" t="str">
        <f>IF(IF('Pedidos día'!L165&gt;0,('Pedidos día'!L165*$C165)+$B165,"")&gt;20,IF('Pedidos día'!L165&gt;0,('Pedidos día'!L165*$C165)+$B165,""),20)</f>
        <v/>
      </c>
      <c r="M165" t="str">
        <f>IF(IF('Pedidos día'!M165&gt;0,('Pedidos día'!M165*$C165)+$B165,"")&gt;20,IF('Pedidos día'!M165&gt;0,('Pedidos día'!M165*$C165)+$B165,""),20)</f>
        <v/>
      </c>
      <c r="N165" t="str">
        <f>IF(IF('Pedidos día'!N165&gt;0,('Pedidos día'!N165*$C165)+$B165,"")&gt;20,IF('Pedidos día'!N165&gt;0,('Pedidos día'!N165*$C165)+$B165,""),20)</f>
        <v/>
      </c>
      <c r="O165">
        <f>IF(IF('Pedidos día'!O165&gt;0,('Pedidos día'!O165*$C165)+$B165,"")&gt;20,IF('Pedidos día'!O165&gt;0,('Pedidos día'!O165*$C165)+$B165,""),20)</f>
        <v>20</v>
      </c>
      <c r="P165" t="str">
        <f>IF(IF('Pedidos día'!P165&gt;0,('Pedidos día'!P165*$C165)+$B165,"")&gt;20,IF('Pedidos día'!P165&gt;0,('Pedidos día'!P165*$C165)+$B165,""),20)</f>
        <v/>
      </c>
      <c r="Q165" t="str">
        <f>IF(IF('Pedidos día'!Q165&gt;0,('Pedidos día'!Q165*$C165)+$B165,"")&gt;20,IF('Pedidos día'!Q165&gt;0,('Pedidos día'!Q165*$C165)+$B165,""),20)</f>
        <v/>
      </c>
      <c r="R165" t="str">
        <f>IF(IF('Pedidos día'!R165&gt;0,('Pedidos día'!R165*$C165)+$B165,"")&gt;20,IF('Pedidos día'!R165&gt;0,('Pedidos día'!R165*$C165)+$B165,""),20)</f>
        <v/>
      </c>
      <c r="S165" t="str">
        <f>IF(IF('Pedidos día'!S165&gt;0,('Pedidos día'!S165*$C165)+$B165,"")&gt;20,IF('Pedidos día'!S165&gt;0,('Pedidos día'!S165*$C165)+$B165,""),20)</f>
        <v/>
      </c>
      <c r="T165" t="str">
        <f>IF(IF('Pedidos día'!T165&gt;0,('Pedidos día'!T165*$C165)+$B165,"")&gt;20,IF('Pedidos día'!T165&gt;0,('Pedidos día'!T165*$C165)+$B165,""),20)</f>
        <v/>
      </c>
      <c r="U165" t="str">
        <f>IF(IF('Pedidos día'!U165&gt;0,('Pedidos día'!U165*$C165)+$B165,"")&gt;20,IF('Pedidos día'!U165&gt;0,('Pedidos día'!U165*$C165)+$B165,""),20)</f>
        <v/>
      </c>
      <c r="V165" t="str">
        <f>IF(IF('Pedidos día'!V165&gt;0,('Pedidos día'!V165*$C165)+$B165,"")&gt;20,IF('Pedidos día'!V165&gt;0,('Pedidos día'!V165*$C165)+$B165,""),20)</f>
        <v/>
      </c>
      <c r="W165" t="str">
        <f>IF(IF('Pedidos día'!W165&gt;0,('Pedidos día'!W165*$C165)+$B165,"")&gt;20,IF('Pedidos día'!W165&gt;0,('Pedidos día'!W165*$C165)+$B165,""),20)</f>
        <v/>
      </c>
      <c r="X165" t="str">
        <f>IF(IF('Pedidos día'!X165&gt;0,('Pedidos día'!X165*$C165)+$B165,"")&gt;20,IF('Pedidos día'!X165&gt;0,('Pedidos día'!X165*$C165)+$B165,""),20)</f>
        <v/>
      </c>
      <c r="Y165" t="str">
        <f>IF(IF('Pedidos día'!Y165&gt;0,('Pedidos día'!Y165*$C165)+$B165,"")&gt;20,IF('Pedidos día'!Y165&gt;0,('Pedidos día'!Y165*$C165)+$B165,""),20)</f>
        <v/>
      </c>
      <c r="Z165">
        <f>IF('Pedidos día'!Z165&gt;0,('Pedidos día'!Z165*$C165)+$B165,"")</f>
        <v>11.352234646443247</v>
      </c>
    </row>
    <row r="166" spans="1:26">
      <c r="A166" t="str">
        <f>'Pedidos día'!A166</f>
        <v>00000-0064</v>
      </c>
      <c r="B166">
        <f>'Pedidos día'!B166</f>
        <v>30</v>
      </c>
      <c r="C166" s="15">
        <f>'Pedidos día'!C166</f>
        <v>1.7703012081951774</v>
      </c>
      <c r="D166" t="str">
        <f>IF(IF('Pedidos día'!D166&gt;0,('Pedidos día'!D166*$C166)+$B166,"")&gt;20,IF('Pedidos día'!D166&gt;0,('Pedidos día'!D166*$C166)+$B166,""),20)</f>
        <v/>
      </c>
      <c r="E166" t="str">
        <f>IF(IF('Pedidos día'!E166&gt;0,('Pedidos día'!E166*$C166)+$B166,"")&gt;20,IF('Pedidos día'!E166&gt;0,('Pedidos día'!E166*$C166)+$B166,""),20)</f>
        <v/>
      </c>
      <c r="F166" t="str">
        <f>IF(IF('Pedidos día'!F166&gt;0,('Pedidos día'!F166*$C166)+$B166,"")&gt;20,IF('Pedidos día'!F166&gt;0,('Pedidos día'!F166*$C166)+$B166,""),20)</f>
        <v/>
      </c>
      <c r="G166">
        <f>IF(IF('Pedidos día'!G166&gt;0,('Pedidos día'!G166*$C166)+$B166,"")&gt;20,IF('Pedidos día'!G166&gt;0,('Pedidos día'!G166*$C166)+$B166,""),20)</f>
        <v>40.621807249171063</v>
      </c>
      <c r="H166" t="str">
        <f>IF(IF('Pedidos día'!H166&gt;0,('Pedidos día'!H166*$C166)+$B166,"")&gt;20,IF('Pedidos día'!H166&gt;0,('Pedidos día'!H166*$C166)+$B166,""),20)</f>
        <v/>
      </c>
      <c r="I166" t="str">
        <f>IF(IF('Pedidos día'!I166&gt;0,('Pedidos día'!I166*$C166)+$B166,"")&gt;20,IF('Pedidos día'!I166&gt;0,('Pedidos día'!I166*$C166)+$B166,""),20)</f>
        <v/>
      </c>
      <c r="J166" t="str">
        <f>IF(IF('Pedidos día'!J166&gt;0,('Pedidos día'!J166*$C166)+$B166,"")&gt;20,IF('Pedidos día'!J166&gt;0,('Pedidos día'!J166*$C166)+$B166,""),20)</f>
        <v/>
      </c>
      <c r="K166" t="str">
        <f>IF(IF('Pedidos día'!K166&gt;0,('Pedidos día'!K166*$C166)+$B166,"")&gt;20,IF('Pedidos día'!K166&gt;0,('Pedidos día'!K166*$C166)+$B166,""),20)</f>
        <v/>
      </c>
      <c r="L166" t="str">
        <f>IF(IF('Pedidos día'!L166&gt;0,('Pedidos día'!L166*$C166)+$B166,"")&gt;20,IF('Pedidos día'!L166&gt;0,('Pedidos día'!L166*$C166)+$B166,""),20)</f>
        <v/>
      </c>
      <c r="M166" t="str">
        <f>IF(IF('Pedidos día'!M166&gt;0,('Pedidos día'!M166*$C166)+$B166,"")&gt;20,IF('Pedidos día'!M166&gt;0,('Pedidos día'!M166*$C166)+$B166,""),20)</f>
        <v/>
      </c>
      <c r="N166" t="str">
        <f>IF(IF('Pedidos día'!N166&gt;0,('Pedidos día'!N166*$C166)+$B166,"")&gt;20,IF('Pedidos día'!N166&gt;0,('Pedidos día'!N166*$C166)+$B166,""),20)</f>
        <v/>
      </c>
      <c r="O166" t="str">
        <f>IF(IF('Pedidos día'!O166&gt;0,('Pedidos día'!O166*$C166)+$B166,"")&gt;20,IF('Pedidos día'!O166&gt;0,('Pedidos día'!O166*$C166)+$B166,""),20)</f>
        <v/>
      </c>
      <c r="P166" t="str">
        <f>IF(IF('Pedidos día'!P166&gt;0,('Pedidos día'!P166*$C166)+$B166,"")&gt;20,IF('Pedidos día'!P166&gt;0,('Pedidos día'!P166*$C166)+$B166,""),20)</f>
        <v/>
      </c>
      <c r="Q166" t="str">
        <f>IF(IF('Pedidos día'!Q166&gt;0,('Pedidos día'!Q166*$C166)+$B166,"")&gt;20,IF('Pedidos día'!Q166&gt;0,('Pedidos día'!Q166*$C166)+$B166,""),20)</f>
        <v/>
      </c>
      <c r="R166" t="str">
        <f>IF(IF('Pedidos día'!R166&gt;0,('Pedidos día'!R166*$C166)+$B166,"")&gt;20,IF('Pedidos día'!R166&gt;0,('Pedidos día'!R166*$C166)+$B166,""),20)</f>
        <v/>
      </c>
      <c r="S166" t="str">
        <f>IF(IF('Pedidos día'!S166&gt;0,('Pedidos día'!S166*$C166)+$B166,"")&gt;20,IF('Pedidos día'!S166&gt;0,('Pedidos día'!S166*$C166)+$B166,""),20)</f>
        <v/>
      </c>
      <c r="T166" t="str">
        <f>IF(IF('Pedidos día'!T166&gt;0,('Pedidos día'!T166*$C166)+$B166,"")&gt;20,IF('Pedidos día'!T166&gt;0,('Pedidos día'!T166*$C166)+$B166,""),20)</f>
        <v/>
      </c>
      <c r="U166" t="str">
        <f>IF(IF('Pedidos día'!U166&gt;0,('Pedidos día'!U166*$C166)+$B166,"")&gt;20,IF('Pedidos día'!U166&gt;0,('Pedidos día'!U166*$C166)+$B166,""),20)</f>
        <v/>
      </c>
      <c r="V166" t="str">
        <f>IF(IF('Pedidos día'!V166&gt;0,('Pedidos día'!V166*$C166)+$B166,"")&gt;20,IF('Pedidos día'!V166&gt;0,('Pedidos día'!V166*$C166)+$B166,""),20)</f>
        <v/>
      </c>
      <c r="W166" t="str">
        <f>IF(IF('Pedidos día'!W166&gt;0,('Pedidos día'!W166*$C166)+$B166,"")&gt;20,IF('Pedidos día'!W166&gt;0,('Pedidos día'!W166*$C166)+$B166,""),20)</f>
        <v/>
      </c>
      <c r="X166" t="str">
        <f>IF(IF('Pedidos día'!X166&gt;0,('Pedidos día'!X166*$C166)+$B166,"")&gt;20,IF('Pedidos día'!X166&gt;0,('Pedidos día'!X166*$C166)+$B166,""),20)</f>
        <v/>
      </c>
      <c r="Y166" t="str">
        <f>IF(IF('Pedidos día'!Y166&gt;0,('Pedidos día'!Y166*$C166)+$B166,"")&gt;20,IF('Pedidos día'!Y166&gt;0,('Pedidos día'!Y166*$C166)+$B166,""),20)</f>
        <v/>
      </c>
      <c r="Z166">
        <f>IF('Pedidos día'!Z166&gt;0,('Pedidos día'!Z166*$C166)+$B166,"")</f>
        <v>40.621807249171063</v>
      </c>
    </row>
    <row r="167" spans="1:26">
      <c r="A167" t="str">
        <f>'Pedidos día'!A167</f>
        <v>00000-0066</v>
      </c>
      <c r="B167">
        <f>'Pedidos día'!B167</f>
        <v>10</v>
      </c>
      <c r="C167" s="15">
        <f>'Pedidos día'!C167</f>
        <v>1.2746495272868044</v>
      </c>
      <c r="D167" t="str">
        <f>IF(IF('Pedidos día'!D167&gt;0,('Pedidos día'!D167*$C167)+$B167,"")&gt;20,IF('Pedidos día'!D167&gt;0,('Pedidos día'!D167*$C167)+$B167,""),20)</f>
        <v/>
      </c>
      <c r="E167" t="str">
        <f>IF(IF('Pedidos día'!E167&gt;0,('Pedidos día'!E167*$C167)+$B167,"")&gt;20,IF('Pedidos día'!E167&gt;0,('Pedidos día'!E167*$C167)+$B167,""),20)</f>
        <v/>
      </c>
      <c r="F167" t="str">
        <f>IF(IF('Pedidos día'!F167&gt;0,('Pedidos día'!F167*$C167)+$B167,"")&gt;20,IF('Pedidos día'!F167&gt;0,('Pedidos día'!F167*$C167)+$B167,""),20)</f>
        <v/>
      </c>
      <c r="G167" t="str">
        <f>IF(IF('Pedidos día'!G167&gt;0,('Pedidos día'!G167*$C167)+$B167,"")&gt;20,IF('Pedidos día'!G167&gt;0,('Pedidos día'!G167*$C167)+$B167,""),20)</f>
        <v/>
      </c>
      <c r="H167">
        <f>IF(IF('Pedidos día'!H167&gt;0,('Pedidos día'!H167*$C167)+$B167,"")&gt;20,IF('Pedidos día'!H167&gt;0,('Pedidos día'!H167*$C167)+$B167,""),20)</f>
        <v>20</v>
      </c>
      <c r="I167" t="str">
        <f>IF(IF('Pedidos día'!I167&gt;0,('Pedidos día'!I167*$C167)+$B167,"")&gt;20,IF('Pedidos día'!I167&gt;0,('Pedidos día'!I167*$C167)+$B167,""),20)</f>
        <v/>
      </c>
      <c r="J167" t="str">
        <f>IF(IF('Pedidos día'!J167&gt;0,('Pedidos día'!J167*$C167)+$B167,"")&gt;20,IF('Pedidos día'!J167&gt;0,('Pedidos día'!J167*$C167)+$B167,""),20)</f>
        <v/>
      </c>
      <c r="K167" t="str">
        <f>IF(IF('Pedidos día'!K167&gt;0,('Pedidos día'!K167*$C167)+$B167,"")&gt;20,IF('Pedidos día'!K167&gt;0,('Pedidos día'!K167*$C167)+$B167,""),20)</f>
        <v/>
      </c>
      <c r="L167" t="str">
        <f>IF(IF('Pedidos día'!L167&gt;0,('Pedidos día'!L167*$C167)+$B167,"")&gt;20,IF('Pedidos día'!L167&gt;0,('Pedidos día'!L167*$C167)+$B167,""),20)</f>
        <v/>
      </c>
      <c r="M167" t="str">
        <f>IF(IF('Pedidos día'!M167&gt;0,('Pedidos día'!M167*$C167)+$B167,"")&gt;20,IF('Pedidos día'!M167&gt;0,('Pedidos día'!M167*$C167)+$B167,""),20)</f>
        <v/>
      </c>
      <c r="N167" t="str">
        <f>IF(IF('Pedidos día'!N167&gt;0,('Pedidos día'!N167*$C167)+$B167,"")&gt;20,IF('Pedidos día'!N167&gt;0,('Pedidos día'!N167*$C167)+$B167,""),20)</f>
        <v/>
      </c>
      <c r="O167" t="str">
        <f>IF(IF('Pedidos día'!O167&gt;0,('Pedidos día'!O167*$C167)+$B167,"")&gt;20,IF('Pedidos día'!O167&gt;0,('Pedidos día'!O167*$C167)+$B167,""),20)</f>
        <v/>
      </c>
      <c r="P167" t="str">
        <f>IF(IF('Pedidos día'!P167&gt;0,('Pedidos día'!P167*$C167)+$B167,"")&gt;20,IF('Pedidos día'!P167&gt;0,('Pedidos día'!P167*$C167)+$B167,""),20)</f>
        <v/>
      </c>
      <c r="Q167" t="str">
        <f>IF(IF('Pedidos día'!Q167&gt;0,('Pedidos día'!Q167*$C167)+$B167,"")&gt;20,IF('Pedidos día'!Q167&gt;0,('Pedidos día'!Q167*$C167)+$B167,""),20)</f>
        <v/>
      </c>
      <c r="R167" t="str">
        <f>IF(IF('Pedidos día'!R167&gt;0,('Pedidos día'!R167*$C167)+$B167,"")&gt;20,IF('Pedidos día'!R167&gt;0,('Pedidos día'!R167*$C167)+$B167,""),20)</f>
        <v/>
      </c>
      <c r="S167" t="str">
        <f>IF(IF('Pedidos día'!S167&gt;0,('Pedidos día'!S167*$C167)+$B167,"")&gt;20,IF('Pedidos día'!S167&gt;0,('Pedidos día'!S167*$C167)+$B167,""),20)</f>
        <v/>
      </c>
      <c r="T167" t="str">
        <f>IF(IF('Pedidos día'!T167&gt;0,('Pedidos día'!T167*$C167)+$B167,"")&gt;20,IF('Pedidos día'!T167&gt;0,('Pedidos día'!T167*$C167)+$B167,""),20)</f>
        <v/>
      </c>
      <c r="U167" t="str">
        <f>IF(IF('Pedidos día'!U167&gt;0,('Pedidos día'!U167*$C167)+$B167,"")&gt;20,IF('Pedidos día'!U167&gt;0,('Pedidos día'!U167*$C167)+$B167,""),20)</f>
        <v/>
      </c>
      <c r="V167" t="str">
        <f>IF(IF('Pedidos día'!V167&gt;0,('Pedidos día'!V167*$C167)+$B167,"")&gt;20,IF('Pedidos día'!V167&gt;0,('Pedidos día'!V167*$C167)+$B167,""),20)</f>
        <v/>
      </c>
      <c r="W167" t="str">
        <f>IF(IF('Pedidos día'!W167&gt;0,('Pedidos día'!W167*$C167)+$B167,"")&gt;20,IF('Pedidos día'!W167&gt;0,('Pedidos día'!W167*$C167)+$B167,""),20)</f>
        <v/>
      </c>
      <c r="X167" t="str">
        <f>IF(IF('Pedidos día'!X167&gt;0,('Pedidos día'!X167*$C167)+$B167,"")&gt;20,IF('Pedidos día'!X167&gt;0,('Pedidos día'!X167*$C167)+$B167,""),20)</f>
        <v/>
      </c>
      <c r="Y167" t="str">
        <f>IF(IF('Pedidos día'!Y167&gt;0,('Pedidos día'!Y167*$C167)+$B167,"")&gt;20,IF('Pedidos día'!Y167&gt;0,('Pedidos día'!Y167*$C167)+$B167,""),20)</f>
        <v/>
      </c>
      <c r="Z167">
        <f>IF('Pedidos día'!Z167&gt;0,('Pedidos día'!Z167*$C167)+$B167,"")</f>
        <v>11.274649527286805</v>
      </c>
    </row>
    <row r="168" spans="1:26">
      <c r="A168" t="str">
        <f>'Pedidos día'!A168</f>
        <v>00000-0067</v>
      </c>
      <c r="B168">
        <f>'Pedidos día'!B168</f>
        <v>30</v>
      </c>
      <c r="C168" s="15">
        <f>'Pedidos día'!C168</f>
        <v>1.3218944419932441</v>
      </c>
      <c r="D168" t="str">
        <f>IF(IF('Pedidos día'!D168&gt;0,('Pedidos día'!D168*$C168)+$B168,"")&gt;20,IF('Pedidos día'!D168&gt;0,('Pedidos día'!D168*$C168)+$B168,""),20)</f>
        <v/>
      </c>
      <c r="E168" t="str">
        <f>IF(IF('Pedidos día'!E168&gt;0,('Pedidos día'!E168*$C168)+$B168,"")&gt;20,IF('Pedidos día'!E168&gt;0,('Pedidos día'!E168*$C168)+$B168,""),20)</f>
        <v/>
      </c>
      <c r="F168" t="str">
        <f>IF(IF('Pedidos día'!F168&gt;0,('Pedidos día'!F168*$C168)+$B168,"")&gt;20,IF('Pedidos día'!F168&gt;0,('Pedidos día'!F168*$C168)+$B168,""),20)</f>
        <v/>
      </c>
      <c r="G168" t="str">
        <f>IF(IF('Pedidos día'!G168&gt;0,('Pedidos día'!G168*$C168)+$B168,"")&gt;20,IF('Pedidos día'!G168&gt;0,('Pedidos día'!G168*$C168)+$B168,""),20)</f>
        <v/>
      </c>
      <c r="H168" t="str">
        <f>IF(IF('Pedidos día'!H168&gt;0,('Pedidos día'!H168*$C168)+$B168,"")&gt;20,IF('Pedidos día'!H168&gt;0,('Pedidos día'!H168*$C168)+$B168,""),20)</f>
        <v/>
      </c>
      <c r="I168" t="str">
        <f>IF(IF('Pedidos día'!I168&gt;0,('Pedidos día'!I168*$C168)+$B168,"")&gt;20,IF('Pedidos día'!I168&gt;0,('Pedidos día'!I168*$C168)+$B168,""),20)</f>
        <v/>
      </c>
      <c r="J168" t="str">
        <f>IF(IF('Pedidos día'!J168&gt;0,('Pedidos día'!J168*$C168)+$B168,"")&gt;20,IF('Pedidos día'!J168&gt;0,('Pedidos día'!J168*$C168)+$B168,""),20)</f>
        <v/>
      </c>
      <c r="K168" t="str">
        <f>IF(IF('Pedidos día'!K168&gt;0,('Pedidos día'!K168*$C168)+$B168,"")&gt;20,IF('Pedidos día'!K168&gt;0,('Pedidos día'!K168*$C168)+$B168,""),20)</f>
        <v/>
      </c>
      <c r="L168">
        <f>IF(IF('Pedidos día'!L168&gt;0,('Pedidos día'!L168*$C168)+$B168,"")&gt;20,IF('Pedidos día'!L168&gt;0,('Pedidos día'!L168*$C168)+$B168,""),20)</f>
        <v>44.540838861925685</v>
      </c>
      <c r="M168" t="str">
        <f>IF(IF('Pedidos día'!M168&gt;0,('Pedidos día'!M168*$C168)+$B168,"")&gt;20,IF('Pedidos día'!M168&gt;0,('Pedidos día'!M168*$C168)+$B168,""),20)</f>
        <v/>
      </c>
      <c r="N168" t="str">
        <f>IF(IF('Pedidos día'!N168&gt;0,('Pedidos día'!N168*$C168)+$B168,"")&gt;20,IF('Pedidos día'!N168&gt;0,('Pedidos día'!N168*$C168)+$B168,""),20)</f>
        <v/>
      </c>
      <c r="O168" t="str">
        <f>IF(IF('Pedidos día'!O168&gt;0,('Pedidos día'!O168*$C168)+$B168,"")&gt;20,IF('Pedidos día'!O168&gt;0,('Pedidos día'!O168*$C168)+$B168,""),20)</f>
        <v/>
      </c>
      <c r="P168" t="str">
        <f>IF(IF('Pedidos día'!P168&gt;0,('Pedidos día'!P168*$C168)+$B168,"")&gt;20,IF('Pedidos día'!P168&gt;0,('Pedidos día'!P168*$C168)+$B168,""),20)</f>
        <v/>
      </c>
      <c r="Q168" t="str">
        <f>IF(IF('Pedidos día'!Q168&gt;0,('Pedidos día'!Q168*$C168)+$B168,"")&gt;20,IF('Pedidos día'!Q168&gt;0,('Pedidos día'!Q168*$C168)+$B168,""),20)</f>
        <v/>
      </c>
      <c r="R168" t="str">
        <f>IF(IF('Pedidos día'!R168&gt;0,('Pedidos día'!R168*$C168)+$B168,"")&gt;20,IF('Pedidos día'!R168&gt;0,('Pedidos día'!R168*$C168)+$B168,""),20)</f>
        <v/>
      </c>
      <c r="S168" t="str">
        <f>IF(IF('Pedidos día'!S168&gt;0,('Pedidos día'!S168*$C168)+$B168,"")&gt;20,IF('Pedidos día'!S168&gt;0,('Pedidos día'!S168*$C168)+$B168,""),20)</f>
        <v/>
      </c>
      <c r="T168" t="str">
        <f>IF(IF('Pedidos día'!T168&gt;0,('Pedidos día'!T168*$C168)+$B168,"")&gt;20,IF('Pedidos día'!T168&gt;0,('Pedidos día'!T168*$C168)+$B168,""),20)</f>
        <v/>
      </c>
      <c r="U168" t="str">
        <f>IF(IF('Pedidos día'!U168&gt;0,('Pedidos día'!U168*$C168)+$B168,"")&gt;20,IF('Pedidos día'!U168&gt;0,('Pedidos día'!U168*$C168)+$B168,""),20)</f>
        <v/>
      </c>
      <c r="V168" t="str">
        <f>IF(IF('Pedidos día'!V168&gt;0,('Pedidos día'!V168*$C168)+$B168,"")&gt;20,IF('Pedidos día'!V168&gt;0,('Pedidos día'!V168*$C168)+$B168,""),20)</f>
        <v/>
      </c>
      <c r="W168" t="str">
        <f>IF(IF('Pedidos día'!W168&gt;0,('Pedidos día'!W168*$C168)+$B168,"")&gt;20,IF('Pedidos día'!W168&gt;0,('Pedidos día'!W168*$C168)+$B168,""),20)</f>
        <v/>
      </c>
      <c r="X168" t="str">
        <f>IF(IF('Pedidos día'!X168&gt;0,('Pedidos día'!X168*$C168)+$B168,"")&gt;20,IF('Pedidos día'!X168&gt;0,('Pedidos día'!X168*$C168)+$B168,""),20)</f>
        <v/>
      </c>
      <c r="Y168" t="str">
        <f>IF(IF('Pedidos día'!Y168&gt;0,('Pedidos día'!Y168*$C168)+$B168,"")&gt;20,IF('Pedidos día'!Y168&gt;0,('Pedidos día'!Y168*$C168)+$B168,""),20)</f>
        <v/>
      </c>
      <c r="Z168">
        <f>IF('Pedidos día'!Z168&gt;0,('Pedidos día'!Z168*$C168)+$B168,"")</f>
        <v>44.540838861925685</v>
      </c>
    </row>
    <row r="169" spans="1:26">
      <c r="A169" t="str">
        <f>'Pedidos día'!A169</f>
        <v>00000-0070</v>
      </c>
      <c r="B169">
        <f>'Pedidos día'!B169</f>
        <v>10</v>
      </c>
      <c r="C169" s="15">
        <f>'Pedidos día'!C169</f>
        <v>1.3295218324827331</v>
      </c>
      <c r="D169" t="str">
        <f>IF(IF('Pedidos día'!D169&gt;0,('Pedidos día'!D169*$C169)+$B169,"")&gt;20,IF('Pedidos día'!D169&gt;0,('Pedidos día'!D169*$C169)+$B169,""),20)</f>
        <v/>
      </c>
      <c r="E169" t="str">
        <f>IF(IF('Pedidos día'!E169&gt;0,('Pedidos día'!E169*$C169)+$B169,"")&gt;20,IF('Pedidos día'!E169&gt;0,('Pedidos día'!E169*$C169)+$B169,""),20)</f>
        <v/>
      </c>
      <c r="F169" t="str">
        <f>IF(IF('Pedidos día'!F169&gt;0,('Pedidos día'!F169*$C169)+$B169,"")&gt;20,IF('Pedidos día'!F169&gt;0,('Pedidos día'!F169*$C169)+$B169,""),20)</f>
        <v/>
      </c>
      <c r="G169" t="str">
        <f>IF(IF('Pedidos día'!G169&gt;0,('Pedidos día'!G169*$C169)+$B169,"")&gt;20,IF('Pedidos día'!G169&gt;0,('Pedidos día'!G169*$C169)+$B169,""),20)</f>
        <v/>
      </c>
      <c r="H169" t="str">
        <f>IF(IF('Pedidos día'!H169&gt;0,('Pedidos día'!H169*$C169)+$B169,"")&gt;20,IF('Pedidos día'!H169&gt;0,('Pedidos día'!H169*$C169)+$B169,""),20)</f>
        <v/>
      </c>
      <c r="I169" t="str">
        <f>IF(IF('Pedidos día'!I169&gt;0,('Pedidos día'!I169*$C169)+$B169,"")&gt;20,IF('Pedidos día'!I169&gt;0,('Pedidos día'!I169*$C169)+$B169,""),20)</f>
        <v/>
      </c>
      <c r="J169">
        <f>IF(IF('Pedidos día'!J169&gt;0,('Pedidos día'!J169*$C169)+$B169,"")&gt;20,IF('Pedidos día'!J169&gt;0,('Pedidos día'!J169*$C169)+$B169,""),20)</f>
        <v>20</v>
      </c>
      <c r="K169" t="str">
        <f>IF(IF('Pedidos día'!K169&gt;0,('Pedidos día'!K169*$C169)+$B169,"")&gt;20,IF('Pedidos día'!K169&gt;0,('Pedidos día'!K169*$C169)+$B169,""),20)</f>
        <v/>
      </c>
      <c r="L169" t="str">
        <f>IF(IF('Pedidos día'!L169&gt;0,('Pedidos día'!L169*$C169)+$B169,"")&gt;20,IF('Pedidos día'!L169&gt;0,('Pedidos día'!L169*$C169)+$B169,""),20)</f>
        <v/>
      </c>
      <c r="M169" t="str">
        <f>IF(IF('Pedidos día'!M169&gt;0,('Pedidos día'!M169*$C169)+$B169,"")&gt;20,IF('Pedidos día'!M169&gt;0,('Pedidos día'!M169*$C169)+$B169,""),20)</f>
        <v/>
      </c>
      <c r="N169" t="str">
        <f>IF(IF('Pedidos día'!N169&gt;0,('Pedidos día'!N169*$C169)+$B169,"")&gt;20,IF('Pedidos día'!N169&gt;0,('Pedidos día'!N169*$C169)+$B169,""),20)</f>
        <v/>
      </c>
      <c r="O169" t="str">
        <f>IF(IF('Pedidos día'!O169&gt;0,('Pedidos día'!O169*$C169)+$B169,"")&gt;20,IF('Pedidos día'!O169&gt;0,('Pedidos día'!O169*$C169)+$B169,""),20)</f>
        <v/>
      </c>
      <c r="P169" t="str">
        <f>IF(IF('Pedidos día'!P169&gt;0,('Pedidos día'!P169*$C169)+$B169,"")&gt;20,IF('Pedidos día'!P169&gt;0,('Pedidos día'!P169*$C169)+$B169,""),20)</f>
        <v/>
      </c>
      <c r="Q169" t="str">
        <f>IF(IF('Pedidos día'!Q169&gt;0,('Pedidos día'!Q169*$C169)+$B169,"")&gt;20,IF('Pedidos día'!Q169&gt;0,('Pedidos día'!Q169*$C169)+$B169,""),20)</f>
        <v/>
      </c>
      <c r="R169" t="str">
        <f>IF(IF('Pedidos día'!R169&gt;0,('Pedidos día'!R169*$C169)+$B169,"")&gt;20,IF('Pedidos día'!R169&gt;0,('Pedidos día'!R169*$C169)+$B169,""),20)</f>
        <v/>
      </c>
      <c r="S169" t="str">
        <f>IF(IF('Pedidos día'!S169&gt;0,('Pedidos día'!S169*$C169)+$B169,"")&gt;20,IF('Pedidos día'!S169&gt;0,('Pedidos día'!S169*$C169)+$B169,""),20)</f>
        <v/>
      </c>
      <c r="T169" t="str">
        <f>IF(IF('Pedidos día'!T169&gt;0,('Pedidos día'!T169*$C169)+$B169,"")&gt;20,IF('Pedidos día'!T169&gt;0,('Pedidos día'!T169*$C169)+$B169,""),20)</f>
        <v/>
      </c>
      <c r="U169" t="str">
        <f>IF(IF('Pedidos día'!U169&gt;0,('Pedidos día'!U169*$C169)+$B169,"")&gt;20,IF('Pedidos día'!U169&gt;0,('Pedidos día'!U169*$C169)+$B169,""),20)</f>
        <v/>
      </c>
      <c r="V169" t="str">
        <f>IF(IF('Pedidos día'!V169&gt;0,('Pedidos día'!V169*$C169)+$B169,"")&gt;20,IF('Pedidos día'!V169&gt;0,('Pedidos día'!V169*$C169)+$B169,""),20)</f>
        <v/>
      </c>
      <c r="W169" t="str">
        <f>IF(IF('Pedidos día'!W169&gt;0,('Pedidos día'!W169*$C169)+$B169,"")&gt;20,IF('Pedidos día'!W169&gt;0,('Pedidos día'!W169*$C169)+$B169,""),20)</f>
        <v/>
      </c>
      <c r="X169" t="str">
        <f>IF(IF('Pedidos día'!X169&gt;0,('Pedidos día'!X169*$C169)+$B169,"")&gt;20,IF('Pedidos día'!X169&gt;0,('Pedidos día'!X169*$C169)+$B169,""),20)</f>
        <v/>
      </c>
      <c r="Y169" t="str">
        <f>IF(IF('Pedidos día'!Y169&gt;0,('Pedidos día'!Y169*$C169)+$B169,"")&gt;20,IF('Pedidos día'!Y169&gt;0,('Pedidos día'!Y169*$C169)+$B169,""),20)</f>
        <v/>
      </c>
      <c r="Z169">
        <f>IF('Pedidos día'!Z169&gt;0,('Pedidos día'!Z169*$C169)+$B169,"")</f>
        <v>11.329521832482733</v>
      </c>
    </row>
    <row r="170" spans="1:26">
      <c r="A170" t="str">
        <f>'Pedidos día'!A170</f>
        <v>00000-0071</v>
      </c>
      <c r="B170">
        <f>'Pedidos día'!B170</f>
        <v>20</v>
      </c>
      <c r="C170" s="15">
        <f>'Pedidos día'!C170</f>
        <v>1.303887205374811</v>
      </c>
      <c r="D170" t="str">
        <f>IF(IF('Pedidos día'!D170&gt;0,('Pedidos día'!D170*$C170)+$B170,"")&gt;20,IF('Pedidos día'!D170&gt;0,('Pedidos día'!D170*$C170)+$B170,""),20)</f>
        <v/>
      </c>
      <c r="E170" t="str">
        <f>IF(IF('Pedidos día'!E170&gt;0,('Pedidos día'!E170*$C170)+$B170,"")&gt;20,IF('Pedidos día'!E170&gt;0,('Pedidos día'!E170*$C170)+$B170,""),20)</f>
        <v/>
      </c>
      <c r="F170" t="str">
        <f>IF(IF('Pedidos día'!F170&gt;0,('Pedidos día'!F170*$C170)+$B170,"")&gt;20,IF('Pedidos día'!F170&gt;0,('Pedidos día'!F170*$C170)+$B170,""),20)</f>
        <v/>
      </c>
      <c r="G170" t="str">
        <f>IF(IF('Pedidos día'!G170&gt;0,('Pedidos día'!G170*$C170)+$B170,"")&gt;20,IF('Pedidos día'!G170&gt;0,('Pedidos día'!G170*$C170)+$B170,""),20)</f>
        <v/>
      </c>
      <c r="H170" t="str">
        <f>IF(IF('Pedidos día'!H170&gt;0,('Pedidos día'!H170*$C170)+$B170,"")&gt;20,IF('Pedidos día'!H170&gt;0,('Pedidos día'!H170*$C170)+$B170,""),20)</f>
        <v/>
      </c>
      <c r="I170" t="str">
        <f>IF(IF('Pedidos día'!I170&gt;0,('Pedidos día'!I170*$C170)+$B170,"")&gt;20,IF('Pedidos día'!I170&gt;0,('Pedidos día'!I170*$C170)+$B170,""),20)</f>
        <v/>
      </c>
      <c r="J170" t="str">
        <f>IF(IF('Pedidos día'!J170&gt;0,('Pedidos día'!J170*$C170)+$B170,"")&gt;20,IF('Pedidos día'!J170&gt;0,('Pedidos día'!J170*$C170)+$B170,""),20)</f>
        <v/>
      </c>
      <c r="K170" t="str">
        <f>IF(IF('Pedidos día'!K170&gt;0,('Pedidos día'!K170*$C170)+$B170,"")&gt;20,IF('Pedidos día'!K170&gt;0,('Pedidos día'!K170*$C170)+$B170,""),20)</f>
        <v/>
      </c>
      <c r="L170" t="str">
        <f>IF(IF('Pedidos día'!L170&gt;0,('Pedidos día'!L170*$C170)+$B170,"")&gt;20,IF('Pedidos día'!L170&gt;0,('Pedidos día'!L170*$C170)+$B170,""),20)</f>
        <v/>
      </c>
      <c r="M170" t="str">
        <f>IF(IF('Pedidos día'!M170&gt;0,('Pedidos día'!M170*$C170)+$B170,"")&gt;20,IF('Pedidos día'!M170&gt;0,('Pedidos día'!M170*$C170)+$B170,""),20)</f>
        <v/>
      </c>
      <c r="N170" t="str">
        <f>IF(IF('Pedidos día'!N170&gt;0,('Pedidos día'!N170*$C170)+$B170,"")&gt;20,IF('Pedidos día'!N170&gt;0,('Pedidos día'!N170*$C170)+$B170,""),20)</f>
        <v/>
      </c>
      <c r="O170" t="str">
        <f>IF(IF('Pedidos día'!O170&gt;0,('Pedidos día'!O170*$C170)+$B170,"")&gt;20,IF('Pedidos día'!O170&gt;0,('Pedidos día'!O170*$C170)+$B170,""),20)</f>
        <v/>
      </c>
      <c r="P170">
        <f>IF(IF('Pedidos día'!P170&gt;0,('Pedidos día'!P170*$C170)+$B170,"")&gt;20,IF('Pedidos día'!P170&gt;0,('Pedidos día'!P170*$C170)+$B170,""),20)</f>
        <v>27.823323232248867</v>
      </c>
      <c r="Q170" t="str">
        <f>IF(IF('Pedidos día'!Q170&gt;0,('Pedidos día'!Q170*$C170)+$B170,"")&gt;20,IF('Pedidos día'!Q170&gt;0,('Pedidos día'!Q170*$C170)+$B170,""),20)</f>
        <v/>
      </c>
      <c r="R170" t="str">
        <f>IF(IF('Pedidos día'!R170&gt;0,('Pedidos día'!R170*$C170)+$B170,"")&gt;20,IF('Pedidos día'!R170&gt;0,('Pedidos día'!R170*$C170)+$B170,""),20)</f>
        <v/>
      </c>
      <c r="S170" t="str">
        <f>IF(IF('Pedidos día'!S170&gt;0,('Pedidos día'!S170*$C170)+$B170,"")&gt;20,IF('Pedidos día'!S170&gt;0,('Pedidos día'!S170*$C170)+$B170,""),20)</f>
        <v/>
      </c>
      <c r="T170" t="str">
        <f>IF(IF('Pedidos día'!T170&gt;0,('Pedidos día'!T170*$C170)+$B170,"")&gt;20,IF('Pedidos día'!T170&gt;0,('Pedidos día'!T170*$C170)+$B170,""),20)</f>
        <v/>
      </c>
      <c r="U170" t="str">
        <f>IF(IF('Pedidos día'!U170&gt;0,('Pedidos día'!U170*$C170)+$B170,"")&gt;20,IF('Pedidos día'!U170&gt;0,('Pedidos día'!U170*$C170)+$B170,""),20)</f>
        <v/>
      </c>
      <c r="V170" t="str">
        <f>IF(IF('Pedidos día'!V170&gt;0,('Pedidos día'!V170*$C170)+$B170,"")&gt;20,IF('Pedidos día'!V170&gt;0,('Pedidos día'!V170*$C170)+$B170,""),20)</f>
        <v/>
      </c>
      <c r="W170" t="str">
        <f>IF(IF('Pedidos día'!W170&gt;0,('Pedidos día'!W170*$C170)+$B170,"")&gt;20,IF('Pedidos día'!W170&gt;0,('Pedidos día'!W170*$C170)+$B170,""),20)</f>
        <v/>
      </c>
      <c r="X170" t="str">
        <f>IF(IF('Pedidos día'!X170&gt;0,('Pedidos día'!X170*$C170)+$B170,"")&gt;20,IF('Pedidos día'!X170&gt;0,('Pedidos día'!X170*$C170)+$B170,""),20)</f>
        <v/>
      </c>
      <c r="Y170" t="str">
        <f>IF(IF('Pedidos día'!Y170&gt;0,('Pedidos día'!Y170*$C170)+$B170,"")&gt;20,IF('Pedidos día'!Y170&gt;0,('Pedidos día'!Y170*$C170)+$B170,""),20)</f>
        <v/>
      </c>
      <c r="Z170">
        <f>IF('Pedidos día'!Z170&gt;0,('Pedidos día'!Z170*$C170)+$B170,"")</f>
        <v>27.823323232248867</v>
      </c>
    </row>
    <row r="171" spans="1:26">
      <c r="A171" t="str">
        <f>'Pedidos día'!A171</f>
        <v>00000-0078</v>
      </c>
      <c r="B171">
        <f>'Pedidos día'!B171</f>
        <v>10</v>
      </c>
      <c r="C171" s="15">
        <f>'Pedidos día'!C171</f>
        <v>1.0311452627193956</v>
      </c>
      <c r="D171" t="str">
        <f>IF(IF('Pedidos día'!D171&gt;0,('Pedidos día'!D171*$C171)+$B171,"")&gt;20,IF('Pedidos día'!D171&gt;0,('Pedidos día'!D171*$C171)+$B171,""),20)</f>
        <v/>
      </c>
      <c r="E171" t="str">
        <f>IF(IF('Pedidos día'!E171&gt;0,('Pedidos día'!E171*$C171)+$B171,"")&gt;20,IF('Pedidos día'!E171&gt;0,('Pedidos día'!E171*$C171)+$B171,""),20)</f>
        <v/>
      </c>
      <c r="F171" t="str">
        <f>IF(IF('Pedidos día'!F171&gt;0,('Pedidos día'!F171*$C171)+$B171,"")&gt;20,IF('Pedidos día'!F171&gt;0,('Pedidos día'!F171*$C171)+$B171,""),20)</f>
        <v/>
      </c>
      <c r="G171" t="str">
        <f>IF(IF('Pedidos día'!G171&gt;0,('Pedidos día'!G171*$C171)+$B171,"")&gt;20,IF('Pedidos día'!G171&gt;0,('Pedidos día'!G171*$C171)+$B171,""),20)</f>
        <v/>
      </c>
      <c r="H171" t="str">
        <f>IF(IF('Pedidos día'!H171&gt;0,('Pedidos día'!H171*$C171)+$B171,"")&gt;20,IF('Pedidos día'!H171&gt;0,('Pedidos día'!H171*$C171)+$B171,""),20)</f>
        <v/>
      </c>
      <c r="I171" t="str">
        <f>IF(IF('Pedidos día'!I171&gt;0,('Pedidos día'!I171*$C171)+$B171,"")&gt;20,IF('Pedidos día'!I171&gt;0,('Pedidos día'!I171*$C171)+$B171,""),20)</f>
        <v/>
      </c>
      <c r="J171" t="str">
        <f>IF(IF('Pedidos día'!J171&gt;0,('Pedidos día'!J171*$C171)+$B171,"")&gt;20,IF('Pedidos día'!J171&gt;0,('Pedidos día'!J171*$C171)+$B171,""),20)</f>
        <v/>
      </c>
      <c r="K171" t="str">
        <f>IF(IF('Pedidos día'!K171&gt;0,('Pedidos día'!K171*$C171)+$B171,"")&gt;20,IF('Pedidos día'!K171&gt;0,('Pedidos día'!K171*$C171)+$B171,""),20)</f>
        <v/>
      </c>
      <c r="L171" t="str">
        <f>IF(IF('Pedidos día'!L171&gt;0,('Pedidos día'!L171*$C171)+$B171,"")&gt;20,IF('Pedidos día'!L171&gt;0,('Pedidos día'!L171*$C171)+$B171,""),20)</f>
        <v/>
      </c>
      <c r="M171" t="str">
        <f>IF(IF('Pedidos día'!M171&gt;0,('Pedidos día'!M171*$C171)+$B171,"")&gt;20,IF('Pedidos día'!M171&gt;0,('Pedidos día'!M171*$C171)+$B171,""),20)</f>
        <v/>
      </c>
      <c r="N171" t="str">
        <f>IF(IF('Pedidos día'!N171&gt;0,('Pedidos día'!N171*$C171)+$B171,"")&gt;20,IF('Pedidos día'!N171&gt;0,('Pedidos día'!N171*$C171)+$B171,""),20)</f>
        <v/>
      </c>
      <c r="O171" t="str">
        <f>IF(IF('Pedidos día'!O171&gt;0,('Pedidos día'!O171*$C171)+$B171,"")&gt;20,IF('Pedidos día'!O171&gt;0,('Pedidos día'!O171*$C171)+$B171,""),20)</f>
        <v/>
      </c>
      <c r="P171" t="str">
        <f>IF(IF('Pedidos día'!P171&gt;0,('Pedidos día'!P171*$C171)+$B171,"")&gt;20,IF('Pedidos día'!P171&gt;0,('Pedidos día'!P171*$C171)+$B171,""),20)</f>
        <v/>
      </c>
      <c r="Q171" t="str">
        <f>IF(IF('Pedidos día'!Q171&gt;0,('Pedidos día'!Q171*$C171)+$B171,"")&gt;20,IF('Pedidos día'!Q171&gt;0,('Pedidos día'!Q171*$C171)+$B171,""),20)</f>
        <v/>
      </c>
      <c r="R171" t="str">
        <f>IF(IF('Pedidos día'!R171&gt;0,('Pedidos día'!R171*$C171)+$B171,"")&gt;20,IF('Pedidos día'!R171&gt;0,('Pedidos día'!R171*$C171)+$B171,""),20)</f>
        <v/>
      </c>
      <c r="S171" t="str">
        <f>IF(IF('Pedidos día'!S171&gt;0,('Pedidos día'!S171*$C171)+$B171,"")&gt;20,IF('Pedidos día'!S171&gt;0,('Pedidos día'!S171*$C171)+$B171,""),20)</f>
        <v/>
      </c>
      <c r="T171" t="str">
        <f>IF(IF('Pedidos día'!T171&gt;0,('Pedidos día'!T171*$C171)+$B171,"")&gt;20,IF('Pedidos día'!T171&gt;0,('Pedidos día'!T171*$C171)+$B171,""),20)</f>
        <v/>
      </c>
      <c r="U171" t="str">
        <f>IF(IF('Pedidos día'!U171&gt;0,('Pedidos día'!U171*$C171)+$B171,"")&gt;20,IF('Pedidos día'!U171&gt;0,('Pedidos día'!U171*$C171)+$B171,""),20)</f>
        <v/>
      </c>
      <c r="V171" t="str">
        <f>IF(IF('Pedidos día'!V171&gt;0,('Pedidos día'!V171*$C171)+$B171,"")&gt;20,IF('Pedidos día'!V171&gt;0,('Pedidos día'!V171*$C171)+$B171,""),20)</f>
        <v/>
      </c>
      <c r="W171">
        <f>IF(IF('Pedidos día'!W171&gt;0,('Pedidos día'!W171*$C171)+$B171,"")&gt;20,IF('Pedidos día'!W171&gt;0,('Pedidos día'!W171*$C171)+$B171,""),20)</f>
        <v>20</v>
      </c>
      <c r="X171" t="str">
        <f>IF(IF('Pedidos día'!X171&gt;0,('Pedidos día'!X171*$C171)+$B171,"")&gt;20,IF('Pedidos día'!X171&gt;0,('Pedidos día'!X171*$C171)+$B171,""),20)</f>
        <v/>
      </c>
      <c r="Y171" t="str">
        <f>IF(IF('Pedidos día'!Y171&gt;0,('Pedidos día'!Y171*$C171)+$B171,"")&gt;20,IF('Pedidos día'!Y171&gt;0,('Pedidos día'!Y171*$C171)+$B171,""),20)</f>
        <v/>
      </c>
      <c r="Z171">
        <f>IF('Pedidos día'!Z171&gt;0,('Pedidos día'!Z171*$C171)+$B171,"")</f>
        <v>12.06229052543879</v>
      </c>
    </row>
    <row r="172" spans="1:26">
      <c r="A172" t="str">
        <f>'Pedidos día'!A172</f>
        <v>00000-0079</v>
      </c>
      <c r="B172">
        <f>'Pedidos día'!B172</f>
        <v>30</v>
      </c>
      <c r="C172" s="15">
        <f>'Pedidos día'!C172</f>
        <v>1.8858217975810794</v>
      </c>
      <c r="D172">
        <f>IF(IF('Pedidos día'!D172&gt;0,('Pedidos día'!D172*$C172)+$B172,"")&gt;20,IF('Pedidos día'!D172&gt;0,('Pedidos día'!D172*$C172)+$B172,""),20)</f>
        <v>45.086574380648635</v>
      </c>
      <c r="E172" t="str">
        <f>IF(IF('Pedidos día'!E172&gt;0,('Pedidos día'!E172*$C172)+$B172,"")&gt;20,IF('Pedidos día'!E172&gt;0,('Pedidos día'!E172*$C172)+$B172,""),20)</f>
        <v/>
      </c>
      <c r="F172" t="str">
        <f>IF(IF('Pedidos día'!F172&gt;0,('Pedidos día'!F172*$C172)+$B172,"")&gt;20,IF('Pedidos día'!F172&gt;0,('Pedidos día'!F172*$C172)+$B172,""),20)</f>
        <v/>
      </c>
      <c r="G172" t="str">
        <f>IF(IF('Pedidos día'!G172&gt;0,('Pedidos día'!G172*$C172)+$B172,"")&gt;20,IF('Pedidos día'!G172&gt;0,('Pedidos día'!G172*$C172)+$B172,""),20)</f>
        <v/>
      </c>
      <c r="H172" t="str">
        <f>IF(IF('Pedidos día'!H172&gt;0,('Pedidos día'!H172*$C172)+$B172,"")&gt;20,IF('Pedidos día'!H172&gt;0,('Pedidos día'!H172*$C172)+$B172,""),20)</f>
        <v/>
      </c>
      <c r="I172" t="str">
        <f>IF(IF('Pedidos día'!I172&gt;0,('Pedidos día'!I172*$C172)+$B172,"")&gt;20,IF('Pedidos día'!I172&gt;0,('Pedidos día'!I172*$C172)+$B172,""),20)</f>
        <v/>
      </c>
      <c r="J172" t="str">
        <f>IF(IF('Pedidos día'!J172&gt;0,('Pedidos día'!J172*$C172)+$B172,"")&gt;20,IF('Pedidos día'!J172&gt;0,('Pedidos día'!J172*$C172)+$B172,""),20)</f>
        <v/>
      </c>
      <c r="K172" t="str">
        <f>IF(IF('Pedidos día'!K172&gt;0,('Pedidos día'!K172*$C172)+$B172,"")&gt;20,IF('Pedidos día'!K172&gt;0,('Pedidos día'!K172*$C172)+$B172,""),20)</f>
        <v/>
      </c>
      <c r="L172" t="str">
        <f>IF(IF('Pedidos día'!L172&gt;0,('Pedidos día'!L172*$C172)+$B172,"")&gt;20,IF('Pedidos día'!L172&gt;0,('Pedidos día'!L172*$C172)+$B172,""),20)</f>
        <v/>
      </c>
      <c r="M172" t="str">
        <f>IF(IF('Pedidos día'!M172&gt;0,('Pedidos día'!M172*$C172)+$B172,"")&gt;20,IF('Pedidos día'!M172&gt;0,('Pedidos día'!M172*$C172)+$B172,""),20)</f>
        <v/>
      </c>
      <c r="N172" t="str">
        <f>IF(IF('Pedidos día'!N172&gt;0,('Pedidos día'!N172*$C172)+$B172,"")&gt;20,IF('Pedidos día'!N172&gt;0,('Pedidos día'!N172*$C172)+$B172,""),20)</f>
        <v/>
      </c>
      <c r="O172" t="str">
        <f>IF(IF('Pedidos día'!O172&gt;0,('Pedidos día'!O172*$C172)+$B172,"")&gt;20,IF('Pedidos día'!O172&gt;0,('Pedidos día'!O172*$C172)+$B172,""),20)</f>
        <v/>
      </c>
      <c r="P172" t="str">
        <f>IF(IF('Pedidos día'!P172&gt;0,('Pedidos día'!P172*$C172)+$B172,"")&gt;20,IF('Pedidos día'!P172&gt;0,('Pedidos día'!P172*$C172)+$B172,""),20)</f>
        <v/>
      </c>
      <c r="Q172" t="str">
        <f>IF(IF('Pedidos día'!Q172&gt;0,('Pedidos día'!Q172*$C172)+$B172,"")&gt;20,IF('Pedidos día'!Q172&gt;0,('Pedidos día'!Q172*$C172)+$B172,""),20)</f>
        <v/>
      </c>
      <c r="R172" t="str">
        <f>IF(IF('Pedidos día'!R172&gt;0,('Pedidos día'!R172*$C172)+$B172,"")&gt;20,IF('Pedidos día'!R172&gt;0,('Pedidos día'!R172*$C172)+$B172,""),20)</f>
        <v/>
      </c>
      <c r="S172" t="str">
        <f>IF(IF('Pedidos día'!S172&gt;0,('Pedidos día'!S172*$C172)+$B172,"")&gt;20,IF('Pedidos día'!S172&gt;0,('Pedidos día'!S172*$C172)+$B172,""),20)</f>
        <v/>
      </c>
      <c r="T172" t="str">
        <f>IF(IF('Pedidos día'!T172&gt;0,('Pedidos día'!T172*$C172)+$B172,"")&gt;20,IF('Pedidos día'!T172&gt;0,('Pedidos día'!T172*$C172)+$B172,""),20)</f>
        <v/>
      </c>
      <c r="U172" t="str">
        <f>IF(IF('Pedidos día'!U172&gt;0,('Pedidos día'!U172*$C172)+$B172,"")&gt;20,IF('Pedidos día'!U172&gt;0,('Pedidos día'!U172*$C172)+$B172,""),20)</f>
        <v/>
      </c>
      <c r="V172" t="str">
        <f>IF(IF('Pedidos día'!V172&gt;0,('Pedidos día'!V172*$C172)+$B172,"")&gt;20,IF('Pedidos día'!V172&gt;0,('Pedidos día'!V172*$C172)+$B172,""),20)</f>
        <v/>
      </c>
      <c r="W172" t="str">
        <f>IF(IF('Pedidos día'!W172&gt;0,('Pedidos día'!W172*$C172)+$B172,"")&gt;20,IF('Pedidos día'!W172&gt;0,('Pedidos día'!W172*$C172)+$B172,""),20)</f>
        <v/>
      </c>
      <c r="X172" t="str">
        <f>IF(IF('Pedidos día'!X172&gt;0,('Pedidos día'!X172*$C172)+$B172,"")&gt;20,IF('Pedidos día'!X172&gt;0,('Pedidos día'!X172*$C172)+$B172,""),20)</f>
        <v/>
      </c>
      <c r="Y172" t="str">
        <f>IF(IF('Pedidos día'!Y172&gt;0,('Pedidos día'!Y172*$C172)+$B172,"")&gt;20,IF('Pedidos día'!Y172&gt;0,('Pedidos día'!Y172*$C172)+$B172,""),20)</f>
        <v/>
      </c>
      <c r="Z172">
        <f>IF('Pedidos día'!Z172&gt;0,('Pedidos día'!Z172*$C172)+$B172,"")</f>
        <v>45.086574380648635</v>
      </c>
    </row>
    <row r="173" spans="1:26">
      <c r="A173" t="str">
        <f>'Pedidos día'!A173</f>
        <v>00000-0080</v>
      </c>
      <c r="B173">
        <f>'Pedidos día'!B173</f>
        <v>10</v>
      </c>
      <c r="C173" s="15">
        <f>'Pedidos día'!C173</f>
        <v>1.0151831394038426</v>
      </c>
      <c r="D173" t="str">
        <f>IF(IF('Pedidos día'!D173&gt;0,('Pedidos día'!D173*$C173)+$B173,"")&gt;20,IF('Pedidos día'!D173&gt;0,('Pedidos día'!D173*$C173)+$B173,""),20)</f>
        <v/>
      </c>
      <c r="E173" t="str">
        <f>IF(IF('Pedidos día'!E173&gt;0,('Pedidos día'!E173*$C173)+$B173,"")&gt;20,IF('Pedidos día'!E173&gt;0,('Pedidos día'!E173*$C173)+$B173,""),20)</f>
        <v/>
      </c>
      <c r="F173" t="str">
        <f>IF(IF('Pedidos día'!F173&gt;0,('Pedidos día'!F173*$C173)+$B173,"")&gt;20,IF('Pedidos día'!F173&gt;0,('Pedidos día'!F173*$C173)+$B173,""),20)</f>
        <v/>
      </c>
      <c r="G173" t="str">
        <f>IF(IF('Pedidos día'!G173&gt;0,('Pedidos día'!G173*$C173)+$B173,"")&gt;20,IF('Pedidos día'!G173&gt;0,('Pedidos día'!G173*$C173)+$B173,""),20)</f>
        <v/>
      </c>
      <c r="H173" t="str">
        <f>IF(IF('Pedidos día'!H173&gt;0,('Pedidos día'!H173*$C173)+$B173,"")&gt;20,IF('Pedidos día'!H173&gt;0,('Pedidos día'!H173*$C173)+$B173,""),20)</f>
        <v/>
      </c>
      <c r="I173" t="str">
        <f>IF(IF('Pedidos día'!I173&gt;0,('Pedidos día'!I173*$C173)+$B173,"")&gt;20,IF('Pedidos día'!I173&gt;0,('Pedidos día'!I173*$C173)+$B173,""),20)</f>
        <v/>
      </c>
      <c r="J173" t="str">
        <f>IF(IF('Pedidos día'!J173&gt;0,('Pedidos día'!J173*$C173)+$B173,"")&gt;20,IF('Pedidos día'!J173&gt;0,('Pedidos día'!J173*$C173)+$B173,""),20)</f>
        <v/>
      </c>
      <c r="K173" t="str">
        <f>IF(IF('Pedidos día'!K173&gt;0,('Pedidos día'!K173*$C173)+$B173,"")&gt;20,IF('Pedidos día'!K173&gt;0,('Pedidos día'!K173*$C173)+$B173,""),20)</f>
        <v/>
      </c>
      <c r="L173" t="str">
        <f>IF(IF('Pedidos día'!L173&gt;0,('Pedidos día'!L173*$C173)+$B173,"")&gt;20,IF('Pedidos día'!L173&gt;0,('Pedidos día'!L173*$C173)+$B173,""),20)</f>
        <v/>
      </c>
      <c r="M173" t="str">
        <f>IF(IF('Pedidos día'!M173&gt;0,('Pedidos día'!M173*$C173)+$B173,"")&gt;20,IF('Pedidos día'!M173&gt;0,('Pedidos día'!M173*$C173)+$B173,""),20)</f>
        <v/>
      </c>
      <c r="N173" t="str">
        <f>IF(IF('Pedidos día'!N173&gt;0,('Pedidos día'!N173*$C173)+$B173,"")&gt;20,IF('Pedidos día'!N173&gt;0,('Pedidos día'!N173*$C173)+$B173,""),20)</f>
        <v/>
      </c>
      <c r="O173" t="str">
        <f>IF(IF('Pedidos día'!O173&gt;0,('Pedidos día'!O173*$C173)+$B173,"")&gt;20,IF('Pedidos día'!O173&gt;0,('Pedidos día'!O173*$C173)+$B173,""),20)</f>
        <v/>
      </c>
      <c r="P173" t="str">
        <f>IF(IF('Pedidos día'!P173&gt;0,('Pedidos día'!P173*$C173)+$B173,"")&gt;20,IF('Pedidos día'!P173&gt;0,('Pedidos día'!P173*$C173)+$B173,""),20)</f>
        <v/>
      </c>
      <c r="Q173" t="str">
        <f>IF(IF('Pedidos día'!Q173&gt;0,('Pedidos día'!Q173*$C173)+$B173,"")&gt;20,IF('Pedidos día'!Q173&gt;0,('Pedidos día'!Q173*$C173)+$B173,""),20)</f>
        <v/>
      </c>
      <c r="R173" t="str">
        <f>IF(IF('Pedidos día'!R173&gt;0,('Pedidos día'!R173*$C173)+$B173,"")&gt;20,IF('Pedidos día'!R173&gt;0,('Pedidos día'!R173*$C173)+$B173,""),20)</f>
        <v/>
      </c>
      <c r="S173" t="str">
        <f>IF(IF('Pedidos día'!S173&gt;0,('Pedidos día'!S173*$C173)+$B173,"")&gt;20,IF('Pedidos día'!S173&gt;0,('Pedidos día'!S173*$C173)+$B173,""),20)</f>
        <v/>
      </c>
      <c r="T173" t="str">
        <f>IF(IF('Pedidos día'!T173&gt;0,('Pedidos día'!T173*$C173)+$B173,"")&gt;20,IF('Pedidos día'!T173&gt;0,('Pedidos día'!T173*$C173)+$B173,""),20)</f>
        <v/>
      </c>
      <c r="U173" t="str">
        <f>IF(IF('Pedidos día'!U173&gt;0,('Pedidos día'!U173*$C173)+$B173,"")&gt;20,IF('Pedidos día'!U173&gt;0,('Pedidos día'!U173*$C173)+$B173,""),20)</f>
        <v/>
      </c>
      <c r="V173" t="str">
        <f>IF(IF('Pedidos día'!V173&gt;0,('Pedidos día'!V173*$C173)+$B173,"")&gt;20,IF('Pedidos día'!V173&gt;0,('Pedidos día'!V173*$C173)+$B173,""),20)</f>
        <v/>
      </c>
      <c r="W173" t="str">
        <f>IF(IF('Pedidos día'!W173&gt;0,('Pedidos día'!W173*$C173)+$B173,"")&gt;20,IF('Pedidos día'!W173&gt;0,('Pedidos día'!W173*$C173)+$B173,""),20)</f>
        <v/>
      </c>
      <c r="X173" t="str">
        <f>IF(IF('Pedidos día'!X173&gt;0,('Pedidos día'!X173*$C173)+$B173,"")&gt;20,IF('Pedidos día'!X173&gt;0,('Pedidos día'!X173*$C173)+$B173,""),20)</f>
        <v/>
      </c>
      <c r="Y173">
        <f>IF(IF('Pedidos día'!Y173&gt;0,('Pedidos día'!Y173*$C173)+$B173,"")&gt;20,IF('Pedidos día'!Y173&gt;0,('Pedidos día'!Y173*$C173)+$B173,""),20)</f>
        <v>20</v>
      </c>
      <c r="Z173">
        <f>IF('Pedidos día'!Z173&gt;0,('Pedidos día'!Z173*$C173)+$B173,"")</f>
        <v>11.015183139403842</v>
      </c>
    </row>
    <row r="174" spans="1:26">
      <c r="A174" t="str">
        <f>'Pedidos día'!A174</f>
        <v>00000-0082</v>
      </c>
      <c r="B174">
        <f>'Pedidos día'!B174</f>
        <v>30</v>
      </c>
      <c r="C174" s="15">
        <f>'Pedidos día'!C174</f>
        <v>1.8769137024598486</v>
      </c>
      <c r="D174" t="str">
        <f>IF(IF('Pedidos día'!D174&gt;0,('Pedidos día'!D174*$C174)+$B174,"")&gt;20,IF('Pedidos día'!D174&gt;0,('Pedidos día'!D174*$C174)+$B174,""),20)</f>
        <v/>
      </c>
      <c r="E174" t="str">
        <f>IF(IF('Pedidos día'!E174&gt;0,('Pedidos día'!E174*$C174)+$B174,"")&gt;20,IF('Pedidos día'!E174&gt;0,('Pedidos día'!E174*$C174)+$B174,""),20)</f>
        <v/>
      </c>
      <c r="F174" t="str">
        <f>IF(IF('Pedidos día'!F174&gt;0,('Pedidos día'!F174*$C174)+$B174,"")&gt;20,IF('Pedidos día'!F174&gt;0,('Pedidos día'!F174*$C174)+$B174,""),20)</f>
        <v/>
      </c>
      <c r="G174" t="str">
        <f>IF(IF('Pedidos día'!G174&gt;0,('Pedidos día'!G174*$C174)+$B174,"")&gt;20,IF('Pedidos día'!G174&gt;0,('Pedidos día'!G174*$C174)+$B174,""),20)</f>
        <v/>
      </c>
      <c r="H174" t="str">
        <f>IF(IF('Pedidos día'!H174&gt;0,('Pedidos día'!H174*$C174)+$B174,"")&gt;20,IF('Pedidos día'!H174&gt;0,('Pedidos día'!H174*$C174)+$B174,""),20)</f>
        <v/>
      </c>
      <c r="I174" t="str">
        <f>IF(IF('Pedidos día'!I174&gt;0,('Pedidos día'!I174*$C174)+$B174,"")&gt;20,IF('Pedidos día'!I174&gt;0,('Pedidos día'!I174*$C174)+$B174,""),20)</f>
        <v/>
      </c>
      <c r="J174" t="str">
        <f>IF(IF('Pedidos día'!J174&gt;0,('Pedidos día'!J174*$C174)+$B174,"")&gt;20,IF('Pedidos día'!J174&gt;0,('Pedidos día'!J174*$C174)+$B174,""),20)</f>
        <v/>
      </c>
      <c r="K174" t="str">
        <f>IF(IF('Pedidos día'!K174&gt;0,('Pedidos día'!K174*$C174)+$B174,"")&gt;20,IF('Pedidos día'!K174&gt;0,('Pedidos día'!K174*$C174)+$B174,""),20)</f>
        <v/>
      </c>
      <c r="L174" t="str">
        <f>IF(IF('Pedidos día'!L174&gt;0,('Pedidos día'!L174*$C174)+$B174,"")&gt;20,IF('Pedidos día'!L174&gt;0,('Pedidos día'!L174*$C174)+$B174,""),20)</f>
        <v/>
      </c>
      <c r="M174">
        <f>IF(IF('Pedidos día'!M174&gt;0,('Pedidos día'!M174*$C174)+$B174,"")&gt;20,IF('Pedidos día'!M174&gt;0,('Pedidos día'!M174*$C174)+$B174,""),20)</f>
        <v>39.384568512299239</v>
      </c>
      <c r="N174" t="str">
        <f>IF(IF('Pedidos día'!N174&gt;0,('Pedidos día'!N174*$C174)+$B174,"")&gt;20,IF('Pedidos día'!N174&gt;0,('Pedidos día'!N174*$C174)+$B174,""),20)</f>
        <v/>
      </c>
      <c r="O174" t="str">
        <f>IF(IF('Pedidos día'!O174&gt;0,('Pedidos día'!O174*$C174)+$B174,"")&gt;20,IF('Pedidos día'!O174&gt;0,('Pedidos día'!O174*$C174)+$B174,""),20)</f>
        <v/>
      </c>
      <c r="P174" t="str">
        <f>IF(IF('Pedidos día'!P174&gt;0,('Pedidos día'!P174*$C174)+$B174,"")&gt;20,IF('Pedidos día'!P174&gt;0,('Pedidos día'!P174*$C174)+$B174,""),20)</f>
        <v/>
      </c>
      <c r="Q174" t="str">
        <f>IF(IF('Pedidos día'!Q174&gt;0,('Pedidos día'!Q174*$C174)+$B174,"")&gt;20,IF('Pedidos día'!Q174&gt;0,('Pedidos día'!Q174*$C174)+$B174,""),20)</f>
        <v/>
      </c>
      <c r="R174" t="str">
        <f>IF(IF('Pedidos día'!R174&gt;0,('Pedidos día'!R174*$C174)+$B174,"")&gt;20,IF('Pedidos día'!R174&gt;0,('Pedidos día'!R174*$C174)+$B174,""),20)</f>
        <v/>
      </c>
      <c r="S174" t="str">
        <f>IF(IF('Pedidos día'!S174&gt;0,('Pedidos día'!S174*$C174)+$B174,"")&gt;20,IF('Pedidos día'!S174&gt;0,('Pedidos día'!S174*$C174)+$B174,""),20)</f>
        <v/>
      </c>
      <c r="T174" t="str">
        <f>IF(IF('Pedidos día'!T174&gt;0,('Pedidos día'!T174*$C174)+$B174,"")&gt;20,IF('Pedidos día'!T174&gt;0,('Pedidos día'!T174*$C174)+$B174,""),20)</f>
        <v/>
      </c>
      <c r="U174" t="str">
        <f>IF(IF('Pedidos día'!U174&gt;0,('Pedidos día'!U174*$C174)+$B174,"")&gt;20,IF('Pedidos día'!U174&gt;0,('Pedidos día'!U174*$C174)+$B174,""),20)</f>
        <v/>
      </c>
      <c r="V174" t="str">
        <f>IF(IF('Pedidos día'!V174&gt;0,('Pedidos día'!V174*$C174)+$B174,"")&gt;20,IF('Pedidos día'!V174&gt;0,('Pedidos día'!V174*$C174)+$B174,""),20)</f>
        <v/>
      </c>
      <c r="W174" t="str">
        <f>IF(IF('Pedidos día'!W174&gt;0,('Pedidos día'!W174*$C174)+$B174,"")&gt;20,IF('Pedidos día'!W174&gt;0,('Pedidos día'!W174*$C174)+$B174,""),20)</f>
        <v/>
      </c>
      <c r="X174" t="str">
        <f>IF(IF('Pedidos día'!X174&gt;0,('Pedidos día'!X174*$C174)+$B174,"")&gt;20,IF('Pedidos día'!X174&gt;0,('Pedidos día'!X174*$C174)+$B174,""),20)</f>
        <v/>
      </c>
      <c r="Y174" t="str">
        <f>IF(IF('Pedidos día'!Y174&gt;0,('Pedidos día'!Y174*$C174)+$B174,"")&gt;20,IF('Pedidos día'!Y174&gt;0,('Pedidos día'!Y174*$C174)+$B174,""),20)</f>
        <v/>
      </c>
      <c r="Z174">
        <f>IF('Pedidos día'!Z174&gt;0,('Pedidos día'!Z174*$C174)+$B174,"")</f>
        <v>39.384568512299239</v>
      </c>
    </row>
    <row r="175" spans="1:26">
      <c r="A175" t="str">
        <f>'Pedidos día'!A175</f>
        <v>00000-0083</v>
      </c>
      <c r="B175">
        <f>'Pedidos día'!B175</f>
        <v>30</v>
      </c>
      <c r="C175" s="15">
        <f>'Pedidos día'!C175</f>
        <v>1.8422762134752446</v>
      </c>
      <c r="D175" t="str">
        <f>IF(IF('Pedidos día'!D175&gt;0,('Pedidos día'!D175*$C175)+$B175,"")&gt;20,IF('Pedidos día'!D175&gt;0,('Pedidos día'!D175*$C175)+$B175,""),20)</f>
        <v/>
      </c>
      <c r="E175" t="str">
        <f>IF(IF('Pedidos día'!E175&gt;0,('Pedidos día'!E175*$C175)+$B175,"")&gt;20,IF('Pedidos día'!E175&gt;0,('Pedidos día'!E175*$C175)+$B175,""),20)</f>
        <v/>
      </c>
      <c r="F175" t="str">
        <f>IF(IF('Pedidos día'!F175&gt;0,('Pedidos día'!F175*$C175)+$B175,"")&gt;20,IF('Pedidos día'!F175&gt;0,('Pedidos día'!F175*$C175)+$B175,""),20)</f>
        <v/>
      </c>
      <c r="G175" t="str">
        <f>IF(IF('Pedidos día'!G175&gt;0,('Pedidos día'!G175*$C175)+$B175,"")&gt;20,IF('Pedidos día'!G175&gt;0,('Pedidos día'!G175*$C175)+$B175,""),20)</f>
        <v/>
      </c>
      <c r="H175" t="str">
        <f>IF(IF('Pedidos día'!H175&gt;0,('Pedidos día'!H175*$C175)+$B175,"")&gt;20,IF('Pedidos día'!H175&gt;0,('Pedidos día'!H175*$C175)+$B175,""),20)</f>
        <v/>
      </c>
      <c r="I175" t="str">
        <f>IF(IF('Pedidos día'!I175&gt;0,('Pedidos día'!I175*$C175)+$B175,"")&gt;20,IF('Pedidos día'!I175&gt;0,('Pedidos día'!I175*$C175)+$B175,""),20)</f>
        <v/>
      </c>
      <c r="J175" t="str">
        <f>IF(IF('Pedidos día'!J175&gt;0,('Pedidos día'!J175*$C175)+$B175,"")&gt;20,IF('Pedidos día'!J175&gt;0,('Pedidos día'!J175*$C175)+$B175,""),20)</f>
        <v/>
      </c>
      <c r="K175" t="str">
        <f>IF(IF('Pedidos día'!K175&gt;0,('Pedidos día'!K175*$C175)+$B175,"")&gt;20,IF('Pedidos día'!K175&gt;0,('Pedidos día'!K175*$C175)+$B175,""),20)</f>
        <v/>
      </c>
      <c r="L175" t="str">
        <f>IF(IF('Pedidos día'!L175&gt;0,('Pedidos día'!L175*$C175)+$B175,"")&gt;20,IF('Pedidos día'!L175&gt;0,('Pedidos día'!L175*$C175)+$B175,""),20)</f>
        <v/>
      </c>
      <c r="M175" t="str">
        <f>IF(IF('Pedidos día'!M175&gt;0,('Pedidos día'!M175*$C175)+$B175,"")&gt;20,IF('Pedidos día'!M175&gt;0,('Pedidos día'!M175*$C175)+$B175,""),20)</f>
        <v/>
      </c>
      <c r="N175" t="str">
        <f>IF(IF('Pedidos día'!N175&gt;0,('Pedidos día'!N175*$C175)+$B175,"")&gt;20,IF('Pedidos día'!N175&gt;0,('Pedidos día'!N175*$C175)+$B175,""),20)</f>
        <v/>
      </c>
      <c r="O175" t="str">
        <f>IF(IF('Pedidos día'!O175&gt;0,('Pedidos día'!O175*$C175)+$B175,"")&gt;20,IF('Pedidos día'!O175&gt;0,('Pedidos día'!O175*$C175)+$B175,""),20)</f>
        <v/>
      </c>
      <c r="P175" t="str">
        <f>IF(IF('Pedidos día'!P175&gt;0,('Pedidos día'!P175*$C175)+$B175,"")&gt;20,IF('Pedidos día'!P175&gt;0,('Pedidos día'!P175*$C175)+$B175,""),20)</f>
        <v/>
      </c>
      <c r="Q175" t="str">
        <f>IF(IF('Pedidos día'!Q175&gt;0,('Pedidos día'!Q175*$C175)+$B175,"")&gt;20,IF('Pedidos día'!Q175&gt;0,('Pedidos día'!Q175*$C175)+$B175,""),20)</f>
        <v/>
      </c>
      <c r="R175" t="str">
        <f>IF(IF('Pedidos día'!R175&gt;0,('Pedidos día'!R175*$C175)+$B175,"")&gt;20,IF('Pedidos día'!R175&gt;0,('Pedidos día'!R175*$C175)+$B175,""),20)</f>
        <v/>
      </c>
      <c r="S175" t="str">
        <f>IF(IF('Pedidos día'!S175&gt;0,('Pedidos día'!S175*$C175)+$B175,"")&gt;20,IF('Pedidos día'!S175&gt;0,('Pedidos día'!S175*$C175)+$B175,""),20)</f>
        <v/>
      </c>
      <c r="T175" t="str">
        <f>IF(IF('Pedidos día'!T175&gt;0,('Pedidos día'!T175*$C175)+$B175,"")&gt;20,IF('Pedidos día'!T175&gt;0,('Pedidos día'!T175*$C175)+$B175,""),20)</f>
        <v/>
      </c>
      <c r="U175">
        <f>IF(IF('Pedidos día'!U175&gt;0,('Pedidos día'!U175*$C175)+$B175,"")&gt;20,IF('Pedidos día'!U175&gt;0,('Pedidos día'!U175*$C175)+$B175,""),20)</f>
        <v>33.684552426950489</v>
      </c>
      <c r="V175" t="str">
        <f>IF(IF('Pedidos día'!V175&gt;0,('Pedidos día'!V175*$C175)+$B175,"")&gt;20,IF('Pedidos día'!V175&gt;0,('Pedidos día'!V175*$C175)+$B175,""),20)</f>
        <v/>
      </c>
      <c r="W175" t="str">
        <f>IF(IF('Pedidos día'!W175&gt;0,('Pedidos día'!W175*$C175)+$B175,"")&gt;20,IF('Pedidos día'!W175&gt;0,('Pedidos día'!W175*$C175)+$B175,""),20)</f>
        <v/>
      </c>
      <c r="X175" t="str">
        <f>IF(IF('Pedidos día'!X175&gt;0,('Pedidos día'!X175*$C175)+$B175,"")&gt;20,IF('Pedidos día'!X175&gt;0,('Pedidos día'!X175*$C175)+$B175,""),20)</f>
        <v/>
      </c>
      <c r="Y175" t="str">
        <f>IF(IF('Pedidos día'!Y175&gt;0,('Pedidos día'!Y175*$C175)+$B175,"")&gt;20,IF('Pedidos día'!Y175&gt;0,('Pedidos día'!Y175*$C175)+$B175,""),20)</f>
        <v/>
      </c>
      <c r="Z175">
        <f>IF('Pedidos día'!Z175&gt;0,('Pedidos día'!Z175*$C175)+$B175,"")</f>
        <v>33.684552426950489</v>
      </c>
    </row>
    <row r="176" spans="1:26">
      <c r="A176" t="str">
        <f>'Pedidos día'!A176</f>
        <v>00000-0084</v>
      </c>
      <c r="B176">
        <f>'Pedidos día'!B176</f>
        <v>20</v>
      </c>
      <c r="C176" s="15">
        <f>'Pedidos día'!C176</f>
        <v>1.0055541506675567</v>
      </c>
      <c r="D176" t="str">
        <f>IF(IF('Pedidos día'!D176&gt;0,('Pedidos día'!D176*$C176)+$B176,"")&gt;20,IF('Pedidos día'!D176&gt;0,('Pedidos día'!D176*$C176)+$B176,""),20)</f>
        <v/>
      </c>
      <c r="E176" t="str">
        <f>IF(IF('Pedidos día'!E176&gt;0,('Pedidos día'!E176*$C176)+$B176,"")&gt;20,IF('Pedidos día'!E176&gt;0,('Pedidos día'!E176*$C176)+$B176,""),20)</f>
        <v/>
      </c>
      <c r="F176" t="str">
        <f>IF(IF('Pedidos día'!F176&gt;0,('Pedidos día'!F176*$C176)+$B176,"")&gt;20,IF('Pedidos día'!F176&gt;0,('Pedidos día'!F176*$C176)+$B176,""),20)</f>
        <v/>
      </c>
      <c r="G176" t="str">
        <f>IF(IF('Pedidos día'!G176&gt;0,('Pedidos día'!G176*$C176)+$B176,"")&gt;20,IF('Pedidos día'!G176&gt;0,('Pedidos día'!G176*$C176)+$B176,""),20)</f>
        <v/>
      </c>
      <c r="H176" t="str">
        <f>IF(IF('Pedidos día'!H176&gt;0,('Pedidos día'!H176*$C176)+$B176,"")&gt;20,IF('Pedidos día'!H176&gt;0,('Pedidos día'!H176*$C176)+$B176,""),20)</f>
        <v/>
      </c>
      <c r="I176" t="str">
        <f>IF(IF('Pedidos día'!I176&gt;0,('Pedidos día'!I176*$C176)+$B176,"")&gt;20,IF('Pedidos día'!I176&gt;0,('Pedidos día'!I176*$C176)+$B176,""),20)</f>
        <v/>
      </c>
      <c r="J176">
        <f>IF(IF('Pedidos día'!J176&gt;0,('Pedidos día'!J176*$C176)+$B176,"")&gt;20,IF('Pedidos día'!J176&gt;0,('Pedidos día'!J176*$C176)+$B176,""),20)</f>
        <v>23.01666245200267</v>
      </c>
      <c r="K176" t="str">
        <f>IF(IF('Pedidos día'!K176&gt;0,('Pedidos día'!K176*$C176)+$B176,"")&gt;20,IF('Pedidos día'!K176&gt;0,('Pedidos día'!K176*$C176)+$B176,""),20)</f>
        <v/>
      </c>
      <c r="L176" t="str">
        <f>IF(IF('Pedidos día'!L176&gt;0,('Pedidos día'!L176*$C176)+$B176,"")&gt;20,IF('Pedidos día'!L176&gt;0,('Pedidos día'!L176*$C176)+$B176,""),20)</f>
        <v/>
      </c>
      <c r="M176" t="str">
        <f>IF(IF('Pedidos día'!M176&gt;0,('Pedidos día'!M176*$C176)+$B176,"")&gt;20,IF('Pedidos día'!M176&gt;0,('Pedidos día'!M176*$C176)+$B176,""),20)</f>
        <v/>
      </c>
      <c r="N176" t="str">
        <f>IF(IF('Pedidos día'!N176&gt;0,('Pedidos día'!N176*$C176)+$B176,"")&gt;20,IF('Pedidos día'!N176&gt;0,('Pedidos día'!N176*$C176)+$B176,""),20)</f>
        <v/>
      </c>
      <c r="O176" t="str">
        <f>IF(IF('Pedidos día'!O176&gt;0,('Pedidos día'!O176*$C176)+$B176,"")&gt;20,IF('Pedidos día'!O176&gt;0,('Pedidos día'!O176*$C176)+$B176,""),20)</f>
        <v/>
      </c>
      <c r="P176" t="str">
        <f>IF(IF('Pedidos día'!P176&gt;0,('Pedidos día'!P176*$C176)+$B176,"")&gt;20,IF('Pedidos día'!P176&gt;0,('Pedidos día'!P176*$C176)+$B176,""),20)</f>
        <v/>
      </c>
      <c r="Q176" t="str">
        <f>IF(IF('Pedidos día'!Q176&gt;0,('Pedidos día'!Q176*$C176)+$B176,"")&gt;20,IF('Pedidos día'!Q176&gt;0,('Pedidos día'!Q176*$C176)+$B176,""),20)</f>
        <v/>
      </c>
      <c r="R176" t="str">
        <f>IF(IF('Pedidos día'!R176&gt;0,('Pedidos día'!R176*$C176)+$B176,"")&gt;20,IF('Pedidos día'!R176&gt;0,('Pedidos día'!R176*$C176)+$B176,""),20)</f>
        <v/>
      </c>
      <c r="S176" t="str">
        <f>IF(IF('Pedidos día'!S176&gt;0,('Pedidos día'!S176*$C176)+$B176,"")&gt;20,IF('Pedidos día'!S176&gt;0,('Pedidos día'!S176*$C176)+$B176,""),20)</f>
        <v/>
      </c>
      <c r="T176" t="str">
        <f>IF(IF('Pedidos día'!T176&gt;0,('Pedidos día'!T176*$C176)+$B176,"")&gt;20,IF('Pedidos día'!T176&gt;0,('Pedidos día'!T176*$C176)+$B176,""),20)</f>
        <v/>
      </c>
      <c r="U176" t="str">
        <f>IF(IF('Pedidos día'!U176&gt;0,('Pedidos día'!U176*$C176)+$B176,"")&gt;20,IF('Pedidos día'!U176&gt;0,('Pedidos día'!U176*$C176)+$B176,""),20)</f>
        <v/>
      </c>
      <c r="V176" t="str">
        <f>IF(IF('Pedidos día'!V176&gt;0,('Pedidos día'!V176*$C176)+$B176,"")&gt;20,IF('Pedidos día'!V176&gt;0,('Pedidos día'!V176*$C176)+$B176,""),20)</f>
        <v/>
      </c>
      <c r="W176" t="str">
        <f>IF(IF('Pedidos día'!W176&gt;0,('Pedidos día'!W176*$C176)+$B176,"")&gt;20,IF('Pedidos día'!W176&gt;0,('Pedidos día'!W176*$C176)+$B176,""),20)</f>
        <v/>
      </c>
      <c r="X176" t="str">
        <f>IF(IF('Pedidos día'!X176&gt;0,('Pedidos día'!X176*$C176)+$B176,"")&gt;20,IF('Pedidos día'!X176&gt;0,('Pedidos día'!X176*$C176)+$B176,""),20)</f>
        <v/>
      </c>
      <c r="Y176" t="str">
        <f>IF(IF('Pedidos día'!Y176&gt;0,('Pedidos día'!Y176*$C176)+$B176,"")&gt;20,IF('Pedidos día'!Y176&gt;0,('Pedidos día'!Y176*$C176)+$B176,""),20)</f>
        <v/>
      </c>
      <c r="Z176">
        <f>IF('Pedidos día'!Z176&gt;0,('Pedidos día'!Z176*$C176)+$B176,"")</f>
        <v>23.01666245200267</v>
      </c>
    </row>
    <row r="177" spans="1:26">
      <c r="A177" t="str">
        <f>'Pedidos día'!A177</f>
        <v>00000-0085</v>
      </c>
      <c r="B177">
        <f>'Pedidos día'!B177</f>
        <v>10</v>
      </c>
      <c r="C177" s="15">
        <f>'Pedidos día'!C177</f>
        <v>1.4371078705914559</v>
      </c>
      <c r="D177" t="str">
        <f>IF(IF('Pedidos día'!D177&gt;0,('Pedidos día'!D177*$C177)+$B177,"")&gt;20,IF('Pedidos día'!D177&gt;0,('Pedidos día'!D177*$C177)+$B177,""),20)</f>
        <v/>
      </c>
      <c r="E177" t="str">
        <f>IF(IF('Pedidos día'!E177&gt;0,('Pedidos día'!E177*$C177)+$B177,"")&gt;20,IF('Pedidos día'!E177&gt;0,('Pedidos día'!E177*$C177)+$B177,""),20)</f>
        <v/>
      </c>
      <c r="F177" t="str">
        <f>IF(IF('Pedidos día'!F177&gt;0,('Pedidos día'!F177*$C177)+$B177,"")&gt;20,IF('Pedidos día'!F177&gt;0,('Pedidos día'!F177*$C177)+$B177,""),20)</f>
        <v/>
      </c>
      <c r="G177" t="str">
        <f>IF(IF('Pedidos día'!G177&gt;0,('Pedidos día'!G177*$C177)+$B177,"")&gt;20,IF('Pedidos día'!G177&gt;0,('Pedidos día'!G177*$C177)+$B177,""),20)</f>
        <v/>
      </c>
      <c r="H177" t="str">
        <f>IF(IF('Pedidos día'!H177&gt;0,('Pedidos día'!H177*$C177)+$B177,"")&gt;20,IF('Pedidos día'!H177&gt;0,('Pedidos día'!H177*$C177)+$B177,""),20)</f>
        <v/>
      </c>
      <c r="I177" t="str">
        <f>IF(IF('Pedidos día'!I177&gt;0,('Pedidos día'!I177*$C177)+$B177,"")&gt;20,IF('Pedidos día'!I177&gt;0,('Pedidos día'!I177*$C177)+$B177,""),20)</f>
        <v/>
      </c>
      <c r="J177" t="str">
        <f>IF(IF('Pedidos día'!J177&gt;0,('Pedidos día'!J177*$C177)+$B177,"")&gt;20,IF('Pedidos día'!J177&gt;0,('Pedidos día'!J177*$C177)+$B177,""),20)</f>
        <v/>
      </c>
      <c r="K177" t="str">
        <f>IF(IF('Pedidos día'!K177&gt;0,('Pedidos día'!K177*$C177)+$B177,"")&gt;20,IF('Pedidos día'!K177&gt;0,('Pedidos día'!K177*$C177)+$B177,""),20)</f>
        <v/>
      </c>
      <c r="L177" t="str">
        <f>IF(IF('Pedidos día'!L177&gt;0,('Pedidos día'!L177*$C177)+$B177,"")&gt;20,IF('Pedidos día'!L177&gt;0,('Pedidos día'!L177*$C177)+$B177,""),20)</f>
        <v/>
      </c>
      <c r="M177" t="str">
        <f>IF(IF('Pedidos día'!M177&gt;0,('Pedidos día'!M177*$C177)+$B177,"")&gt;20,IF('Pedidos día'!M177&gt;0,('Pedidos día'!M177*$C177)+$B177,""),20)</f>
        <v/>
      </c>
      <c r="N177" t="str">
        <f>IF(IF('Pedidos día'!N177&gt;0,('Pedidos día'!N177*$C177)+$B177,"")&gt;20,IF('Pedidos día'!N177&gt;0,('Pedidos día'!N177*$C177)+$B177,""),20)</f>
        <v/>
      </c>
      <c r="O177" t="str">
        <f>IF(IF('Pedidos día'!O177&gt;0,('Pedidos día'!O177*$C177)+$B177,"")&gt;20,IF('Pedidos día'!O177&gt;0,('Pedidos día'!O177*$C177)+$B177,""),20)</f>
        <v/>
      </c>
      <c r="P177" t="str">
        <f>IF(IF('Pedidos día'!P177&gt;0,('Pedidos día'!P177*$C177)+$B177,"")&gt;20,IF('Pedidos día'!P177&gt;0,('Pedidos día'!P177*$C177)+$B177,""),20)</f>
        <v/>
      </c>
      <c r="Q177" t="str">
        <f>IF(IF('Pedidos día'!Q177&gt;0,('Pedidos día'!Q177*$C177)+$B177,"")&gt;20,IF('Pedidos día'!Q177&gt;0,('Pedidos día'!Q177*$C177)+$B177,""),20)</f>
        <v/>
      </c>
      <c r="R177" t="str">
        <f>IF(IF('Pedidos día'!R177&gt;0,('Pedidos día'!R177*$C177)+$B177,"")&gt;20,IF('Pedidos día'!R177&gt;0,('Pedidos día'!R177*$C177)+$B177,""),20)</f>
        <v/>
      </c>
      <c r="S177">
        <f>IF(IF('Pedidos día'!S177&gt;0,('Pedidos día'!S177*$C177)+$B177,"")&gt;20,IF('Pedidos día'!S177&gt;0,('Pedidos día'!S177*$C177)+$B177,""),20)</f>
        <v>20</v>
      </c>
      <c r="T177" t="str">
        <f>IF(IF('Pedidos día'!T177&gt;0,('Pedidos día'!T177*$C177)+$B177,"")&gt;20,IF('Pedidos día'!T177&gt;0,('Pedidos día'!T177*$C177)+$B177,""),20)</f>
        <v/>
      </c>
      <c r="U177" t="str">
        <f>IF(IF('Pedidos día'!U177&gt;0,('Pedidos día'!U177*$C177)+$B177,"")&gt;20,IF('Pedidos día'!U177&gt;0,('Pedidos día'!U177*$C177)+$B177,""),20)</f>
        <v/>
      </c>
      <c r="V177" t="str">
        <f>IF(IF('Pedidos día'!V177&gt;0,('Pedidos día'!V177*$C177)+$B177,"")&gt;20,IF('Pedidos día'!V177&gt;0,('Pedidos día'!V177*$C177)+$B177,""),20)</f>
        <v/>
      </c>
      <c r="W177" t="str">
        <f>IF(IF('Pedidos día'!W177&gt;0,('Pedidos día'!W177*$C177)+$B177,"")&gt;20,IF('Pedidos día'!W177&gt;0,('Pedidos día'!W177*$C177)+$B177,""),20)</f>
        <v/>
      </c>
      <c r="X177" t="str">
        <f>IF(IF('Pedidos día'!X177&gt;0,('Pedidos día'!X177*$C177)+$B177,"")&gt;20,IF('Pedidos día'!X177&gt;0,('Pedidos día'!X177*$C177)+$B177,""),20)</f>
        <v/>
      </c>
      <c r="Y177" t="str">
        <f>IF(IF('Pedidos día'!Y177&gt;0,('Pedidos día'!Y177*$C177)+$B177,"")&gt;20,IF('Pedidos día'!Y177&gt;0,('Pedidos día'!Y177*$C177)+$B177,""),20)</f>
        <v/>
      </c>
      <c r="Z177">
        <f>IF('Pedidos día'!Z177&gt;0,('Pedidos día'!Z177*$C177)+$B177,"")</f>
        <v>11.437107870591456</v>
      </c>
    </row>
    <row r="178" spans="1:26">
      <c r="A178" t="str">
        <f>'Pedidos día'!A178</f>
        <v>00000-0088</v>
      </c>
      <c r="B178">
        <f>'Pedidos día'!B178</f>
        <v>40</v>
      </c>
      <c r="C178" s="15">
        <f>'Pedidos día'!C178</f>
        <v>1.4169455005244576</v>
      </c>
      <c r="D178" t="str">
        <f>IF(IF('Pedidos día'!D178&gt;0,('Pedidos día'!D178*$C178)+$B178,"")&gt;20,IF('Pedidos día'!D178&gt;0,('Pedidos día'!D178*$C178)+$B178,""),20)</f>
        <v/>
      </c>
      <c r="E178" t="str">
        <f>IF(IF('Pedidos día'!E178&gt;0,('Pedidos día'!E178*$C178)+$B178,"")&gt;20,IF('Pedidos día'!E178&gt;0,('Pedidos día'!E178*$C178)+$B178,""),20)</f>
        <v/>
      </c>
      <c r="F178" t="str">
        <f>IF(IF('Pedidos día'!F178&gt;0,('Pedidos día'!F178*$C178)+$B178,"")&gt;20,IF('Pedidos día'!F178&gt;0,('Pedidos día'!F178*$C178)+$B178,""),20)</f>
        <v/>
      </c>
      <c r="G178" t="str">
        <f>IF(IF('Pedidos día'!G178&gt;0,('Pedidos día'!G178*$C178)+$B178,"")&gt;20,IF('Pedidos día'!G178&gt;0,('Pedidos día'!G178*$C178)+$B178,""),20)</f>
        <v/>
      </c>
      <c r="H178" t="str">
        <f>IF(IF('Pedidos día'!H178&gt;0,('Pedidos día'!H178*$C178)+$B178,"")&gt;20,IF('Pedidos día'!H178&gt;0,('Pedidos día'!H178*$C178)+$B178,""),20)</f>
        <v/>
      </c>
      <c r="I178" t="str">
        <f>IF(IF('Pedidos día'!I178&gt;0,('Pedidos día'!I178*$C178)+$B178,"")&gt;20,IF('Pedidos día'!I178&gt;0,('Pedidos día'!I178*$C178)+$B178,""),20)</f>
        <v/>
      </c>
      <c r="J178" t="str">
        <f>IF(IF('Pedidos día'!J178&gt;0,('Pedidos día'!J178*$C178)+$B178,"")&gt;20,IF('Pedidos día'!J178&gt;0,('Pedidos día'!J178*$C178)+$B178,""),20)</f>
        <v/>
      </c>
      <c r="K178" t="str">
        <f>IF(IF('Pedidos día'!K178&gt;0,('Pedidos día'!K178*$C178)+$B178,"")&gt;20,IF('Pedidos día'!K178&gt;0,('Pedidos día'!K178*$C178)+$B178,""),20)</f>
        <v/>
      </c>
      <c r="L178" t="str">
        <f>IF(IF('Pedidos día'!L178&gt;0,('Pedidos día'!L178*$C178)+$B178,"")&gt;20,IF('Pedidos día'!L178&gt;0,('Pedidos día'!L178*$C178)+$B178,""),20)</f>
        <v/>
      </c>
      <c r="M178" t="str">
        <f>IF(IF('Pedidos día'!M178&gt;0,('Pedidos día'!M178*$C178)+$B178,"")&gt;20,IF('Pedidos día'!M178&gt;0,('Pedidos día'!M178*$C178)+$B178,""),20)</f>
        <v/>
      </c>
      <c r="N178" t="str">
        <f>IF(IF('Pedidos día'!N178&gt;0,('Pedidos día'!N178*$C178)+$B178,"")&gt;20,IF('Pedidos día'!N178&gt;0,('Pedidos día'!N178*$C178)+$B178,""),20)</f>
        <v/>
      </c>
      <c r="O178" t="str">
        <f>IF(IF('Pedidos día'!O178&gt;0,('Pedidos día'!O178*$C178)+$B178,"")&gt;20,IF('Pedidos día'!O178&gt;0,('Pedidos día'!O178*$C178)+$B178,""),20)</f>
        <v/>
      </c>
      <c r="P178" t="str">
        <f>IF(IF('Pedidos día'!P178&gt;0,('Pedidos día'!P178*$C178)+$B178,"")&gt;20,IF('Pedidos día'!P178&gt;0,('Pedidos día'!P178*$C178)+$B178,""),20)</f>
        <v/>
      </c>
      <c r="Q178" t="str">
        <f>IF(IF('Pedidos día'!Q178&gt;0,('Pedidos día'!Q178*$C178)+$B178,"")&gt;20,IF('Pedidos día'!Q178&gt;0,('Pedidos día'!Q178*$C178)+$B178,""),20)</f>
        <v/>
      </c>
      <c r="R178" t="str">
        <f>IF(IF('Pedidos día'!R178&gt;0,('Pedidos día'!R178*$C178)+$B178,"")&gt;20,IF('Pedidos día'!R178&gt;0,('Pedidos día'!R178*$C178)+$B178,""),20)</f>
        <v/>
      </c>
      <c r="S178" t="str">
        <f>IF(IF('Pedidos día'!S178&gt;0,('Pedidos día'!S178*$C178)+$B178,"")&gt;20,IF('Pedidos día'!S178&gt;0,('Pedidos día'!S178*$C178)+$B178,""),20)</f>
        <v/>
      </c>
      <c r="T178">
        <f>IF(IF('Pedidos día'!T178&gt;0,('Pedidos día'!T178*$C178)+$B178,"")&gt;20,IF('Pedidos día'!T178&gt;0,('Pedidos día'!T178*$C178)+$B178,""),20)</f>
        <v>48.501673003146749</v>
      </c>
      <c r="U178" t="str">
        <f>IF(IF('Pedidos día'!U178&gt;0,('Pedidos día'!U178*$C178)+$B178,"")&gt;20,IF('Pedidos día'!U178&gt;0,('Pedidos día'!U178*$C178)+$B178,""),20)</f>
        <v/>
      </c>
      <c r="V178" t="str">
        <f>IF(IF('Pedidos día'!V178&gt;0,('Pedidos día'!V178*$C178)+$B178,"")&gt;20,IF('Pedidos día'!V178&gt;0,('Pedidos día'!V178*$C178)+$B178,""),20)</f>
        <v/>
      </c>
      <c r="W178" t="str">
        <f>IF(IF('Pedidos día'!W178&gt;0,('Pedidos día'!W178*$C178)+$B178,"")&gt;20,IF('Pedidos día'!W178&gt;0,('Pedidos día'!W178*$C178)+$B178,""),20)</f>
        <v/>
      </c>
      <c r="X178" t="str">
        <f>IF(IF('Pedidos día'!X178&gt;0,('Pedidos día'!X178*$C178)+$B178,"")&gt;20,IF('Pedidos día'!X178&gt;0,('Pedidos día'!X178*$C178)+$B178,""),20)</f>
        <v/>
      </c>
      <c r="Y178" t="str">
        <f>IF(IF('Pedidos día'!Y178&gt;0,('Pedidos día'!Y178*$C178)+$B178,"")&gt;20,IF('Pedidos día'!Y178&gt;0,('Pedidos día'!Y178*$C178)+$B178,""),20)</f>
        <v/>
      </c>
      <c r="Z178">
        <f>IF('Pedidos día'!Z178&gt;0,('Pedidos día'!Z178*$C178)+$B178,"")</f>
        <v>48.501673003146749</v>
      </c>
    </row>
    <row r="179" spans="1:26">
      <c r="A179" t="str">
        <f>'Pedidos día'!A179</f>
        <v>00000-0090</v>
      </c>
      <c r="B179">
        <f>'Pedidos día'!B179</f>
        <v>40</v>
      </c>
      <c r="C179" s="15">
        <f>'Pedidos día'!C179</f>
        <v>1.3070215586160541</v>
      </c>
      <c r="D179" t="str">
        <f>IF(IF('Pedidos día'!D179&gt;0,('Pedidos día'!D179*$C179)+$B179,"")&gt;20,IF('Pedidos día'!D179&gt;0,('Pedidos día'!D179*$C179)+$B179,""),20)</f>
        <v/>
      </c>
      <c r="E179" t="str">
        <f>IF(IF('Pedidos día'!E179&gt;0,('Pedidos día'!E179*$C179)+$B179,"")&gt;20,IF('Pedidos día'!E179&gt;0,('Pedidos día'!E179*$C179)+$B179,""),20)</f>
        <v/>
      </c>
      <c r="F179" t="str">
        <f>IF(IF('Pedidos día'!F179&gt;0,('Pedidos día'!F179*$C179)+$B179,"")&gt;20,IF('Pedidos día'!F179&gt;0,('Pedidos día'!F179*$C179)+$B179,""),20)</f>
        <v/>
      </c>
      <c r="G179" t="str">
        <f>IF(IF('Pedidos día'!G179&gt;0,('Pedidos día'!G179*$C179)+$B179,"")&gt;20,IF('Pedidos día'!G179&gt;0,('Pedidos día'!G179*$C179)+$B179,""),20)</f>
        <v/>
      </c>
      <c r="H179" t="str">
        <f>IF(IF('Pedidos día'!H179&gt;0,('Pedidos día'!H179*$C179)+$B179,"")&gt;20,IF('Pedidos día'!H179&gt;0,('Pedidos día'!H179*$C179)+$B179,""),20)</f>
        <v/>
      </c>
      <c r="I179" t="str">
        <f>IF(IF('Pedidos día'!I179&gt;0,('Pedidos día'!I179*$C179)+$B179,"")&gt;20,IF('Pedidos día'!I179&gt;0,('Pedidos día'!I179*$C179)+$B179,""),20)</f>
        <v/>
      </c>
      <c r="J179" t="str">
        <f>IF(IF('Pedidos día'!J179&gt;0,('Pedidos día'!J179*$C179)+$B179,"")&gt;20,IF('Pedidos día'!J179&gt;0,('Pedidos día'!J179*$C179)+$B179,""),20)</f>
        <v/>
      </c>
      <c r="K179" t="str">
        <f>IF(IF('Pedidos día'!K179&gt;0,('Pedidos día'!K179*$C179)+$B179,"")&gt;20,IF('Pedidos día'!K179&gt;0,('Pedidos día'!K179*$C179)+$B179,""),20)</f>
        <v/>
      </c>
      <c r="L179" t="str">
        <f>IF(IF('Pedidos día'!L179&gt;0,('Pedidos día'!L179*$C179)+$B179,"")&gt;20,IF('Pedidos día'!L179&gt;0,('Pedidos día'!L179*$C179)+$B179,""),20)</f>
        <v/>
      </c>
      <c r="M179" t="str">
        <f>IF(IF('Pedidos día'!M179&gt;0,('Pedidos día'!M179*$C179)+$B179,"")&gt;20,IF('Pedidos día'!M179&gt;0,('Pedidos día'!M179*$C179)+$B179,""),20)</f>
        <v/>
      </c>
      <c r="N179" t="str">
        <f>IF(IF('Pedidos día'!N179&gt;0,('Pedidos día'!N179*$C179)+$B179,"")&gt;20,IF('Pedidos día'!N179&gt;0,('Pedidos día'!N179*$C179)+$B179,""),20)</f>
        <v/>
      </c>
      <c r="O179" t="str">
        <f>IF(IF('Pedidos día'!O179&gt;0,('Pedidos día'!O179*$C179)+$B179,"")&gt;20,IF('Pedidos día'!O179&gt;0,('Pedidos día'!O179*$C179)+$B179,""),20)</f>
        <v/>
      </c>
      <c r="P179" t="str">
        <f>IF(IF('Pedidos día'!P179&gt;0,('Pedidos día'!P179*$C179)+$B179,"")&gt;20,IF('Pedidos día'!P179&gt;0,('Pedidos día'!P179*$C179)+$B179,""),20)</f>
        <v/>
      </c>
      <c r="Q179" t="str">
        <f>IF(IF('Pedidos día'!Q179&gt;0,('Pedidos día'!Q179*$C179)+$B179,"")&gt;20,IF('Pedidos día'!Q179&gt;0,('Pedidos día'!Q179*$C179)+$B179,""),20)</f>
        <v/>
      </c>
      <c r="R179" t="str">
        <f>IF(IF('Pedidos día'!R179&gt;0,('Pedidos día'!R179*$C179)+$B179,"")&gt;20,IF('Pedidos día'!R179&gt;0,('Pedidos día'!R179*$C179)+$B179,""),20)</f>
        <v/>
      </c>
      <c r="S179" t="str">
        <f>IF(IF('Pedidos día'!S179&gt;0,('Pedidos día'!S179*$C179)+$B179,"")&gt;20,IF('Pedidos día'!S179&gt;0,('Pedidos día'!S179*$C179)+$B179,""),20)</f>
        <v/>
      </c>
      <c r="T179">
        <f>IF(IF('Pedidos día'!T179&gt;0,('Pedidos día'!T179*$C179)+$B179,"")&gt;20,IF('Pedidos día'!T179&gt;0,('Pedidos día'!T179*$C179)+$B179,""),20)</f>
        <v>47.842129351696322</v>
      </c>
      <c r="U179" t="str">
        <f>IF(IF('Pedidos día'!U179&gt;0,('Pedidos día'!U179*$C179)+$B179,"")&gt;20,IF('Pedidos día'!U179&gt;0,('Pedidos día'!U179*$C179)+$B179,""),20)</f>
        <v/>
      </c>
      <c r="V179" t="str">
        <f>IF(IF('Pedidos día'!V179&gt;0,('Pedidos día'!V179*$C179)+$B179,"")&gt;20,IF('Pedidos día'!V179&gt;0,('Pedidos día'!V179*$C179)+$B179,""),20)</f>
        <v/>
      </c>
      <c r="W179" t="str">
        <f>IF(IF('Pedidos día'!W179&gt;0,('Pedidos día'!W179*$C179)+$B179,"")&gt;20,IF('Pedidos día'!W179&gt;0,('Pedidos día'!W179*$C179)+$B179,""),20)</f>
        <v/>
      </c>
      <c r="X179" t="str">
        <f>IF(IF('Pedidos día'!X179&gt;0,('Pedidos día'!X179*$C179)+$B179,"")&gt;20,IF('Pedidos día'!X179&gt;0,('Pedidos día'!X179*$C179)+$B179,""),20)</f>
        <v/>
      </c>
      <c r="Y179" t="str">
        <f>IF(IF('Pedidos día'!Y179&gt;0,('Pedidos día'!Y179*$C179)+$B179,"")&gt;20,IF('Pedidos día'!Y179&gt;0,('Pedidos día'!Y179*$C179)+$B179,""),20)</f>
        <v/>
      </c>
      <c r="Z179">
        <f>IF('Pedidos día'!Z179&gt;0,('Pedidos día'!Z179*$C179)+$B179,"")</f>
        <v>47.842129351696322</v>
      </c>
    </row>
    <row r="180" spans="1:26">
      <c r="A180" t="str">
        <f>'Pedidos día'!A180</f>
        <v>00000-0091</v>
      </c>
      <c r="B180">
        <f>'Pedidos día'!B180</f>
        <v>30</v>
      </c>
      <c r="C180" s="15">
        <f>'Pedidos día'!C180</f>
        <v>1.4312916404090084</v>
      </c>
      <c r="D180" t="str">
        <f>IF(IF('Pedidos día'!D180&gt;0,('Pedidos día'!D180*$C180)+$B180,"")&gt;20,IF('Pedidos día'!D180&gt;0,('Pedidos día'!D180*$C180)+$B180,""),20)</f>
        <v/>
      </c>
      <c r="E180" t="str">
        <f>IF(IF('Pedidos día'!E180&gt;0,('Pedidos día'!E180*$C180)+$B180,"")&gt;20,IF('Pedidos día'!E180&gt;0,('Pedidos día'!E180*$C180)+$B180,""),20)</f>
        <v/>
      </c>
      <c r="F180" t="str">
        <f>IF(IF('Pedidos día'!F180&gt;0,('Pedidos día'!F180*$C180)+$B180,"")&gt;20,IF('Pedidos día'!F180&gt;0,('Pedidos día'!F180*$C180)+$B180,""),20)</f>
        <v/>
      </c>
      <c r="G180" t="str">
        <f>IF(IF('Pedidos día'!G180&gt;0,('Pedidos día'!G180*$C180)+$B180,"")&gt;20,IF('Pedidos día'!G180&gt;0,('Pedidos día'!G180*$C180)+$B180,""),20)</f>
        <v/>
      </c>
      <c r="H180" t="str">
        <f>IF(IF('Pedidos día'!H180&gt;0,('Pedidos día'!H180*$C180)+$B180,"")&gt;20,IF('Pedidos día'!H180&gt;0,('Pedidos día'!H180*$C180)+$B180,""),20)</f>
        <v/>
      </c>
      <c r="I180" t="str">
        <f>IF(IF('Pedidos día'!I180&gt;0,('Pedidos día'!I180*$C180)+$B180,"")&gt;20,IF('Pedidos día'!I180&gt;0,('Pedidos día'!I180*$C180)+$B180,""),20)</f>
        <v/>
      </c>
      <c r="J180" t="str">
        <f>IF(IF('Pedidos día'!J180&gt;0,('Pedidos día'!J180*$C180)+$B180,"")&gt;20,IF('Pedidos día'!J180&gt;0,('Pedidos día'!J180*$C180)+$B180,""),20)</f>
        <v/>
      </c>
      <c r="K180" t="str">
        <f>IF(IF('Pedidos día'!K180&gt;0,('Pedidos día'!K180*$C180)+$B180,"")&gt;20,IF('Pedidos día'!K180&gt;0,('Pedidos día'!K180*$C180)+$B180,""),20)</f>
        <v/>
      </c>
      <c r="L180" t="str">
        <f>IF(IF('Pedidos día'!L180&gt;0,('Pedidos día'!L180*$C180)+$B180,"")&gt;20,IF('Pedidos día'!L180&gt;0,('Pedidos día'!L180*$C180)+$B180,""),20)</f>
        <v/>
      </c>
      <c r="M180" t="str">
        <f>IF(IF('Pedidos día'!M180&gt;0,('Pedidos día'!M180*$C180)+$B180,"")&gt;20,IF('Pedidos día'!M180&gt;0,('Pedidos día'!M180*$C180)+$B180,""),20)</f>
        <v/>
      </c>
      <c r="N180" t="str">
        <f>IF(IF('Pedidos día'!N180&gt;0,('Pedidos día'!N180*$C180)+$B180,"")&gt;20,IF('Pedidos día'!N180&gt;0,('Pedidos día'!N180*$C180)+$B180,""),20)</f>
        <v/>
      </c>
      <c r="O180" t="str">
        <f>IF(IF('Pedidos día'!O180&gt;0,('Pedidos día'!O180*$C180)+$B180,"")&gt;20,IF('Pedidos día'!O180&gt;0,('Pedidos día'!O180*$C180)+$B180,""),20)</f>
        <v/>
      </c>
      <c r="P180" t="str">
        <f>IF(IF('Pedidos día'!P180&gt;0,('Pedidos día'!P180*$C180)+$B180,"")&gt;20,IF('Pedidos día'!P180&gt;0,('Pedidos día'!P180*$C180)+$B180,""),20)</f>
        <v/>
      </c>
      <c r="Q180" t="str">
        <f>IF(IF('Pedidos día'!Q180&gt;0,('Pedidos día'!Q180*$C180)+$B180,"")&gt;20,IF('Pedidos día'!Q180&gt;0,('Pedidos día'!Q180*$C180)+$B180,""),20)</f>
        <v/>
      </c>
      <c r="R180" t="str">
        <f>IF(IF('Pedidos día'!R180&gt;0,('Pedidos día'!R180*$C180)+$B180,"")&gt;20,IF('Pedidos día'!R180&gt;0,('Pedidos día'!R180*$C180)+$B180,""),20)</f>
        <v/>
      </c>
      <c r="S180" t="str">
        <f>IF(IF('Pedidos día'!S180&gt;0,('Pedidos día'!S180*$C180)+$B180,"")&gt;20,IF('Pedidos día'!S180&gt;0,('Pedidos día'!S180*$C180)+$B180,""),20)</f>
        <v/>
      </c>
      <c r="T180" t="str">
        <f>IF(IF('Pedidos día'!T180&gt;0,('Pedidos día'!T180*$C180)+$B180,"")&gt;20,IF('Pedidos día'!T180&gt;0,('Pedidos día'!T180*$C180)+$B180,""),20)</f>
        <v/>
      </c>
      <c r="U180" t="str">
        <f>IF(IF('Pedidos día'!U180&gt;0,('Pedidos día'!U180*$C180)+$B180,"")&gt;20,IF('Pedidos día'!U180&gt;0,('Pedidos día'!U180*$C180)+$B180,""),20)</f>
        <v/>
      </c>
      <c r="V180" t="str">
        <f>IF(IF('Pedidos día'!V180&gt;0,('Pedidos día'!V180*$C180)+$B180,"")&gt;20,IF('Pedidos día'!V180&gt;0,('Pedidos día'!V180*$C180)+$B180,""),20)</f>
        <v/>
      </c>
      <c r="W180">
        <f>IF(IF('Pedidos día'!W180&gt;0,('Pedidos día'!W180*$C180)+$B180,"")&gt;20,IF('Pedidos día'!W180&gt;0,('Pedidos día'!W180*$C180)+$B180,""),20)</f>
        <v>31.431291640409007</v>
      </c>
      <c r="X180" t="str">
        <f>IF(IF('Pedidos día'!X180&gt;0,('Pedidos día'!X180*$C180)+$B180,"")&gt;20,IF('Pedidos día'!X180&gt;0,('Pedidos día'!X180*$C180)+$B180,""),20)</f>
        <v/>
      </c>
      <c r="Y180" t="str">
        <f>IF(IF('Pedidos día'!Y180&gt;0,('Pedidos día'!Y180*$C180)+$B180,"")&gt;20,IF('Pedidos día'!Y180&gt;0,('Pedidos día'!Y180*$C180)+$B180,""),20)</f>
        <v/>
      </c>
      <c r="Z180">
        <f>IF('Pedidos día'!Z180&gt;0,('Pedidos día'!Z180*$C180)+$B180,"")</f>
        <v>31.431291640409007</v>
      </c>
    </row>
    <row r="181" spans="1:26">
      <c r="A181" t="str">
        <f>'Pedidos día'!A181</f>
        <v>00000-0092</v>
      </c>
      <c r="B181">
        <f>'Pedidos día'!B181</f>
        <v>10</v>
      </c>
      <c r="C181" s="15">
        <f>'Pedidos día'!C181</f>
        <v>1.0151831394038426</v>
      </c>
      <c r="D181" t="str">
        <f>IF(IF('Pedidos día'!D181&gt;0,('Pedidos día'!D181*$C181)+$B181,"")&gt;20,IF('Pedidos día'!D181&gt;0,('Pedidos día'!D181*$C181)+$B181,""),20)</f>
        <v/>
      </c>
      <c r="E181" t="str">
        <f>IF(IF('Pedidos día'!E181&gt;0,('Pedidos día'!E181*$C181)+$B181,"")&gt;20,IF('Pedidos día'!E181&gt;0,('Pedidos día'!E181*$C181)+$B181,""),20)</f>
        <v/>
      </c>
      <c r="F181" t="str">
        <f>IF(IF('Pedidos día'!F181&gt;0,('Pedidos día'!F181*$C181)+$B181,"")&gt;20,IF('Pedidos día'!F181&gt;0,('Pedidos día'!F181*$C181)+$B181,""),20)</f>
        <v/>
      </c>
      <c r="G181" t="str">
        <f>IF(IF('Pedidos día'!G181&gt;0,('Pedidos día'!G181*$C181)+$B181,"")&gt;20,IF('Pedidos día'!G181&gt;0,('Pedidos día'!G181*$C181)+$B181,""),20)</f>
        <v/>
      </c>
      <c r="H181" t="str">
        <f>IF(IF('Pedidos día'!H181&gt;0,('Pedidos día'!H181*$C181)+$B181,"")&gt;20,IF('Pedidos día'!H181&gt;0,('Pedidos día'!H181*$C181)+$B181,""),20)</f>
        <v/>
      </c>
      <c r="I181" t="str">
        <f>IF(IF('Pedidos día'!I181&gt;0,('Pedidos día'!I181*$C181)+$B181,"")&gt;20,IF('Pedidos día'!I181&gt;0,('Pedidos día'!I181*$C181)+$B181,""),20)</f>
        <v/>
      </c>
      <c r="J181" t="str">
        <f>IF(IF('Pedidos día'!J181&gt;0,('Pedidos día'!J181*$C181)+$B181,"")&gt;20,IF('Pedidos día'!J181&gt;0,('Pedidos día'!J181*$C181)+$B181,""),20)</f>
        <v/>
      </c>
      <c r="K181" t="str">
        <f>IF(IF('Pedidos día'!K181&gt;0,('Pedidos día'!K181*$C181)+$B181,"")&gt;20,IF('Pedidos día'!K181&gt;0,('Pedidos día'!K181*$C181)+$B181,""),20)</f>
        <v/>
      </c>
      <c r="L181">
        <f>IF(IF('Pedidos día'!L181&gt;0,('Pedidos día'!L181*$C181)+$B181,"")&gt;20,IF('Pedidos día'!L181&gt;0,('Pedidos día'!L181*$C181)+$B181,""),20)</f>
        <v>20</v>
      </c>
      <c r="M181" t="str">
        <f>IF(IF('Pedidos día'!M181&gt;0,('Pedidos día'!M181*$C181)+$B181,"")&gt;20,IF('Pedidos día'!M181&gt;0,('Pedidos día'!M181*$C181)+$B181,""),20)</f>
        <v/>
      </c>
      <c r="N181" t="str">
        <f>IF(IF('Pedidos día'!N181&gt;0,('Pedidos día'!N181*$C181)+$B181,"")&gt;20,IF('Pedidos día'!N181&gt;0,('Pedidos día'!N181*$C181)+$B181,""),20)</f>
        <v/>
      </c>
      <c r="O181" t="str">
        <f>IF(IF('Pedidos día'!O181&gt;0,('Pedidos día'!O181*$C181)+$B181,"")&gt;20,IF('Pedidos día'!O181&gt;0,('Pedidos día'!O181*$C181)+$B181,""),20)</f>
        <v/>
      </c>
      <c r="P181" t="str">
        <f>IF(IF('Pedidos día'!P181&gt;0,('Pedidos día'!P181*$C181)+$B181,"")&gt;20,IF('Pedidos día'!P181&gt;0,('Pedidos día'!P181*$C181)+$B181,""),20)</f>
        <v/>
      </c>
      <c r="Q181" t="str">
        <f>IF(IF('Pedidos día'!Q181&gt;0,('Pedidos día'!Q181*$C181)+$B181,"")&gt;20,IF('Pedidos día'!Q181&gt;0,('Pedidos día'!Q181*$C181)+$B181,""),20)</f>
        <v/>
      </c>
      <c r="R181" t="str">
        <f>IF(IF('Pedidos día'!R181&gt;0,('Pedidos día'!R181*$C181)+$B181,"")&gt;20,IF('Pedidos día'!R181&gt;0,('Pedidos día'!R181*$C181)+$B181,""),20)</f>
        <v/>
      </c>
      <c r="S181" t="str">
        <f>IF(IF('Pedidos día'!S181&gt;0,('Pedidos día'!S181*$C181)+$B181,"")&gt;20,IF('Pedidos día'!S181&gt;0,('Pedidos día'!S181*$C181)+$B181,""),20)</f>
        <v/>
      </c>
      <c r="T181" t="str">
        <f>IF(IF('Pedidos día'!T181&gt;0,('Pedidos día'!T181*$C181)+$B181,"")&gt;20,IF('Pedidos día'!T181&gt;0,('Pedidos día'!T181*$C181)+$B181,""),20)</f>
        <v/>
      </c>
      <c r="U181" t="str">
        <f>IF(IF('Pedidos día'!U181&gt;0,('Pedidos día'!U181*$C181)+$B181,"")&gt;20,IF('Pedidos día'!U181&gt;0,('Pedidos día'!U181*$C181)+$B181,""),20)</f>
        <v/>
      </c>
      <c r="V181" t="str">
        <f>IF(IF('Pedidos día'!V181&gt;0,('Pedidos día'!V181*$C181)+$B181,"")&gt;20,IF('Pedidos día'!V181&gt;0,('Pedidos día'!V181*$C181)+$B181,""),20)</f>
        <v/>
      </c>
      <c r="W181" t="str">
        <f>IF(IF('Pedidos día'!W181&gt;0,('Pedidos día'!W181*$C181)+$B181,"")&gt;20,IF('Pedidos día'!W181&gt;0,('Pedidos día'!W181*$C181)+$B181,""),20)</f>
        <v/>
      </c>
      <c r="X181" t="str">
        <f>IF(IF('Pedidos día'!X181&gt;0,('Pedidos día'!X181*$C181)+$B181,"")&gt;20,IF('Pedidos día'!X181&gt;0,('Pedidos día'!X181*$C181)+$B181,""),20)</f>
        <v/>
      </c>
      <c r="Y181" t="str">
        <f>IF(IF('Pedidos día'!Y181&gt;0,('Pedidos día'!Y181*$C181)+$B181,"")&gt;20,IF('Pedidos día'!Y181&gt;0,('Pedidos día'!Y181*$C181)+$B181,""),20)</f>
        <v/>
      </c>
      <c r="Z181">
        <f>IF('Pedidos día'!Z181&gt;0,('Pedidos día'!Z181*$C181)+$B181,"")</f>
        <v>11.015183139403842</v>
      </c>
    </row>
    <row r="182" spans="1:26">
      <c r="A182" t="str">
        <f>'Pedidos día'!A182</f>
        <v>00000-0093</v>
      </c>
      <c r="B182">
        <f>'Pedidos día'!B182</f>
        <v>10</v>
      </c>
      <c r="C182" s="15">
        <f>'Pedidos día'!C182</f>
        <v>1.2956034373173759</v>
      </c>
      <c r="D182" t="str">
        <f>IF(IF('Pedidos día'!D182&gt;0,('Pedidos día'!D182*$C182)+$B182,"")&gt;20,IF('Pedidos día'!D182&gt;0,('Pedidos día'!D182*$C182)+$B182,""),20)</f>
        <v/>
      </c>
      <c r="E182" t="str">
        <f>IF(IF('Pedidos día'!E182&gt;0,('Pedidos día'!E182*$C182)+$B182,"")&gt;20,IF('Pedidos día'!E182&gt;0,('Pedidos día'!E182*$C182)+$B182,""),20)</f>
        <v/>
      </c>
      <c r="F182" t="str">
        <f>IF(IF('Pedidos día'!F182&gt;0,('Pedidos día'!F182*$C182)+$B182,"")&gt;20,IF('Pedidos día'!F182&gt;0,('Pedidos día'!F182*$C182)+$B182,""),20)</f>
        <v/>
      </c>
      <c r="G182" t="str">
        <f>IF(IF('Pedidos día'!G182&gt;0,('Pedidos día'!G182*$C182)+$B182,"")&gt;20,IF('Pedidos día'!G182&gt;0,('Pedidos día'!G182*$C182)+$B182,""),20)</f>
        <v/>
      </c>
      <c r="H182" t="str">
        <f>IF(IF('Pedidos día'!H182&gt;0,('Pedidos día'!H182*$C182)+$B182,"")&gt;20,IF('Pedidos día'!H182&gt;0,('Pedidos día'!H182*$C182)+$B182,""),20)</f>
        <v/>
      </c>
      <c r="I182" t="str">
        <f>IF(IF('Pedidos día'!I182&gt;0,('Pedidos día'!I182*$C182)+$B182,"")&gt;20,IF('Pedidos día'!I182&gt;0,('Pedidos día'!I182*$C182)+$B182,""),20)</f>
        <v/>
      </c>
      <c r="J182" t="str">
        <f>IF(IF('Pedidos día'!J182&gt;0,('Pedidos día'!J182*$C182)+$B182,"")&gt;20,IF('Pedidos día'!J182&gt;0,('Pedidos día'!J182*$C182)+$B182,""),20)</f>
        <v/>
      </c>
      <c r="K182" t="str">
        <f>IF(IF('Pedidos día'!K182&gt;0,('Pedidos día'!K182*$C182)+$B182,"")&gt;20,IF('Pedidos día'!K182&gt;0,('Pedidos día'!K182*$C182)+$B182,""),20)</f>
        <v/>
      </c>
      <c r="L182" t="str">
        <f>IF(IF('Pedidos día'!L182&gt;0,('Pedidos día'!L182*$C182)+$B182,"")&gt;20,IF('Pedidos día'!L182&gt;0,('Pedidos día'!L182*$C182)+$B182,""),20)</f>
        <v/>
      </c>
      <c r="M182" t="str">
        <f>IF(IF('Pedidos día'!M182&gt;0,('Pedidos día'!M182*$C182)+$B182,"")&gt;20,IF('Pedidos día'!M182&gt;0,('Pedidos día'!M182*$C182)+$B182,""),20)</f>
        <v/>
      </c>
      <c r="N182" t="str">
        <f>IF(IF('Pedidos día'!N182&gt;0,('Pedidos día'!N182*$C182)+$B182,"")&gt;20,IF('Pedidos día'!N182&gt;0,('Pedidos día'!N182*$C182)+$B182,""),20)</f>
        <v/>
      </c>
      <c r="O182">
        <f>IF(IF('Pedidos día'!O182&gt;0,('Pedidos día'!O182*$C182)+$B182,"")&gt;20,IF('Pedidos día'!O182&gt;0,('Pedidos día'!O182*$C182)+$B182,""),20)</f>
        <v>20</v>
      </c>
      <c r="P182" t="str">
        <f>IF(IF('Pedidos día'!P182&gt;0,('Pedidos día'!P182*$C182)+$B182,"")&gt;20,IF('Pedidos día'!P182&gt;0,('Pedidos día'!P182*$C182)+$B182,""),20)</f>
        <v/>
      </c>
      <c r="Q182" t="str">
        <f>IF(IF('Pedidos día'!Q182&gt;0,('Pedidos día'!Q182*$C182)+$B182,"")&gt;20,IF('Pedidos día'!Q182&gt;0,('Pedidos día'!Q182*$C182)+$B182,""),20)</f>
        <v/>
      </c>
      <c r="R182" t="str">
        <f>IF(IF('Pedidos día'!R182&gt;0,('Pedidos día'!R182*$C182)+$B182,"")&gt;20,IF('Pedidos día'!R182&gt;0,('Pedidos día'!R182*$C182)+$B182,""),20)</f>
        <v/>
      </c>
      <c r="S182" t="str">
        <f>IF(IF('Pedidos día'!S182&gt;0,('Pedidos día'!S182*$C182)+$B182,"")&gt;20,IF('Pedidos día'!S182&gt;0,('Pedidos día'!S182*$C182)+$B182,""),20)</f>
        <v/>
      </c>
      <c r="T182" t="str">
        <f>IF(IF('Pedidos día'!T182&gt;0,('Pedidos día'!T182*$C182)+$B182,"")&gt;20,IF('Pedidos día'!T182&gt;0,('Pedidos día'!T182*$C182)+$B182,""),20)</f>
        <v/>
      </c>
      <c r="U182" t="str">
        <f>IF(IF('Pedidos día'!U182&gt;0,('Pedidos día'!U182*$C182)+$B182,"")&gt;20,IF('Pedidos día'!U182&gt;0,('Pedidos día'!U182*$C182)+$B182,""),20)</f>
        <v/>
      </c>
      <c r="V182" t="str">
        <f>IF(IF('Pedidos día'!V182&gt;0,('Pedidos día'!V182*$C182)+$B182,"")&gt;20,IF('Pedidos día'!V182&gt;0,('Pedidos día'!V182*$C182)+$B182,""),20)</f>
        <v/>
      </c>
      <c r="W182" t="str">
        <f>IF(IF('Pedidos día'!W182&gt;0,('Pedidos día'!W182*$C182)+$B182,"")&gt;20,IF('Pedidos día'!W182&gt;0,('Pedidos día'!W182*$C182)+$B182,""),20)</f>
        <v/>
      </c>
      <c r="X182" t="str">
        <f>IF(IF('Pedidos día'!X182&gt;0,('Pedidos día'!X182*$C182)+$B182,"")&gt;20,IF('Pedidos día'!X182&gt;0,('Pedidos día'!X182*$C182)+$B182,""),20)</f>
        <v/>
      </c>
      <c r="Y182" t="str">
        <f>IF(IF('Pedidos día'!Y182&gt;0,('Pedidos día'!Y182*$C182)+$B182,"")&gt;20,IF('Pedidos día'!Y182&gt;0,('Pedidos día'!Y182*$C182)+$B182,""),20)</f>
        <v/>
      </c>
      <c r="Z182">
        <f>IF('Pedidos día'!Z182&gt;0,('Pedidos día'!Z182*$C182)+$B182,"")</f>
        <v>15.182413749269504</v>
      </c>
    </row>
    <row r="183" spans="1:26">
      <c r="A183" t="str">
        <f>'Pedidos día'!A183</f>
        <v>00000-0096</v>
      </c>
      <c r="B183">
        <f>'Pedidos día'!B183</f>
        <v>10</v>
      </c>
      <c r="C183" s="15">
        <f>'Pedidos día'!C183</f>
        <v>1.1507867225799648</v>
      </c>
      <c r="D183" t="str">
        <f>IF(IF('Pedidos día'!D183&gt;0,('Pedidos día'!D183*$C183)+$B183,"")&gt;20,IF('Pedidos día'!D183&gt;0,('Pedidos día'!D183*$C183)+$B183,""),20)</f>
        <v/>
      </c>
      <c r="E183" t="str">
        <f>IF(IF('Pedidos día'!E183&gt;0,('Pedidos día'!E183*$C183)+$B183,"")&gt;20,IF('Pedidos día'!E183&gt;0,('Pedidos día'!E183*$C183)+$B183,""),20)</f>
        <v/>
      </c>
      <c r="F183" t="str">
        <f>IF(IF('Pedidos día'!F183&gt;0,('Pedidos día'!F183*$C183)+$B183,"")&gt;20,IF('Pedidos día'!F183&gt;0,('Pedidos día'!F183*$C183)+$B183,""),20)</f>
        <v/>
      </c>
      <c r="G183" t="str">
        <f>IF(IF('Pedidos día'!G183&gt;0,('Pedidos día'!G183*$C183)+$B183,"")&gt;20,IF('Pedidos día'!G183&gt;0,('Pedidos día'!G183*$C183)+$B183,""),20)</f>
        <v/>
      </c>
      <c r="H183" t="str">
        <f>IF(IF('Pedidos día'!H183&gt;0,('Pedidos día'!H183*$C183)+$B183,"")&gt;20,IF('Pedidos día'!H183&gt;0,('Pedidos día'!H183*$C183)+$B183,""),20)</f>
        <v/>
      </c>
      <c r="I183" t="str">
        <f>IF(IF('Pedidos día'!I183&gt;0,('Pedidos día'!I183*$C183)+$B183,"")&gt;20,IF('Pedidos día'!I183&gt;0,('Pedidos día'!I183*$C183)+$B183,""),20)</f>
        <v/>
      </c>
      <c r="J183" t="str">
        <f>IF(IF('Pedidos día'!J183&gt;0,('Pedidos día'!J183*$C183)+$B183,"")&gt;20,IF('Pedidos día'!J183&gt;0,('Pedidos día'!J183*$C183)+$B183,""),20)</f>
        <v/>
      </c>
      <c r="K183" t="str">
        <f>IF(IF('Pedidos día'!K183&gt;0,('Pedidos día'!K183*$C183)+$B183,"")&gt;20,IF('Pedidos día'!K183&gt;0,('Pedidos día'!K183*$C183)+$B183,""),20)</f>
        <v/>
      </c>
      <c r="L183" t="str">
        <f>IF(IF('Pedidos día'!L183&gt;0,('Pedidos día'!L183*$C183)+$B183,"")&gt;20,IF('Pedidos día'!L183&gt;0,('Pedidos día'!L183*$C183)+$B183,""),20)</f>
        <v/>
      </c>
      <c r="M183" t="str">
        <f>IF(IF('Pedidos día'!M183&gt;0,('Pedidos día'!M183*$C183)+$B183,"")&gt;20,IF('Pedidos día'!M183&gt;0,('Pedidos día'!M183*$C183)+$B183,""),20)</f>
        <v/>
      </c>
      <c r="N183">
        <f>IF(IF('Pedidos día'!N183&gt;0,('Pedidos día'!N183*$C183)+$B183,"")&gt;20,IF('Pedidos día'!N183&gt;0,('Pedidos día'!N183*$C183)+$B183,""),20)</f>
        <v>20</v>
      </c>
      <c r="O183" t="str">
        <f>IF(IF('Pedidos día'!O183&gt;0,('Pedidos día'!O183*$C183)+$B183,"")&gt;20,IF('Pedidos día'!O183&gt;0,('Pedidos día'!O183*$C183)+$B183,""),20)</f>
        <v/>
      </c>
      <c r="P183" t="str">
        <f>IF(IF('Pedidos día'!P183&gt;0,('Pedidos día'!P183*$C183)+$B183,"")&gt;20,IF('Pedidos día'!P183&gt;0,('Pedidos día'!P183*$C183)+$B183,""),20)</f>
        <v/>
      </c>
      <c r="Q183" t="str">
        <f>IF(IF('Pedidos día'!Q183&gt;0,('Pedidos día'!Q183*$C183)+$B183,"")&gt;20,IF('Pedidos día'!Q183&gt;0,('Pedidos día'!Q183*$C183)+$B183,""),20)</f>
        <v/>
      </c>
      <c r="R183" t="str">
        <f>IF(IF('Pedidos día'!R183&gt;0,('Pedidos día'!R183*$C183)+$B183,"")&gt;20,IF('Pedidos día'!R183&gt;0,('Pedidos día'!R183*$C183)+$B183,""),20)</f>
        <v/>
      </c>
      <c r="S183" t="str">
        <f>IF(IF('Pedidos día'!S183&gt;0,('Pedidos día'!S183*$C183)+$B183,"")&gt;20,IF('Pedidos día'!S183&gt;0,('Pedidos día'!S183*$C183)+$B183,""),20)</f>
        <v/>
      </c>
      <c r="T183" t="str">
        <f>IF(IF('Pedidos día'!T183&gt;0,('Pedidos día'!T183*$C183)+$B183,"")&gt;20,IF('Pedidos día'!T183&gt;0,('Pedidos día'!T183*$C183)+$B183,""),20)</f>
        <v/>
      </c>
      <c r="U183" t="str">
        <f>IF(IF('Pedidos día'!U183&gt;0,('Pedidos día'!U183*$C183)+$B183,"")&gt;20,IF('Pedidos día'!U183&gt;0,('Pedidos día'!U183*$C183)+$B183,""),20)</f>
        <v/>
      </c>
      <c r="V183" t="str">
        <f>IF(IF('Pedidos día'!V183&gt;0,('Pedidos día'!V183*$C183)+$B183,"")&gt;20,IF('Pedidos día'!V183&gt;0,('Pedidos día'!V183*$C183)+$B183,""),20)</f>
        <v/>
      </c>
      <c r="W183" t="str">
        <f>IF(IF('Pedidos día'!W183&gt;0,('Pedidos día'!W183*$C183)+$B183,"")&gt;20,IF('Pedidos día'!W183&gt;0,('Pedidos día'!W183*$C183)+$B183,""),20)</f>
        <v/>
      </c>
      <c r="X183" t="str">
        <f>IF(IF('Pedidos día'!X183&gt;0,('Pedidos día'!X183*$C183)+$B183,"")&gt;20,IF('Pedidos día'!X183&gt;0,('Pedidos día'!X183*$C183)+$B183,""),20)</f>
        <v/>
      </c>
      <c r="Y183" t="str">
        <f>IF(IF('Pedidos día'!Y183&gt;0,('Pedidos día'!Y183*$C183)+$B183,"")&gt;20,IF('Pedidos día'!Y183&gt;0,('Pedidos día'!Y183*$C183)+$B183,""),20)</f>
        <v/>
      </c>
      <c r="Z183">
        <f>IF('Pedidos día'!Z183&gt;0,('Pedidos día'!Z183*$C183)+$B183,"")</f>
        <v>11.150786722579966</v>
      </c>
    </row>
    <row r="184" spans="1:26">
      <c r="A184" t="str">
        <f>'Pedidos día'!A184</f>
        <v>00000-0097</v>
      </c>
      <c r="B184">
        <f>'Pedidos día'!B184</f>
        <v>30</v>
      </c>
      <c r="C184" s="15">
        <f>'Pedidos día'!C184</f>
        <v>1.821701357360987</v>
      </c>
      <c r="D184" t="str">
        <f>IF(IF('Pedidos día'!D184&gt;0,('Pedidos día'!D184*$C184)+$B184,"")&gt;20,IF('Pedidos día'!D184&gt;0,('Pedidos día'!D184*$C184)+$B184,""),20)</f>
        <v/>
      </c>
      <c r="E184" t="str">
        <f>IF(IF('Pedidos día'!E184&gt;0,('Pedidos día'!E184*$C184)+$B184,"")&gt;20,IF('Pedidos día'!E184&gt;0,('Pedidos día'!E184*$C184)+$B184,""),20)</f>
        <v/>
      </c>
      <c r="F184" t="str">
        <f>IF(IF('Pedidos día'!F184&gt;0,('Pedidos día'!F184*$C184)+$B184,"")&gt;20,IF('Pedidos día'!F184&gt;0,('Pedidos día'!F184*$C184)+$B184,""),20)</f>
        <v/>
      </c>
      <c r="G184" t="str">
        <f>IF(IF('Pedidos día'!G184&gt;0,('Pedidos día'!G184*$C184)+$B184,"")&gt;20,IF('Pedidos día'!G184&gt;0,('Pedidos día'!G184*$C184)+$B184,""),20)</f>
        <v/>
      </c>
      <c r="H184" t="str">
        <f>IF(IF('Pedidos día'!H184&gt;0,('Pedidos día'!H184*$C184)+$B184,"")&gt;20,IF('Pedidos día'!H184&gt;0,('Pedidos día'!H184*$C184)+$B184,""),20)</f>
        <v/>
      </c>
      <c r="I184" t="str">
        <f>IF(IF('Pedidos día'!I184&gt;0,('Pedidos día'!I184*$C184)+$B184,"")&gt;20,IF('Pedidos día'!I184&gt;0,('Pedidos día'!I184*$C184)+$B184,""),20)</f>
        <v/>
      </c>
      <c r="J184" t="str">
        <f>IF(IF('Pedidos día'!J184&gt;0,('Pedidos día'!J184*$C184)+$B184,"")&gt;20,IF('Pedidos día'!J184&gt;0,('Pedidos día'!J184*$C184)+$B184,""),20)</f>
        <v/>
      </c>
      <c r="K184" t="str">
        <f>IF(IF('Pedidos día'!K184&gt;0,('Pedidos día'!K184*$C184)+$B184,"")&gt;20,IF('Pedidos día'!K184&gt;0,('Pedidos día'!K184*$C184)+$B184,""),20)</f>
        <v/>
      </c>
      <c r="L184" t="str">
        <f>IF(IF('Pedidos día'!L184&gt;0,('Pedidos día'!L184*$C184)+$B184,"")&gt;20,IF('Pedidos día'!L184&gt;0,('Pedidos día'!L184*$C184)+$B184,""),20)</f>
        <v/>
      </c>
      <c r="M184" t="str">
        <f>IF(IF('Pedidos día'!M184&gt;0,('Pedidos día'!M184*$C184)+$B184,"")&gt;20,IF('Pedidos día'!M184&gt;0,('Pedidos día'!M184*$C184)+$B184,""),20)</f>
        <v/>
      </c>
      <c r="N184" t="str">
        <f>IF(IF('Pedidos día'!N184&gt;0,('Pedidos día'!N184*$C184)+$B184,"")&gt;20,IF('Pedidos día'!N184&gt;0,('Pedidos día'!N184*$C184)+$B184,""),20)</f>
        <v/>
      </c>
      <c r="O184" t="str">
        <f>IF(IF('Pedidos día'!O184&gt;0,('Pedidos día'!O184*$C184)+$B184,"")&gt;20,IF('Pedidos día'!O184&gt;0,('Pedidos día'!O184*$C184)+$B184,""),20)</f>
        <v/>
      </c>
      <c r="P184" t="str">
        <f>IF(IF('Pedidos día'!P184&gt;0,('Pedidos día'!P184*$C184)+$B184,"")&gt;20,IF('Pedidos día'!P184&gt;0,('Pedidos día'!P184*$C184)+$B184,""),20)</f>
        <v/>
      </c>
      <c r="Q184">
        <f>IF(IF('Pedidos día'!Q184&gt;0,('Pedidos día'!Q184*$C184)+$B184,"")&gt;20,IF('Pedidos día'!Q184&gt;0,('Pedidos día'!Q184*$C184)+$B184,""),20)</f>
        <v>33.643402714721972</v>
      </c>
      <c r="R184" t="str">
        <f>IF(IF('Pedidos día'!R184&gt;0,('Pedidos día'!R184*$C184)+$B184,"")&gt;20,IF('Pedidos día'!R184&gt;0,('Pedidos día'!R184*$C184)+$B184,""),20)</f>
        <v/>
      </c>
      <c r="S184" t="str">
        <f>IF(IF('Pedidos día'!S184&gt;0,('Pedidos día'!S184*$C184)+$B184,"")&gt;20,IF('Pedidos día'!S184&gt;0,('Pedidos día'!S184*$C184)+$B184,""),20)</f>
        <v/>
      </c>
      <c r="T184" t="str">
        <f>IF(IF('Pedidos día'!T184&gt;0,('Pedidos día'!T184*$C184)+$B184,"")&gt;20,IF('Pedidos día'!T184&gt;0,('Pedidos día'!T184*$C184)+$B184,""),20)</f>
        <v/>
      </c>
      <c r="U184" t="str">
        <f>IF(IF('Pedidos día'!U184&gt;0,('Pedidos día'!U184*$C184)+$B184,"")&gt;20,IF('Pedidos día'!U184&gt;0,('Pedidos día'!U184*$C184)+$B184,""),20)</f>
        <v/>
      </c>
      <c r="V184" t="str">
        <f>IF(IF('Pedidos día'!V184&gt;0,('Pedidos día'!V184*$C184)+$B184,"")&gt;20,IF('Pedidos día'!V184&gt;0,('Pedidos día'!V184*$C184)+$B184,""),20)</f>
        <v/>
      </c>
      <c r="W184" t="str">
        <f>IF(IF('Pedidos día'!W184&gt;0,('Pedidos día'!W184*$C184)+$B184,"")&gt;20,IF('Pedidos día'!W184&gt;0,('Pedidos día'!W184*$C184)+$B184,""),20)</f>
        <v/>
      </c>
      <c r="X184" t="str">
        <f>IF(IF('Pedidos día'!X184&gt;0,('Pedidos día'!X184*$C184)+$B184,"")&gt;20,IF('Pedidos día'!X184&gt;0,('Pedidos día'!X184*$C184)+$B184,""),20)</f>
        <v/>
      </c>
      <c r="Y184" t="str">
        <f>IF(IF('Pedidos día'!Y184&gt;0,('Pedidos día'!Y184*$C184)+$B184,"")&gt;20,IF('Pedidos día'!Y184&gt;0,('Pedidos día'!Y184*$C184)+$B184,""),20)</f>
        <v/>
      </c>
      <c r="Z184">
        <f>IF('Pedidos día'!Z184&gt;0,('Pedidos día'!Z184*$C184)+$B184,"")</f>
        <v>33.643402714721972</v>
      </c>
    </row>
    <row r="185" spans="1:26">
      <c r="A185" t="str">
        <f>'Pedidos día'!A185</f>
        <v>00000-0098</v>
      </c>
      <c r="B185">
        <f>'Pedidos día'!B185</f>
        <v>30</v>
      </c>
      <c r="C185" s="15">
        <f>'Pedidos día'!C185</f>
        <v>1.2083841105809014</v>
      </c>
      <c r="D185" t="str">
        <f>IF(IF('Pedidos día'!D185&gt;0,('Pedidos día'!D185*$C185)+$B185,"")&gt;20,IF('Pedidos día'!D185&gt;0,('Pedidos día'!D185*$C185)+$B185,""),20)</f>
        <v/>
      </c>
      <c r="E185" t="str">
        <f>IF(IF('Pedidos día'!E185&gt;0,('Pedidos día'!E185*$C185)+$B185,"")&gt;20,IF('Pedidos día'!E185&gt;0,('Pedidos día'!E185*$C185)+$B185,""),20)</f>
        <v/>
      </c>
      <c r="F185" t="str">
        <f>IF(IF('Pedidos día'!F185&gt;0,('Pedidos día'!F185*$C185)+$B185,"")&gt;20,IF('Pedidos día'!F185&gt;0,('Pedidos día'!F185*$C185)+$B185,""),20)</f>
        <v/>
      </c>
      <c r="G185" t="str">
        <f>IF(IF('Pedidos día'!G185&gt;0,('Pedidos día'!G185*$C185)+$B185,"")&gt;20,IF('Pedidos día'!G185&gt;0,('Pedidos día'!G185*$C185)+$B185,""),20)</f>
        <v/>
      </c>
      <c r="H185" t="str">
        <f>IF(IF('Pedidos día'!H185&gt;0,('Pedidos día'!H185*$C185)+$B185,"")&gt;20,IF('Pedidos día'!H185&gt;0,('Pedidos día'!H185*$C185)+$B185,""),20)</f>
        <v/>
      </c>
      <c r="I185" t="str">
        <f>IF(IF('Pedidos día'!I185&gt;0,('Pedidos día'!I185*$C185)+$B185,"")&gt;20,IF('Pedidos día'!I185&gt;0,('Pedidos día'!I185*$C185)+$B185,""),20)</f>
        <v/>
      </c>
      <c r="J185" t="str">
        <f>IF(IF('Pedidos día'!J185&gt;0,('Pedidos día'!J185*$C185)+$B185,"")&gt;20,IF('Pedidos día'!J185&gt;0,('Pedidos día'!J185*$C185)+$B185,""),20)</f>
        <v/>
      </c>
      <c r="K185" t="str">
        <f>IF(IF('Pedidos día'!K185&gt;0,('Pedidos día'!K185*$C185)+$B185,"")&gt;20,IF('Pedidos día'!K185&gt;0,('Pedidos día'!K185*$C185)+$B185,""),20)</f>
        <v/>
      </c>
      <c r="L185" t="str">
        <f>IF(IF('Pedidos día'!L185&gt;0,('Pedidos día'!L185*$C185)+$B185,"")&gt;20,IF('Pedidos día'!L185&gt;0,('Pedidos día'!L185*$C185)+$B185,""),20)</f>
        <v/>
      </c>
      <c r="M185" t="str">
        <f>IF(IF('Pedidos día'!M185&gt;0,('Pedidos día'!M185*$C185)+$B185,"")&gt;20,IF('Pedidos día'!M185&gt;0,('Pedidos día'!M185*$C185)+$B185,""),20)</f>
        <v/>
      </c>
      <c r="N185" t="str">
        <f>IF(IF('Pedidos día'!N185&gt;0,('Pedidos día'!N185*$C185)+$B185,"")&gt;20,IF('Pedidos día'!N185&gt;0,('Pedidos día'!N185*$C185)+$B185,""),20)</f>
        <v/>
      </c>
      <c r="O185" t="str">
        <f>IF(IF('Pedidos día'!O185&gt;0,('Pedidos día'!O185*$C185)+$B185,"")&gt;20,IF('Pedidos día'!O185&gt;0,('Pedidos día'!O185*$C185)+$B185,""),20)</f>
        <v/>
      </c>
      <c r="P185" t="str">
        <f>IF(IF('Pedidos día'!P185&gt;0,('Pedidos día'!P185*$C185)+$B185,"")&gt;20,IF('Pedidos día'!P185&gt;0,('Pedidos día'!P185*$C185)+$B185,""),20)</f>
        <v/>
      </c>
      <c r="Q185" t="str">
        <f>IF(IF('Pedidos día'!Q185&gt;0,('Pedidos día'!Q185*$C185)+$B185,"")&gt;20,IF('Pedidos día'!Q185&gt;0,('Pedidos día'!Q185*$C185)+$B185,""),20)</f>
        <v/>
      </c>
      <c r="R185" t="str">
        <f>IF(IF('Pedidos día'!R185&gt;0,('Pedidos día'!R185*$C185)+$B185,"")&gt;20,IF('Pedidos día'!R185&gt;0,('Pedidos día'!R185*$C185)+$B185,""),20)</f>
        <v/>
      </c>
      <c r="S185" t="str">
        <f>IF(IF('Pedidos día'!S185&gt;0,('Pedidos día'!S185*$C185)+$B185,"")&gt;20,IF('Pedidos día'!S185&gt;0,('Pedidos día'!S185*$C185)+$B185,""),20)</f>
        <v/>
      </c>
      <c r="T185" t="str">
        <f>IF(IF('Pedidos día'!T185&gt;0,('Pedidos día'!T185*$C185)+$B185,"")&gt;20,IF('Pedidos día'!T185&gt;0,('Pedidos día'!T185*$C185)+$B185,""),20)</f>
        <v/>
      </c>
      <c r="U185" t="str">
        <f>IF(IF('Pedidos día'!U185&gt;0,('Pedidos día'!U185*$C185)+$B185,"")&gt;20,IF('Pedidos día'!U185&gt;0,('Pedidos día'!U185*$C185)+$B185,""),20)</f>
        <v/>
      </c>
      <c r="V185">
        <f>IF(IF('Pedidos día'!V185&gt;0,('Pedidos día'!V185*$C185)+$B185,"")&gt;20,IF('Pedidos día'!V185&gt;0,('Pedidos día'!V185*$C185)+$B185,""),20)</f>
        <v>40.875456995228113</v>
      </c>
      <c r="W185" t="str">
        <f>IF(IF('Pedidos día'!W185&gt;0,('Pedidos día'!W185*$C185)+$B185,"")&gt;20,IF('Pedidos día'!W185&gt;0,('Pedidos día'!W185*$C185)+$B185,""),20)</f>
        <v/>
      </c>
      <c r="X185" t="str">
        <f>IF(IF('Pedidos día'!X185&gt;0,('Pedidos día'!X185*$C185)+$B185,"")&gt;20,IF('Pedidos día'!X185&gt;0,('Pedidos día'!X185*$C185)+$B185,""),20)</f>
        <v/>
      </c>
      <c r="Y185" t="str">
        <f>IF(IF('Pedidos día'!Y185&gt;0,('Pedidos día'!Y185*$C185)+$B185,"")&gt;20,IF('Pedidos día'!Y185&gt;0,('Pedidos día'!Y185*$C185)+$B185,""),20)</f>
        <v/>
      </c>
      <c r="Z185">
        <f>IF('Pedidos día'!Z185&gt;0,('Pedidos día'!Z185*$C185)+$B185,"")</f>
        <v>40.875456995228113</v>
      </c>
    </row>
    <row r="186" spans="1:26">
      <c r="A186" t="str">
        <f>'Pedidos día'!A186</f>
        <v>00000-0099</v>
      </c>
      <c r="B186">
        <f>'Pedidos día'!B186</f>
        <v>20</v>
      </c>
      <c r="C186" s="15">
        <f>'Pedidos día'!C186</f>
        <v>1.88687323944486</v>
      </c>
      <c r="D186">
        <f>IF(IF('Pedidos día'!D186&gt;0,('Pedidos día'!D186*$C186)+$B186,"")&gt;20,IF('Pedidos día'!D186&gt;0,('Pedidos día'!D186*$C186)+$B186,""),20)</f>
        <v>33.20811267611402</v>
      </c>
      <c r="E186" t="str">
        <f>IF(IF('Pedidos día'!E186&gt;0,('Pedidos día'!E186*$C186)+$B186,"")&gt;20,IF('Pedidos día'!E186&gt;0,('Pedidos día'!E186*$C186)+$B186,""),20)</f>
        <v/>
      </c>
      <c r="F186" t="str">
        <f>IF(IF('Pedidos día'!F186&gt;0,('Pedidos día'!F186*$C186)+$B186,"")&gt;20,IF('Pedidos día'!F186&gt;0,('Pedidos día'!F186*$C186)+$B186,""),20)</f>
        <v/>
      </c>
      <c r="G186" t="str">
        <f>IF(IF('Pedidos día'!G186&gt;0,('Pedidos día'!G186*$C186)+$B186,"")&gt;20,IF('Pedidos día'!G186&gt;0,('Pedidos día'!G186*$C186)+$B186,""),20)</f>
        <v/>
      </c>
      <c r="H186" t="str">
        <f>IF(IF('Pedidos día'!H186&gt;0,('Pedidos día'!H186*$C186)+$B186,"")&gt;20,IF('Pedidos día'!H186&gt;0,('Pedidos día'!H186*$C186)+$B186,""),20)</f>
        <v/>
      </c>
      <c r="I186" t="str">
        <f>IF(IF('Pedidos día'!I186&gt;0,('Pedidos día'!I186*$C186)+$B186,"")&gt;20,IF('Pedidos día'!I186&gt;0,('Pedidos día'!I186*$C186)+$B186,""),20)</f>
        <v/>
      </c>
      <c r="J186" t="str">
        <f>IF(IF('Pedidos día'!J186&gt;0,('Pedidos día'!J186*$C186)+$B186,"")&gt;20,IF('Pedidos día'!J186&gt;0,('Pedidos día'!J186*$C186)+$B186,""),20)</f>
        <v/>
      </c>
      <c r="K186" t="str">
        <f>IF(IF('Pedidos día'!K186&gt;0,('Pedidos día'!K186*$C186)+$B186,"")&gt;20,IF('Pedidos día'!K186&gt;0,('Pedidos día'!K186*$C186)+$B186,""),20)</f>
        <v/>
      </c>
      <c r="L186" t="str">
        <f>IF(IF('Pedidos día'!L186&gt;0,('Pedidos día'!L186*$C186)+$B186,"")&gt;20,IF('Pedidos día'!L186&gt;0,('Pedidos día'!L186*$C186)+$B186,""),20)</f>
        <v/>
      </c>
      <c r="M186" t="str">
        <f>IF(IF('Pedidos día'!M186&gt;0,('Pedidos día'!M186*$C186)+$B186,"")&gt;20,IF('Pedidos día'!M186&gt;0,('Pedidos día'!M186*$C186)+$B186,""),20)</f>
        <v/>
      </c>
      <c r="N186" t="str">
        <f>IF(IF('Pedidos día'!N186&gt;0,('Pedidos día'!N186*$C186)+$B186,"")&gt;20,IF('Pedidos día'!N186&gt;0,('Pedidos día'!N186*$C186)+$B186,""),20)</f>
        <v/>
      </c>
      <c r="O186" t="str">
        <f>IF(IF('Pedidos día'!O186&gt;0,('Pedidos día'!O186*$C186)+$B186,"")&gt;20,IF('Pedidos día'!O186&gt;0,('Pedidos día'!O186*$C186)+$B186,""),20)</f>
        <v/>
      </c>
      <c r="P186" t="str">
        <f>IF(IF('Pedidos día'!P186&gt;0,('Pedidos día'!P186*$C186)+$B186,"")&gt;20,IF('Pedidos día'!P186&gt;0,('Pedidos día'!P186*$C186)+$B186,""),20)</f>
        <v/>
      </c>
      <c r="Q186" t="str">
        <f>IF(IF('Pedidos día'!Q186&gt;0,('Pedidos día'!Q186*$C186)+$B186,"")&gt;20,IF('Pedidos día'!Q186&gt;0,('Pedidos día'!Q186*$C186)+$B186,""),20)</f>
        <v/>
      </c>
      <c r="R186" t="str">
        <f>IF(IF('Pedidos día'!R186&gt;0,('Pedidos día'!R186*$C186)+$B186,"")&gt;20,IF('Pedidos día'!R186&gt;0,('Pedidos día'!R186*$C186)+$B186,""),20)</f>
        <v/>
      </c>
      <c r="S186" t="str">
        <f>IF(IF('Pedidos día'!S186&gt;0,('Pedidos día'!S186*$C186)+$B186,"")&gt;20,IF('Pedidos día'!S186&gt;0,('Pedidos día'!S186*$C186)+$B186,""),20)</f>
        <v/>
      </c>
      <c r="T186" t="str">
        <f>IF(IF('Pedidos día'!T186&gt;0,('Pedidos día'!T186*$C186)+$B186,"")&gt;20,IF('Pedidos día'!T186&gt;0,('Pedidos día'!T186*$C186)+$B186,""),20)</f>
        <v/>
      </c>
      <c r="U186" t="str">
        <f>IF(IF('Pedidos día'!U186&gt;0,('Pedidos día'!U186*$C186)+$B186,"")&gt;20,IF('Pedidos día'!U186&gt;0,('Pedidos día'!U186*$C186)+$B186,""),20)</f>
        <v/>
      </c>
      <c r="V186" t="str">
        <f>IF(IF('Pedidos día'!V186&gt;0,('Pedidos día'!V186*$C186)+$B186,"")&gt;20,IF('Pedidos día'!V186&gt;0,('Pedidos día'!V186*$C186)+$B186,""),20)</f>
        <v/>
      </c>
      <c r="W186" t="str">
        <f>IF(IF('Pedidos día'!W186&gt;0,('Pedidos día'!W186*$C186)+$B186,"")&gt;20,IF('Pedidos día'!W186&gt;0,('Pedidos día'!W186*$C186)+$B186,""),20)</f>
        <v/>
      </c>
      <c r="X186" t="str">
        <f>IF(IF('Pedidos día'!X186&gt;0,('Pedidos día'!X186*$C186)+$B186,"")&gt;20,IF('Pedidos día'!X186&gt;0,('Pedidos día'!X186*$C186)+$B186,""),20)</f>
        <v/>
      </c>
      <c r="Y186" t="str">
        <f>IF(IF('Pedidos día'!Y186&gt;0,('Pedidos día'!Y186*$C186)+$B186,"")&gt;20,IF('Pedidos día'!Y186&gt;0,('Pedidos día'!Y186*$C186)+$B186,""),20)</f>
        <v/>
      </c>
      <c r="Z186">
        <f>IF('Pedidos día'!Z186&gt;0,('Pedidos día'!Z186*$C186)+$B186,"")</f>
        <v>33.20811267611402</v>
      </c>
    </row>
    <row r="187" spans="1:26">
      <c r="A187" t="str">
        <f>'Pedidos día'!A187</f>
        <v>00000-0100</v>
      </c>
      <c r="B187">
        <f>'Pedidos día'!B187</f>
        <v>10</v>
      </c>
      <c r="C187" s="15">
        <f>'Pedidos día'!C187</f>
        <v>1.7023323943410578</v>
      </c>
      <c r="D187" t="str">
        <f>IF(IF('Pedidos día'!D187&gt;0,('Pedidos día'!D187*$C187)+$B187,"")&gt;20,IF('Pedidos día'!D187&gt;0,('Pedidos día'!D187*$C187)+$B187,""),20)</f>
        <v/>
      </c>
      <c r="E187" t="str">
        <f>IF(IF('Pedidos día'!E187&gt;0,('Pedidos día'!E187*$C187)+$B187,"")&gt;20,IF('Pedidos día'!E187&gt;0,('Pedidos día'!E187*$C187)+$B187,""),20)</f>
        <v/>
      </c>
      <c r="F187" t="str">
        <f>IF(IF('Pedidos día'!F187&gt;0,('Pedidos día'!F187*$C187)+$B187,"")&gt;20,IF('Pedidos día'!F187&gt;0,('Pedidos día'!F187*$C187)+$B187,""),20)</f>
        <v/>
      </c>
      <c r="G187" t="str">
        <f>IF(IF('Pedidos día'!G187&gt;0,('Pedidos día'!G187*$C187)+$B187,"")&gt;20,IF('Pedidos día'!G187&gt;0,('Pedidos día'!G187*$C187)+$B187,""),20)</f>
        <v/>
      </c>
      <c r="H187" t="str">
        <f>IF(IF('Pedidos día'!H187&gt;0,('Pedidos día'!H187*$C187)+$B187,"")&gt;20,IF('Pedidos día'!H187&gt;0,('Pedidos día'!H187*$C187)+$B187,""),20)</f>
        <v/>
      </c>
      <c r="I187" t="str">
        <f>IF(IF('Pedidos día'!I187&gt;0,('Pedidos día'!I187*$C187)+$B187,"")&gt;20,IF('Pedidos día'!I187&gt;0,('Pedidos día'!I187*$C187)+$B187,""),20)</f>
        <v/>
      </c>
      <c r="J187" t="str">
        <f>IF(IF('Pedidos día'!J187&gt;0,('Pedidos día'!J187*$C187)+$B187,"")&gt;20,IF('Pedidos día'!J187&gt;0,('Pedidos día'!J187*$C187)+$B187,""),20)</f>
        <v/>
      </c>
      <c r="K187" t="str">
        <f>IF(IF('Pedidos día'!K187&gt;0,('Pedidos día'!K187*$C187)+$B187,"")&gt;20,IF('Pedidos día'!K187&gt;0,('Pedidos día'!K187*$C187)+$B187,""),20)</f>
        <v/>
      </c>
      <c r="L187" t="str">
        <f>IF(IF('Pedidos día'!L187&gt;0,('Pedidos día'!L187*$C187)+$B187,"")&gt;20,IF('Pedidos día'!L187&gt;0,('Pedidos día'!L187*$C187)+$B187,""),20)</f>
        <v/>
      </c>
      <c r="M187">
        <f>IF(IF('Pedidos día'!M187&gt;0,('Pedidos día'!M187*$C187)+$B187,"")&gt;20,IF('Pedidos día'!M187&gt;0,('Pedidos día'!M187*$C187)+$B187,""),20)</f>
        <v>20</v>
      </c>
      <c r="N187" t="str">
        <f>IF(IF('Pedidos día'!N187&gt;0,('Pedidos día'!N187*$C187)+$B187,"")&gt;20,IF('Pedidos día'!N187&gt;0,('Pedidos día'!N187*$C187)+$B187,""),20)</f>
        <v/>
      </c>
      <c r="O187" t="str">
        <f>IF(IF('Pedidos día'!O187&gt;0,('Pedidos día'!O187*$C187)+$B187,"")&gt;20,IF('Pedidos día'!O187&gt;0,('Pedidos día'!O187*$C187)+$B187,""),20)</f>
        <v/>
      </c>
      <c r="P187" t="str">
        <f>IF(IF('Pedidos día'!P187&gt;0,('Pedidos día'!P187*$C187)+$B187,"")&gt;20,IF('Pedidos día'!P187&gt;0,('Pedidos día'!P187*$C187)+$B187,""),20)</f>
        <v/>
      </c>
      <c r="Q187" t="str">
        <f>IF(IF('Pedidos día'!Q187&gt;0,('Pedidos día'!Q187*$C187)+$B187,"")&gt;20,IF('Pedidos día'!Q187&gt;0,('Pedidos día'!Q187*$C187)+$B187,""),20)</f>
        <v/>
      </c>
      <c r="R187" t="str">
        <f>IF(IF('Pedidos día'!R187&gt;0,('Pedidos día'!R187*$C187)+$B187,"")&gt;20,IF('Pedidos día'!R187&gt;0,('Pedidos día'!R187*$C187)+$B187,""),20)</f>
        <v/>
      </c>
      <c r="S187" t="str">
        <f>IF(IF('Pedidos día'!S187&gt;0,('Pedidos día'!S187*$C187)+$B187,"")&gt;20,IF('Pedidos día'!S187&gt;0,('Pedidos día'!S187*$C187)+$B187,""),20)</f>
        <v/>
      </c>
      <c r="T187" t="str">
        <f>IF(IF('Pedidos día'!T187&gt;0,('Pedidos día'!T187*$C187)+$B187,"")&gt;20,IF('Pedidos día'!T187&gt;0,('Pedidos día'!T187*$C187)+$B187,""),20)</f>
        <v/>
      </c>
      <c r="U187" t="str">
        <f>IF(IF('Pedidos día'!U187&gt;0,('Pedidos día'!U187*$C187)+$B187,"")&gt;20,IF('Pedidos día'!U187&gt;0,('Pedidos día'!U187*$C187)+$B187,""),20)</f>
        <v/>
      </c>
      <c r="V187" t="str">
        <f>IF(IF('Pedidos día'!V187&gt;0,('Pedidos día'!V187*$C187)+$B187,"")&gt;20,IF('Pedidos día'!V187&gt;0,('Pedidos día'!V187*$C187)+$B187,""),20)</f>
        <v/>
      </c>
      <c r="W187" t="str">
        <f>IF(IF('Pedidos día'!W187&gt;0,('Pedidos día'!W187*$C187)+$B187,"")&gt;20,IF('Pedidos día'!W187&gt;0,('Pedidos día'!W187*$C187)+$B187,""),20)</f>
        <v/>
      </c>
      <c r="X187" t="str">
        <f>IF(IF('Pedidos día'!X187&gt;0,('Pedidos día'!X187*$C187)+$B187,"")&gt;20,IF('Pedidos día'!X187&gt;0,('Pedidos día'!X187*$C187)+$B187,""),20)</f>
        <v/>
      </c>
      <c r="Y187" t="str">
        <f>IF(IF('Pedidos día'!Y187&gt;0,('Pedidos día'!Y187*$C187)+$B187,"")&gt;20,IF('Pedidos día'!Y187&gt;0,('Pedidos día'!Y187*$C187)+$B187,""),20)</f>
        <v/>
      </c>
      <c r="Z187">
        <f>IF('Pedidos día'!Z187&gt;0,('Pedidos día'!Z187*$C187)+$B187,"")</f>
        <v>15.106997183023173</v>
      </c>
    </row>
    <row r="188" spans="1:26">
      <c r="A188" t="str">
        <f>'Pedidos día'!A188</f>
        <v>00000-0104</v>
      </c>
      <c r="B188">
        <f>'Pedidos día'!B188</f>
        <v>10</v>
      </c>
      <c r="C188" s="15">
        <f>'Pedidos día'!C188</f>
        <v>1.2648935589257739</v>
      </c>
      <c r="D188" t="str">
        <f>IF(IF('Pedidos día'!D188&gt;0,('Pedidos día'!D188*$C188)+$B188,"")&gt;20,IF('Pedidos día'!D188&gt;0,('Pedidos día'!D188*$C188)+$B188,""),20)</f>
        <v/>
      </c>
      <c r="E188" t="str">
        <f>IF(IF('Pedidos día'!E188&gt;0,('Pedidos día'!E188*$C188)+$B188,"")&gt;20,IF('Pedidos día'!E188&gt;0,('Pedidos día'!E188*$C188)+$B188,""),20)</f>
        <v/>
      </c>
      <c r="F188" t="str">
        <f>IF(IF('Pedidos día'!F188&gt;0,('Pedidos día'!F188*$C188)+$B188,"")&gt;20,IF('Pedidos día'!F188&gt;0,('Pedidos día'!F188*$C188)+$B188,""),20)</f>
        <v/>
      </c>
      <c r="G188" t="str">
        <f>IF(IF('Pedidos día'!G188&gt;0,('Pedidos día'!G188*$C188)+$B188,"")&gt;20,IF('Pedidos día'!G188&gt;0,('Pedidos día'!G188*$C188)+$B188,""),20)</f>
        <v/>
      </c>
      <c r="H188" t="str">
        <f>IF(IF('Pedidos día'!H188&gt;0,('Pedidos día'!H188*$C188)+$B188,"")&gt;20,IF('Pedidos día'!H188&gt;0,('Pedidos día'!H188*$C188)+$B188,""),20)</f>
        <v/>
      </c>
      <c r="I188" t="str">
        <f>IF(IF('Pedidos día'!I188&gt;0,('Pedidos día'!I188*$C188)+$B188,"")&gt;20,IF('Pedidos día'!I188&gt;0,('Pedidos día'!I188*$C188)+$B188,""),20)</f>
        <v/>
      </c>
      <c r="J188" t="str">
        <f>IF(IF('Pedidos día'!J188&gt;0,('Pedidos día'!J188*$C188)+$B188,"")&gt;20,IF('Pedidos día'!J188&gt;0,('Pedidos día'!J188*$C188)+$B188,""),20)</f>
        <v/>
      </c>
      <c r="K188" t="str">
        <f>IF(IF('Pedidos día'!K188&gt;0,('Pedidos día'!K188*$C188)+$B188,"")&gt;20,IF('Pedidos día'!K188&gt;0,('Pedidos día'!K188*$C188)+$B188,""),20)</f>
        <v/>
      </c>
      <c r="L188" t="str">
        <f>IF(IF('Pedidos día'!L188&gt;0,('Pedidos día'!L188*$C188)+$B188,"")&gt;20,IF('Pedidos día'!L188&gt;0,('Pedidos día'!L188*$C188)+$B188,""),20)</f>
        <v/>
      </c>
      <c r="M188" t="str">
        <f>IF(IF('Pedidos día'!M188&gt;0,('Pedidos día'!M188*$C188)+$B188,"")&gt;20,IF('Pedidos día'!M188&gt;0,('Pedidos día'!M188*$C188)+$B188,""),20)</f>
        <v/>
      </c>
      <c r="N188" t="str">
        <f>IF(IF('Pedidos día'!N188&gt;0,('Pedidos día'!N188*$C188)+$B188,"")&gt;20,IF('Pedidos día'!N188&gt;0,('Pedidos día'!N188*$C188)+$B188,""),20)</f>
        <v/>
      </c>
      <c r="O188" t="str">
        <f>IF(IF('Pedidos día'!O188&gt;0,('Pedidos día'!O188*$C188)+$B188,"")&gt;20,IF('Pedidos día'!O188&gt;0,('Pedidos día'!O188*$C188)+$B188,""),20)</f>
        <v/>
      </c>
      <c r="P188" t="str">
        <f>IF(IF('Pedidos día'!P188&gt;0,('Pedidos día'!P188*$C188)+$B188,"")&gt;20,IF('Pedidos día'!P188&gt;0,('Pedidos día'!P188*$C188)+$B188,""),20)</f>
        <v/>
      </c>
      <c r="Q188" t="str">
        <f>IF(IF('Pedidos día'!Q188&gt;0,('Pedidos día'!Q188*$C188)+$B188,"")&gt;20,IF('Pedidos día'!Q188&gt;0,('Pedidos día'!Q188*$C188)+$B188,""),20)</f>
        <v/>
      </c>
      <c r="R188" t="str">
        <f>IF(IF('Pedidos día'!R188&gt;0,('Pedidos día'!R188*$C188)+$B188,"")&gt;20,IF('Pedidos día'!R188&gt;0,('Pedidos día'!R188*$C188)+$B188,""),20)</f>
        <v/>
      </c>
      <c r="S188" t="str">
        <f>IF(IF('Pedidos día'!S188&gt;0,('Pedidos día'!S188*$C188)+$B188,"")&gt;20,IF('Pedidos día'!S188&gt;0,('Pedidos día'!S188*$C188)+$B188,""),20)</f>
        <v/>
      </c>
      <c r="T188" t="str">
        <f>IF(IF('Pedidos día'!T188&gt;0,('Pedidos día'!T188*$C188)+$B188,"")&gt;20,IF('Pedidos día'!T188&gt;0,('Pedidos día'!T188*$C188)+$B188,""),20)</f>
        <v/>
      </c>
      <c r="U188" t="str">
        <f>IF(IF('Pedidos día'!U188&gt;0,('Pedidos día'!U188*$C188)+$B188,"")&gt;20,IF('Pedidos día'!U188&gt;0,('Pedidos día'!U188*$C188)+$B188,""),20)</f>
        <v/>
      </c>
      <c r="V188" t="str">
        <f>IF(IF('Pedidos día'!V188&gt;0,('Pedidos día'!V188*$C188)+$B188,"")&gt;20,IF('Pedidos día'!V188&gt;0,('Pedidos día'!V188*$C188)+$B188,""),20)</f>
        <v/>
      </c>
      <c r="W188" t="str">
        <f>IF(IF('Pedidos día'!W188&gt;0,('Pedidos día'!W188*$C188)+$B188,"")&gt;20,IF('Pedidos día'!W188&gt;0,('Pedidos día'!W188*$C188)+$B188,""),20)</f>
        <v/>
      </c>
      <c r="X188">
        <f>IF(IF('Pedidos día'!X188&gt;0,('Pedidos día'!X188*$C188)+$B188,"")&gt;20,IF('Pedidos día'!X188&gt;0,('Pedidos día'!X188*$C188)+$B188,""),20)</f>
        <v>20</v>
      </c>
      <c r="Y188" t="str">
        <f>IF(IF('Pedidos día'!Y188&gt;0,('Pedidos día'!Y188*$C188)+$B188,"")&gt;20,IF('Pedidos día'!Y188&gt;0,('Pedidos día'!Y188*$C188)+$B188,""),20)</f>
        <v/>
      </c>
      <c r="Z188">
        <f>IF('Pedidos día'!Z188&gt;0,('Pedidos día'!Z188*$C188)+$B188,"")</f>
        <v>11.264893558925774</v>
      </c>
    </row>
    <row r="189" spans="1:26">
      <c r="A189" t="str">
        <f>'Pedidos día'!A189</f>
        <v>00000-0105</v>
      </c>
      <c r="B189">
        <f>'Pedidos día'!B189</f>
        <v>10</v>
      </c>
      <c r="C189" s="15">
        <f>'Pedidos día'!C189</f>
        <v>1.5637315736995605</v>
      </c>
      <c r="D189" t="str">
        <f>IF(IF('Pedidos día'!D189&gt;0,('Pedidos día'!D189*$C189)+$B189,"")&gt;20,IF('Pedidos día'!D189&gt;0,('Pedidos día'!D189*$C189)+$B189,""),20)</f>
        <v/>
      </c>
      <c r="E189" t="str">
        <f>IF(IF('Pedidos día'!E189&gt;0,('Pedidos día'!E189*$C189)+$B189,"")&gt;20,IF('Pedidos día'!E189&gt;0,('Pedidos día'!E189*$C189)+$B189,""),20)</f>
        <v/>
      </c>
      <c r="F189" t="str">
        <f>IF(IF('Pedidos día'!F189&gt;0,('Pedidos día'!F189*$C189)+$B189,"")&gt;20,IF('Pedidos día'!F189&gt;0,('Pedidos día'!F189*$C189)+$B189,""),20)</f>
        <v/>
      </c>
      <c r="G189" t="str">
        <f>IF(IF('Pedidos día'!G189&gt;0,('Pedidos día'!G189*$C189)+$B189,"")&gt;20,IF('Pedidos día'!G189&gt;0,('Pedidos día'!G189*$C189)+$B189,""),20)</f>
        <v/>
      </c>
      <c r="H189" t="str">
        <f>IF(IF('Pedidos día'!H189&gt;0,('Pedidos día'!H189*$C189)+$B189,"")&gt;20,IF('Pedidos día'!H189&gt;0,('Pedidos día'!H189*$C189)+$B189,""),20)</f>
        <v/>
      </c>
      <c r="I189" t="str">
        <f>IF(IF('Pedidos día'!I189&gt;0,('Pedidos día'!I189*$C189)+$B189,"")&gt;20,IF('Pedidos día'!I189&gt;0,('Pedidos día'!I189*$C189)+$B189,""),20)</f>
        <v/>
      </c>
      <c r="J189" t="str">
        <f>IF(IF('Pedidos día'!J189&gt;0,('Pedidos día'!J189*$C189)+$B189,"")&gt;20,IF('Pedidos día'!J189&gt;0,('Pedidos día'!J189*$C189)+$B189,""),20)</f>
        <v/>
      </c>
      <c r="K189" t="str">
        <f>IF(IF('Pedidos día'!K189&gt;0,('Pedidos día'!K189*$C189)+$B189,"")&gt;20,IF('Pedidos día'!K189&gt;0,('Pedidos día'!K189*$C189)+$B189,""),20)</f>
        <v/>
      </c>
      <c r="L189" t="str">
        <f>IF(IF('Pedidos día'!L189&gt;0,('Pedidos día'!L189*$C189)+$B189,"")&gt;20,IF('Pedidos día'!L189&gt;0,('Pedidos día'!L189*$C189)+$B189,""),20)</f>
        <v/>
      </c>
      <c r="M189" t="str">
        <f>IF(IF('Pedidos día'!M189&gt;0,('Pedidos día'!M189*$C189)+$B189,"")&gt;20,IF('Pedidos día'!M189&gt;0,('Pedidos día'!M189*$C189)+$B189,""),20)</f>
        <v/>
      </c>
      <c r="N189" t="str">
        <f>IF(IF('Pedidos día'!N189&gt;0,('Pedidos día'!N189*$C189)+$B189,"")&gt;20,IF('Pedidos día'!N189&gt;0,('Pedidos día'!N189*$C189)+$B189,""),20)</f>
        <v/>
      </c>
      <c r="O189" t="str">
        <f>IF(IF('Pedidos día'!O189&gt;0,('Pedidos día'!O189*$C189)+$B189,"")&gt;20,IF('Pedidos día'!O189&gt;0,('Pedidos día'!O189*$C189)+$B189,""),20)</f>
        <v/>
      </c>
      <c r="P189" t="str">
        <f>IF(IF('Pedidos día'!P189&gt;0,('Pedidos día'!P189*$C189)+$B189,"")&gt;20,IF('Pedidos día'!P189&gt;0,('Pedidos día'!P189*$C189)+$B189,""),20)</f>
        <v/>
      </c>
      <c r="Q189" t="str">
        <f>IF(IF('Pedidos día'!Q189&gt;0,('Pedidos día'!Q189*$C189)+$B189,"")&gt;20,IF('Pedidos día'!Q189&gt;0,('Pedidos día'!Q189*$C189)+$B189,""),20)</f>
        <v/>
      </c>
      <c r="R189" t="str">
        <f>IF(IF('Pedidos día'!R189&gt;0,('Pedidos día'!R189*$C189)+$B189,"")&gt;20,IF('Pedidos día'!R189&gt;0,('Pedidos día'!R189*$C189)+$B189,""),20)</f>
        <v/>
      </c>
      <c r="S189" t="str">
        <f>IF(IF('Pedidos día'!S189&gt;0,('Pedidos día'!S189*$C189)+$B189,"")&gt;20,IF('Pedidos día'!S189&gt;0,('Pedidos día'!S189*$C189)+$B189,""),20)</f>
        <v/>
      </c>
      <c r="T189" t="str">
        <f>IF(IF('Pedidos día'!T189&gt;0,('Pedidos día'!T189*$C189)+$B189,"")&gt;20,IF('Pedidos día'!T189&gt;0,('Pedidos día'!T189*$C189)+$B189,""),20)</f>
        <v/>
      </c>
      <c r="U189" t="str">
        <f>IF(IF('Pedidos día'!U189&gt;0,('Pedidos día'!U189*$C189)+$B189,"")&gt;20,IF('Pedidos día'!U189&gt;0,('Pedidos día'!U189*$C189)+$B189,""),20)</f>
        <v/>
      </c>
      <c r="V189" t="str">
        <f>IF(IF('Pedidos día'!V189&gt;0,('Pedidos día'!V189*$C189)+$B189,"")&gt;20,IF('Pedidos día'!V189&gt;0,('Pedidos día'!V189*$C189)+$B189,""),20)</f>
        <v/>
      </c>
      <c r="W189" t="str">
        <f>IF(IF('Pedidos día'!W189&gt;0,('Pedidos día'!W189*$C189)+$B189,"")&gt;20,IF('Pedidos día'!W189&gt;0,('Pedidos día'!W189*$C189)+$B189,""),20)</f>
        <v/>
      </c>
      <c r="X189">
        <f>IF(IF('Pedidos día'!X189&gt;0,('Pedidos día'!X189*$C189)+$B189,"")&gt;20,IF('Pedidos día'!X189&gt;0,('Pedidos día'!X189*$C189)+$B189,""),20)</f>
        <v>20</v>
      </c>
      <c r="Y189" t="str">
        <f>IF(IF('Pedidos día'!Y189&gt;0,('Pedidos día'!Y189*$C189)+$B189,"")&gt;20,IF('Pedidos día'!Y189&gt;0,('Pedidos día'!Y189*$C189)+$B189,""),20)</f>
        <v/>
      </c>
      <c r="Z189">
        <f>IF('Pedidos día'!Z189&gt;0,('Pedidos día'!Z189*$C189)+$B189,"")</f>
        <v>19.382389442197365</v>
      </c>
    </row>
    <row r="190" spans="1:26">
      <c r="A190" t="str">
        <f>'Pedidos día'!A190</f>
        <v>00000-0108</v>
      </c>
      <c r="B190">
        <f>'Pedidos día'!B190</f>
        <v>30</v>
      </c>
      <c r="C190" s="15">
        <f>'Pedidos día'!C190</f>
        <v>1.9452417164733173</v>
      </c>
      <c r="D190" t="str">
        <f>IF(IF('Pedidos día'!D190&gt;0,('Pedidos día'!D190*$C190)+$B190,"")&gt;20,IF('Pedidos día'!D190&gt;0,('Pedidos día'!D190*$C190)+$B190,""),20)</f>
        <v/>
      </c>
      <c r="E190" t="str">
        <f>IF(IF('Pedidos día'!E190&gt;0,('Pedidos día'!E190*$C190)+$B190,"")&gt;20,IF('Pedidos día'!E190&gt;0,('Pedidos día'!E190*$C190)+$B190,""),20)</f>
        <v/>
      </c>
      <c r="F190" t="str">
        <f>IF(IF('Pedidos día'!F190&gt;0,('Pedidos día'!F190*$C190)+$B190,"")&gt;20,IF('Pedidos día'!F190&gt;0,('Pedidos día'!F190*$C190)+$B190,""),20)</f>
        <v/>
      </c>
      <c r="G190" t="str">
        <f>IF(IF('Pedidos día'!G190&gt;0,('Pedidos día'!G190*$C190)+$B190,"")&gt;20,IF('Pedidos día'!G190&gt;0,('Pedidos día'!G190*$C190)+$B190,""),20)</f>
        <v/>
      </c>
      <c r="H190" t="str">
        <f>IF(IF('Pedidos día'!H190&gt;0,('Pedidos día'!H190*$C190)+$B190,"")&gt;20,IF('Pedidos día'!H190&gt;0,('Pedidos día'!H190*$C190)+$B190,""),20)</f>
        <v/>
      </c>
      <c r="I190" t="str">
        <f>IF(IF('Pedidos día'!I190&gt;0,('Pedidos día'!I190*$C190)+$B190,"")&gt;20,IF('Pedidos día'!I190&gt;0,('Pedidos día'!I190*$C190)+$B190,""),20)</f>
        <v/>
      </c>
      <c r="J190" t="str">
        <f>IF(IF('Pedidos día'!J190&gt;0,('Pedidos día'!J190*$C190)+$B190,"")&gt;20,IF('Pedidos día'!J190&gt;0,('Pedidos día'!J190*$C190)+$B190,""),20)</f>
        <v/>
      </c>
      <c r="K190" t="str">
        <f>IF(IF('Pedidos día'!K190&gt;0,('Pedidos día'!K190*$C190)+$B190,"")&gt;20,IF('Pedidos día'!K190&gt;0,('Pedidos día'!K190*$C190)+$B190,""),20)</f>
        <v/>
      </c>
      <c r="L190" t="str">
        <f>IF(IF('Pedidos día'!L190&gt;0,('Pedidos día'!L190*$C190)+$B190,"")&gt;20,IF('Pedidos día'!L190&gt;0,('Pedidos día'!L190*$C190)+$B190,""),20)</f>
        <v/>
      </c>
      <c r="M190" t="str">
        <f>IF(IF('Pedidos día'!M190&gt;0,('Pedidos día'!M190*$C190)+$B190,"")&gt;20,IF('Pedidos día'!M190&gt;0,('Pedidos día'!M190*$C190)+$B190,""),20)</f>
        <v/>
      </c>
      <c r="N190" t="str">
        <f>IF(IF('Pedidos día'!N190&gt;0,('Pedidos día'!N190*$C190)+$B190,"")&gt;20,IF('Pedidos día'!N190&gt;0,('Pedidos día'!N190*$C190)+$B190,""),20)</f>
        <v/>
      </c>
      <c r="O190" t="str">
        <f>IF(IF('Pedidos día'!O190&gt;0,('Pedidos día'!O190*$C190)+$B190,"")&gt;20,IF('Pedidos día'!O190&gt;0,('Pedidos día'!O190*$C190)+$B190,""),20)</f>
        <v/>
      </c>
      <c r="P190" t="str">
        <f>IF(IF('Pedidos día'!P190&gt;0,('Pedidos día'!P190*$C190)+$B190,"")&gt;20,IF('Pedidos día'!P190&gt;0,('Pedidos día'!P190*$C190)+$B190,""),20)</f>
        <v/>
      </c>
      <c r="Q190" t="str">
        <f>IF(IF('Pedidos día'!Q190&gt;0,('Pedidos día'!Q190*$C190)+$B190,"")&gt;20,IF('Pedidos día'!Q190&gt;0,('Pedidos día'!Q190*$C190)+$B190,""),20)</f>
        <v/>
      </c>
      <c r="R190" t="str">
        <f>IF(IF('Pedidos día'!R190&gt;0,('Pedidos día'!R190*$C190)+$B190,"")&gt;20,IF('Pedidos día'!R190&gt;0,('Pedidos día'!R190*$C190)+$B190,""),20)</f>
        <v/>
      </c>
      <c r="S190" t="str">
        <f>IF(IF('Pedidos día'!S190&gt;0,('Pedidos día'!S190*$C190)+$B190,"")&gt;20,IF('Pedidos día'!S190&gt;0,('Pedidos día'!S190*$C190)+$B190,""),20)</f>
        <v/>
      </c>
      <c r="T190">
        <f>IF(IF('Pedidos día'!T190&gt;0,('Pedidos día'!T190*$C190)+$B190,"")&gt;20,IF('Pedidos día'!T190&gt;0,('Pedidos día'!T190*$C190)+$B190,""),20)</f>
        <v>31.945241716473319</v>
      </c>
      <c r="U190" t="str">
        <f>IF(IF('Pedidos día'!U190&gt;0,('Pedidos día'!U190*$C190)+$B190,"")&gt;20,IF('Pedidos día'!U190&gt;0,('Pedidos día'!U190*$C190)+$B190,""),20)</f>
        <v/>
      </c>
      <c r="V190" t="str">
        <f>IF(IF('Pedidos día'!V190&gt;0,('Pedidos día'!V190*$C190)+$B190,"")&gt;20,IF('Pedidos día'!V190&gt;0,('Pedidos día'!V190*$C190)+$B190,""),20)</f>
        <v/>
      </c>
      <c r="W190" t="str">
        <f>IF(IF('Pedidos día'!W190&gt;0,('Pedidos día'!W190*$C190)+$B190,"")&gt;20,IF('Pedidos día'!W190&gt;0,('Pedidos día'!W190*$C190)+$B190,""),20)</f>
        <v/>
      </c>
      <c r="X190" t="str">
        <f>IF(IF('Pedidos día'!X190&gt;0,('Pedidos día'!X190*$C190)+$B190,"")&gt;20,IF('Pedidos día'!X190&gt;0,('Pedidos día'!X190*$C190)+$B190,""),20)</f>
        <v/>
      </c>
      <c r="Y190" t="str">
        <f>IF(IF('Pedidos día'!Y190&gt;0,('Pedidos día'!Y190*$C190)+$B190,"")&gt;20,IF('Pedidos día'!Y190&gt;0,('Pedidos día'!Y190*$C190)+$B190,""),20)</f>
        <v/>
      </c>
      <c r="Z190">
        <f>IF('Pedidos día'!Z190&gt;0,('Pedidos día'!Z190*$C190)+$B190,"")</f>
        <v>31.945241716473319</v>
      </c>
    </row>
    <row r="191" spans="1:26">
      <c r="A191" t="str">
        <f>'Pedidos día'!A191</f>
        <v>00000-0112</v>
      </c>
      <c r="B191">
        <f>'Pedidos día'!B191</f>
        <v>20</v>
      </c>
      <c r="C191" s="15">
        <f>'Pedidos día'!C191</f>
        <v>1.1551093261967067</v>
      </c>
      <c r="D191" t="str">
        <f>IF(IF('Pedidos día'!D191&gt;0,('Pedidos día'!D191*$C191)+$B191,"")&gt;20,IF('Pedidos día'!D191&gt;0,('Pedidos día'!D191*$C191)+$B191,""),20)</f>
        <v/>
      </c>
      <c r="E191" t="str">
        <f>IF(IF('Pedidos día'!E191&gt;0,('Pedidos día'!E191*$C191)+$B191,"")&gt;20,IF('Pedidos día'!E191&gt;0,('Pedidos día'!E191*$C191)+$B191,""),20)</f>
        <v/>
      </c>
      <c r="F191" t="str">
        <f>IF(IF('Pedidos día'!F191&gt;0,('Pedidos día'!F191*$C191)+$B191,"")&gt;20,IF('Pedidos día'!F191&gt;0,('Pedidos día'!F191*$C191)+$B191,""),20)</f>
        <v/>
      </c>
      <c r="G191" t="str">
        <f>IF(IF('Pedidos día'!G191&gt;0,('Pedidos día'!G191*$C191)+$B191,"")&gt;20,IF('Pedidos día'!G191&gt;0,('Pedidos día'!G191*$C191)+$B191,""),20)</f>
        <v/>
      </c>
      <c r="H191" t="str">
        <f>IF(IF('Pedidos día'!H191&gt;0,('Pedidos día'!H191*$C191)+$B191,"")&gt;20,IF('Pedidos día'!H191&gt;0,('Pedidos día'!H191*$C191)+$B191,""),20)</f>
        <v/>
      </c>
      <c r="I191" t="str">
        <f>IF(IF('Pedidos día'!I191&gt;0,('Pedidos día'!I191*$C191)+$B191,"")&gt;20,IF('Pedidos día'!I191&gt;0,('Pedidos día'!I191*$C191)+$B191,""),20)</f>
        <v/>
      </c>
      <c r="J191" t="str">
        <f>IF(IF('Pedidos día'!J191&gt;0,('Pedidos día'!J191*$C191)+$B191,"")&gt;20,IF('Pedidos día'!J191&gt;0,('Pedidos día'!J191*$C191)+$B191,""),20)</f>
        <v/>
      </c>
      <c r="K191" t="str">
        <f>IF(IF('Pedidos día'!K191&gt;0,('Pedidos día'!K191*$C191)+$B191,"")&gt;20,IF('Pedidos día'!K191&gt;0,('Pedidos día'!K191*$C191)+$B191,""),20)</f>
        <v/>
      </c>
      <c r="L191" t="str">
        <f>IF(IF('Pedidos día'!L191&gt;0,('Pedidos día'!L191*$C191)+$B191,"")&gt;20,IF('Pedidos día'!L191&gt;0,('Pedidos día'!L191*$C191)+$B191,""),20)</f>
        <v/>
      </c>
      <c r="M191" t="str">
        <f>IF(IF('Pedidos día'!M191&gt;0,('Pedidos día'!M191*$C191)+$B191,"")&gt;20,IF('Pedidos día'!M191&gt;0,('Pedidos día'!M191*$C191)+$B191,""),20)</f>
        <v/>
      </c>
      <c r="N191" t="str">
        <f>IF(IF('Pedidos día'!N191&gt;0,('Pedidos día'!N191*$C191)+$B191,"")&gt;20,IF('Pedidos día'!N191&gt;0,('Pedidos día'!N191*$C191)+$B191,""),20)</f>
        <v/>
      </c>
      <c r="O191" t="str">
        <f>IF(IF('Pedidos día'!O191&gt;0,('Pedidos día'!O191*$C191)+$B191,"")&gt;20,IF('Pedidos día'!O191&gt;0,('Pedidos día'!O191*$C191)+$B191,""),20)</f>
        <v/>
      </c>
      <c r="P191" t="str">
        <f>IF(IF('Pedidos día'!P191&gt;0,('Pedidos día'!P191*$C191)+$B191,"")&gt;20,IF('Pedidos día'!P191&gt;0,('Pedidos día'!P191*$C191)+$B191,""),20)</f>
        <v/>
      </c>
      <c r="Q191" t="str">
        <f>IF(IF('Pedidos día'!Q191&gt;0,('Pedidos día'!Q191*$C191)+$B191,"")&gt;20,IF('Pedidos día'!Q191&gt;0,('Pedidos día'!Q191*$C191)+$B191,""),20)</f>
        <v/>
      </c>
      <c r="R191" t="str">
        <f>IF(IF('Pedidos día'!R191&gt;0,('Pedidos día'!R191*$C191)+$B191,"")&gt;20,IF('Pedidos día'!R191&gt;0,('Pedidos día'!R191*$C191)+$B191,""),20)</f>
        <v/>
      </c>
      <c r="S191" t="str">
        <f>IF(IF('Pedidos día'!S191&gt;0,('Pedidos día'!S191*$C191)+$B191,"")&gt;20,IF('Pedidos día'!S191&gt;0,('Pedidos día'!S191*$C191)+$B191,""),20)</f>
        <v/>
      </c>
      <c r="T191" t="str">
        <f>IF(IF('Pedidos día'!T191&gt;0,('Pedidos día'!T191*$C191)+$B191,"")&gt;20,IF('Pedidos día'!T191&gt;0,('Pedidos día'!T191*$C191)+$B191,""),20)</f>
        <v/>
      </c>
      <c r="U191" t="str">
        <f>IF(IF('Pedidos día'!U191&gt;0,('Pedidos día'!U191*$C191)+$B191,"")&gt;20,IF('Pedidos día'!U191&gt;0,('Pedidos día'!U191*$C191)+$B191,""),20)</f>
        <v/>
      </c>
      <c r="V191" t="str">
        <f>IF(IF('Pedidos día'!V191&gt;0,('Pedidos día'!V191*$C191)+$B191,"")&gt;20,IF('Pedidos día'!V191&gt;0,('Pedidos día'!V191*$C191)+$B191,""),20)</f>
        <v/>
      </c>
      <c r="W191" t="str">
        <f>IF(IF('Pedidos día'!W191&gt;0,('Pedidos día'!W191*$C191)+$B191,"")&gt;20,IF('Pedidos día'!W191&gt;0,('Pedidos día'!W191*$C191)+$B191,""),20)</f>
        <v/>
      </c>
      <c r="X191" t="str">
        <f>IF(IF('Pedidos día'!X191&gt;0,('Pedidos día'!X191*$C191)+$B191,"")&gt;20,IF('Pedidos día'!X191&gt;0,('Pedidos día'!X191*$C191)+$B191,""),20)</f>
        <v/>
      </c>
      <c r="Y191">
        <f>IF(IF('Pedidos día'!Y191&gt;0,('Pedidos día'!Y191*$C191)+$B191,"")&gt;20,IF('Pedidos día'!Y191&gt;0,('Pedidos día'!Y191*$C191)+$B191,""),20)</f>
        <v>23.465327978590121</v>
      </c>
      <c r="Z191">
        <f>IF('Pedidos día'!Z191&gt;0,('Pedidos día'!Z191*$C191)+$B191,"")</f>
        <v>23.465327978590121</v>
      </c>
    </row>
    <row r="192" spans="1:26">
      <c r="A192" t="str">
        <f>'Pedidos día'!A192</f>
        <v>00000-0113</v>
      </c>
      <c r="B192">
        <f>'Pedidos día'!B192</f>
        <v>40</v>
      </c>
      <c r="C192" s="15">
        <f>'Pedidos día'!C192</f>
        <v>1.7411458384618328</v>
      </c>
      <c r="D192" t="str">
        <f>IF(IF('Pedidos día'!D192&gt;0,('Pedidos día'!D192*$C192)+$B192,"")&gt;20,IF('Pedidos día'!D192&gt;0,('Pedidos día'!D192*$C192)+$B192,""),20)</f>
        <v/>
      </c>
      <c r="E192" t="str">
        <f>IF(IF('Pedidos día'!E192&gt;0,('Pedidos día'!E192*$C192)+$B192,"")&gt;20,IF('Pedidos día'!E192&gt;0,('Pedidos día'!E192*$C192)+$B192,""),20)</f>
        <v/>
      </c>
      <c r="F192" t="str">
        <f>IF(IF('Pedidos día'!F192&gt;0,('Pedidos día'!F192*$C192)+$B192,"")&gt;20,IF('Pedidos día'!F192&gt;0,('Pedidos día'!F192*$C192)+$B192,""),20)</f>
        <v/>
      </c>
      <c r="G192" t="str">
        <f>IF(IF('Pedidos día'!G192&gt;0,('Pedidos día'!G192*$C192)+$B192,"")&gt;20,IF('Pedidos día'!G192&gt;0,('Pedidos día'!G192*$C192)+$B192,""),20)</f>
        <v/>
      </c>
      <c r="H192" t="str">
        <f>IF(IF('Pedidos día'!H192&gt;0,('Pedidos día'!H192*$C192)+$B192,"")&gt;20,IF('Pedidos día'!H192&gt;0,('Pedidos día'!H192*$C192)+$B192,""),20)</f>
        <v/>
      </c>
      <c r="I192" t="str">
        <f>IF(IF('Pedidos día'!I192&gt;0,('Pedidos día'!I192*$C192)+$B192,"")&gt;20,IF('Pedidos día'!I192&gt;0,('Pedidos día'!I192*$C192)+$B192,""),20)</f>
        <v/>
      </c>
      <c r="J192" t="str">
        <f>IF(IF('Pedidos día'!J192&gt;0,('Pedidos día'!J192*$C192)+$B192,"")&gt;20,IF('Pedidos día'!J192&gt;0,('Pedidos día'!J192*$C192)+$B192,""),20)</f>
        <v/>
      </c>
      <c r="K192" t="str">
        <f>IF(IF('Pedidos día'!K192&gt;0,('Pedidos día'!K192*$C192)+$B192,"")&gt;20,IF('Pedidos día'!K192&gt;0,('Pedidos día'!K192*$C192)+$B192,""),20)</f>
        <v/>
      </c>
      <c r="L192">
        <f>IF(IF('Pedidos día'!L192&gt;0,('Pedidos día'!L192*$C192)+$B192,"")&gt;20,IF('Pedidos día'!L192&gt;0,('Pedidos día'!L192*$C192)+$B192,""),20)</f>
        <v>45.223437515385498</v>
      </c>
      <c r="M192" t="str">
        <f>IF(IF('Pedidos día'!M192&gt;0,('Pedidos día'!M192*$C192)+$B192,"")&gt;20,IF('Pedidos día'!M192&gt;0,('Pedidos día'!M192*$C192)+$B192,""),20)</f>
        <v/>
      </c>
      <c r="N192" t="str">
        <f>IF(IF('Pedidos día'!N192&gt;0,('Pedidos día'!N192*$C192)+$B192,"")&gt;20,IF('Pedidos día'!N192&gt;0,('Pedidos día'!N192*$C192)+$B192,""),20)</f>
        <v/>
      </c>
      <c r="O192" t="str">
        <f>IF(IF('Pedidos día'!O192&gt;0,('Pedidos día'!O192*$C192)+$B192,"")&gt;20,IF('Pedidos día'!O192&gt;0,('Pedidos día'!O192*$C192)+$B192,""),20)</f>
        <v/>
      </c>
      <c r="P192" t="str">
        <f>IF(IF('Pedidos día'!P192&gt;0,('Pedidos día'!P192*$C192)+$B192,"")&gt;20,IF('Pedidos día'!P192&gt;0,('Pedidos día'!P192*$C192)+$B192,""),20)</f>
        <v/>
      </c>
      <c r="Q192" t="str">
        <f>IF(IF('Pedidos día'!Q192&gt;0,('Pedidos día'!Q192*$C192)+$B192,"")&gt;20,IF('Pedidos día'!Q192&gt;0,('Pedidos día'!Q192*$C192)+$B192,""),20)</f>
        <v/>
      </c>
      <c r="R192" t="str">
        <f>IF(IF('Pedidos día'!R192&gt;0,('Pedidos día'!R192*$C192)+$B192,"")&gt;20,IF('Pedidos día'!R192&gt;0,('Pedidos día'!R192*$C192)+$B192,""),20)</f>
        <v/>
      </c>
      <c r="S192" t="str">
        <f>IF(IF('Pedidos día'!S192&gt;0,('Pedidos día'!S192*$C192)+$B192,"")&gt;20,IF('Pedidos día'!S192&gt;0,('Pedidos día'!S192*$C192)+$B192,""),20)</f>
        <v/>
      </c>
      <c r="T192" t="str">
        <f>IF(IF('Pedidos día'!T192&gt;0,('Pedidos día'!T192*$C192)+$B192,"")&gt;20,IF('Pedidos día'!T192&gt;0,('Pedidos día'!T192*$C192)+$B192,""),20)</f>
        <v/>
      </c>
      <c r="U192" t="str">
        <f>IF(IF('Pedidos día'!U192&gt;0,('Pedidos día'!U192*$C192)+$B192,"")&gt;20,IF('Pedidos día'!U192&gt;0,('Pedidos día'!U192*$C192)+$B192,""),20)</f>
        <v/>
      </c>
      <c r="V192" t="str">
        <f>IF(IF('Pedidos día'!V192&gt;0,('Pedidos día'!V192*$C192)+$B192,"")&gt;20,IF('Pedidos día'!V192&gt;0,('Pedidos día'!V192*$C192)+$B192,""),20)</f>
        <v/>
      </c>
      <c r="W192" t="str">
        <f>IF(IF('Pedidos día'!W192&gt;0,('Pedidos día'!W192*$C192)+$B192,"")&gt;20,IF('Pedidos día'!W192&gt;0,('Pedidos día'!W192*$C192)+$B192,""),20)</f>
        <v/>
      </c>
      <c r="X192" t="str">
        <f>IF(IF('Pedidos día'!X192&gt;0,('Pedidos día'!X192*$C192)+$B192,"")&gt;20,IF('Pedidos día'!X192&gt;0,('Pedidos día'!X192*$C192)+$B192,""),20)</f>
        <v/>
      </c>
      <c r="Y192" t="str">
        <f>IF(IF('Pedidos día'!Y192&gt;0,('Pedidos día'!Y192*$C192)+$B192,"")&gt;20,IF('Pedidos día'!Y192&gt;0,('Pedidos día'!Y192*$C192)+$B192,""),20)</f>
        <v/>
      </c>
      <c r="Z192">
        <f>IF('Pedidos día'!Z192&gt;0,('Pedidos día'!Z192*$C192)+$B192,"")</f>
        <v>45.223437515385498</v>
      </c>
    </row>
    <row r="193" spans="1:26">
      <c r="A193" t="str">
        <f>'Pedidos día'!A193</f>
        <v>00000-0115</v>
      </c>
      <c r="B193">
        <f>'Pedidos día'!B193</f>
        <v>10</v>
      </c>
      <c r="C193" s="15">
        <f>'Pedidos día'!C193</f>
        <v>1.7023323943410578</v>
      </c>
      <c r="D193" t="str">
        <f>IF(IF('Pedidos día'!D193&gt;0,('Pedidos día'!D193*$C193)+$B193,"")&gt;20,IF('Pedidos día'!D193&gt;0,('Pedidos día'!D193*$C193)+$B193,""),20)</f>
        <v/>
      </c>
      <c r="E193" t="str">
        <f>IF(IF('Pedidos día'!E193&gt;0,('Pedidos día'!E193*$C193)+$B193,"")&gt;20,IF('Pedidos día'!E193&gt;0,('Pedidos día'!E193*$C193)+$B193,""),20)</f>
        <v/>
      </c>
      <c r="F193" t="str">
        <f>IF(IF('Pedidos día'!F193&gt;0,('Pedidos día'!F193*$C193)+$B193,"")&gt;20,IF('Pedidos día'!F193&gt;0,('Pedidos día'!F193*$C193)+$B193,""),20)</f>
        <v/>
      </c>
      <c r="G193" t="str">
        <f>IF(IF('Pedidos día'!G193&gt;0,('Pedidos día'!G193*$C193)+$B193,"")&gt;20,IF('Pedidos día'!G193&gt;0,('Pedidos día'!G193*$C193)+$B193,""),20)</f>
        <v/>
      </c>
      <c r="H193" t="str">
        <f>IF(IF('Pedidos día'!H193&gt;0,('Pedidos día'!H193*$C193)+$B193,"")&gt;20,IF('Pedidos día'!H193&gt;0,('Pedidos día'!H193*$C193)+$B193,""),20)</f>
        <v/>
      </c>
      <c r="I193" t="str">
        <f>IF(IF('Pedidos día'!I193&gt;0,('Pedidos día'!I193*$C193)+$B193,"")&gt;20,IF('Pedidos día'!I193&gt;0,('Pedidos día'!I193*$C193)+$B193,""),20)</f>
        <v/>
      </c>
      <c r="J193" t="str">
        <f>IF(IF('Pedidos día'!J193&gt;0,('Pedidos día'!J193*$C193)+$B193,"")&gt;20,IF('Pedidos día'!J193&gt;0,('Pedidos día'!J193*$C193)+$B193,""),20)</f>
        <v/>
      </c>
      <c r="K193" t="str">
        <f>IF(IF('Pedidos día'!K193&gt;0,('Pedidos día'!K193*$C193)+$B193,"")&gt;20,IF('Pedidos día'!K193&gt;0,('Pedidos día'!K193*$C193)+$B193,""),20)</f>
        <v/>
      </c>
      <c r="L193" t="str">
        <f>IF(IF('Pedidos día'!L193&gt;0,('Pedidos día'!L193*$C193)+$B193,"")&gt;20,IF('Pedidos día'!L193&gt;0,('Pedidos día'!L193*$C193)+$B193,""),20)</f>
        <v/>
      </c>
      <c r="M193" t="str">
        <f>IF(IF('Pedidos día'!M193&gt;0,('Pedidos día'!M193*$C193)+$B193,"")&gt;20,IF('Pedidos día'!M193&gt;0,('Pedidos día'!M193*$C193)+$B193,""),20)</f>
        <v/>
      </c>
      <c r="N193" t="str">
        <f>IF(IF('Pedidos día'!N193&gt;0,('Pedidos día'!N193*$C193)+$B193,"")&gt;20,IF('Pedidos día'!N193&gt;0,('Pedidos día'!N193*$C193)+$B193,""),20)</f>
        <v/>
      </c>
      <c r="O193" t="str">
        <f>IF(IF('Pedidos día'!O193&gt;0,('Pedidos día'!O193*$C193)+$B193,"")&gt;20,IF('Pedidos día'!O193&gt;0,('Pedidos día'!O193*$C193)+$B193,""),20)</f>
        <v/>
      </c>
      <c r="P193" t="str">
        <f>IF(IF('Pedidos día'!P193&gt;0,('Pedidos día'!P193*$C193)+$B193,"")&gt;20,IF('Pedidos día'!P193&gt;0,('Pedidos día'!P193*$C193)+$B193,""),20)</f>
        <v/>
      </c>
      <c r="Q193" t="str">
        <f>IF(IF('Pedidos día'!Q193&gt;0,('Pedidos día'!Q193*$C193)+$B193,"")&gt;20,IF('Pedidos día'!Q193&gt;0,('Pedidos día'!Q193*$C193)+$B193,""),20)</f>
        <v/>
      </c>
      <c r="R193" t="str">
        <f>IF(IF('Pedidos día'!R193&gt;0,('Pedidos día'!R193*$C193)+$B193,"")&gt;20,IF('Pedidos día'!R193&gt;0,('Pedidos día'!R193*$C193)+$B193,""),20)</f>
        <v/>
      </c>
      <c r="S193" t="str">
        <f>IF(IF('Pedidos día'!S193&gt;0,('Pedidos día'!S193*$C193)+$B193,"")&gt;20,IF('Pedidos día'!S193&gt;0,('Pedidos día'!S193*$C193)+$B193,""),20)</f>
        <v/>
      </c>
      <c r="T193" t="str">
        <f>IF(IF('Pedidos día'!T193&gt;0,('Pedidos día'!T193*$C193)+$B193,"")&gt;20,IF('Pedidos día'!T193&gt;0,('Pedidos día'!T193*$C193)+$B193,""),20)</f>
        <v/>
      </c>
      <c r="U193" t="str">
        <f>IF(IF('Pedidos día'!U193&gt;0,('Pedidos día'!U193*$C193)+$B193,"")&gt;20,IF('Pedidos día'!U193&gt;0,('Pedidos día'!U193*$C193)+$B193,""),20)</f>
        <v/>
      </c>
      <c r="V193" t="str">
        <f>IF(IF('Pedidos día'!V193&gt;0,('Pedidos día'!V193*$C193)+$B193,"")&gt;20,IF('Pedidos día'!V193&gt;0,('Pedidos día'!V193*$C193)+$B193,""),20)</f>
        <v/>
      </c>
      <c r="W193">
        <f>IF(IF('Pedidos día'!W193&gt;0,('Pedidos día'!W193*$C193)+$B193,"")&gt;20,IF('Pedidos día'!W193&gt;0,('Pedidos día'!W193*$C193)+$B193,""),20)</f>
        <v>20</v>
      </c>
      <c r="X193" t="str">
        <f>IF(IF('Pedidos día'!X193&gt;0,('Pedidos día'!X193*$C193)+$B193,"")&gt;20,IF('Pedidos día'!X193&gt;0,('Pedidos día'!X193*$C193)+$B193,""),20)</f>
        <v/>
      </c>
      <c r="Y193" t="str">
        <f>IF(IF('Pedidos día'!Y193&gt;0,('Pedidos día'!Y193*$C193)+$B193,"")&gt;20,IF('Pedidos día'!Y193&gt;0,('Pedidos día'!Y193*$C193)+$B193,""),20)</f>
        <v/>
      </c>
      <c r="Z193">
        <f>IF('Pedidos día'!Z193&gt;0,('Pedidos día'!Z193*$C193)+$B193,"")</f>
        <v>13.404664788682116</v>
      </c>
    </row>
    <row r="194" spans="1:26">
      <c r="A194" t="str">
        <f>'Pedidos día'!A194</f>
        <v>00000-0116</v>
      </c>
      <c r="B194">
        <f>'Pedidos día'!B194</f>
        <v>20</v>
      </c>
      <c r="C194" s="15">
        <f>'Pedidos día'!C194</f>
        <v>1.7058994671948948</v>
      </c>
      <c r="D194" t="str">
        <f>IF(IF('Pedidos día'!D194&gt;0,('Pedidos día'!D194*$C194)+$B194,"")&gt;20,IF('Pedidos día'!D194&gt;0,('Pedidos día'!D194*$C194)+$B194,""),20)</f>
        <v/>
      </c>
      <c r="E194" t="str">
        <f>IF(IF('Pedidos día'!E194&gt;0,('Pedidos día'!E194*$C194)+$B194,"")&gt;20,IF('Pedidos día'!E194&gt;0,('Pedidos día'!E194*$C194)+$B194,""),20)</f>
        <v/>
      </c>
      <c r="F194" t="str">
        <f>IF(IF('Pedidos día'!F194&gt;0,('Pedidos día'!F194*$C194)+$B194,"")&gt;20,IF('Pedidos día'!F194&gt;0,('Pedidos día'!F194*$C194)+$B194,""),20)</f>
        <v/>
      </c>
      <c r="G194" t="str">
        <f>IF(IF('Pedidos día'!G194&gt;0,('Pedidos día'!G194*$C194)+$B194,"")&gt;20,IF('Pedidos día'!G194&gt;0,('Pedidos día'!G194*$C194)+$B194,""),20)</f>
        <v/>
      </c>
      <c r="H194" t="str">
        <f>IF(IF('Pedidos día'!H194&gt;0,('Pedidos día'!H194*$C194)+$B194,"")&gt;20,IF('Pedidos día'!H194&gt;0,('Pedidos día'!H194*$C194)+$B194,""),20)</f>
        <v/>
      </c>
      <c r="I194" t="str">
        <f>IF(IF('Pedidos día'!I194&gt;0,('Pedidos día'!I194*$C194)+$B194,"")&gt;20,IF('Pedidos día'!I194&gt;0,('Pedidos día'!I194*$C194)+$B194,""),20)</f>
        <v/>
      </c>
      <c r="J194" t="str">
        <f>IF(IF('Pedidos día'!J194&gt;0,('Pedidos día'!J194*$C194)+$B194,"")&gt;20,IF('Pedidos día'!J194&gt;0,('Pedidos día'!J194*$C194)+$B194,""),20)</f>
        <v/>
      </c>
      <c r="K194" t="str">
        <f>IF(IF('Pedidos día'!K194&gt;0,('Pedidos día'!K194*$C194)+$B194,"")&gt;20,IF('Pedidos día'!K194&gt;0,('Pedidos día'!K194*$C194)+$B194,""),20)</f>
        <v/>
      </c>
      <c r="L194" t="str">
        <f>IF(IF('Pedidos día'!L194&gt;0,('Pedidos día'!L194*$C194)+$B194,"")&gt;20,IF('Pedidos día'!L194&gt;0,('Pedidos día'!L194*$C194)+$B194,""),20)</f>
        <v/>
      </c>
      <c r="M194" t="str">
        <f>IF(IF('Pedidos día'!M194&gt;0,('Pedidos día'!M194*$C194)+$B194,"")&gt;20,IF('Pedidos día'!M194&gt;0,('Pedidos día'!M194*$C194)+$B194,""),20)</f>
        <v/>
      </c>
      <c r="N194" t="str">
        <f>IF(IF('Pedidos día'!N194&gt;0,('Pedidos día'!N194*$C194)+$B194,"")&gt;20,IF('Pedidos día'!N194&gt;0,('Pedidos día'!N194*$C194)+$B194,""),20)</f>
        <v/>
      </c>
      <c r="O194" t="str">
        <f>IF(IF('Pedidos día'!O194&gt;0,('Pedidos día'!O194*$C194)+$B194,"")&gt;20,IF('Pedidos día'!O194&gt;0,('Pedidos día'!O194*$C194)+$B194,""),20)</f>
        <v/>
      </c>
      <c r="P194">
        <f>IF(IF('Pedidos día'!P194&gt;0,('Pedidos día'!P194*$C194)+$B194,"")&gt;20,IF('Pedidos día'!P194&gt;0,('Pedidos día'!P194*$C194)+$B194,""),20)</f>
        <v>26.823597868779579</v>
      </c>
      <c r="Q194" t="str">
        <f>IF(IF('Pedidos día'!Q194&gt;0,('Pedidos día'!Q194*$C194)+$B194,"")&gt;20,IF('Pedidos día'!Q194&gt;0,('Pedidos día'!Q194*$C194)+$B194,""),20)</f>
        <v/>
      </c>
      <c r="R194" t="str">
        <f>IF(IF('Pedidos día'!R194&gt;0,('Pedidos día'!R194*$C194)+$B194,"")&gt;20,IF('Pedidos día'!R194&gt;0,('Pedidos día'!R194*$C194)+$B194,""),20)</f>
        <v/>
      </c>
      <c r="S194" t="str">
        <f>IF(IF('Pedidos día'!S194&gt;0,('Pedidos día'!S194*$C194)+$B194,"")&gt;20,IF('Pedidos día'!S194&gt;0,('Pedidos día'!S194*$C194)+$B194,""),20)</f>
        <v/>
      </c>
      <c r="T194" t="str">
        <f>IF(IF('Pedidos día'!T194&gt;0,('Pedidos día'!T194*$C194)+$B194,"")&gt;20,IF('Pedidos día'!T194&gt;0,('Pedidos día'!T194*$C194)+$B194,""),20)</f>
        <v/>
      </c>
      <c r="U194" t="str">
        <f>IF(IF('Pedidos día'!U194&gt;0,('Pedidos día'!U194*$C194)+$B194,"")&gt;20,IF('Pedidos día'!U194&gt;0,('Pedidos día'!U194*$C194)+$B194,""),20)</f>
        <v/>
      </c>
      <c r="V194" t="str">
        <f>IF(IF('Pedidos día'!V194&gt;0,('Pedidos día'!V194*$C194)+$B194,"")&gt;20,IF('Pedidos día'!V194&gt;0,('Pedidos día'!V194*$C194)+$B194,""),20)</f>
        <v/>
      </c>
      <c r="W194" t="str">
        <f>IF(IF('Pedidos día'!W194&gt;0,('Pedidos día'!W194*$C194)+$B194,"")&gt;20,IF('Pedidos día'!W194&gt;0,('Pedidos día'!W194*$C194)+$B194,""),20)</f>
        <v/>
      </c>
      <c r="X194" t="str">
        <f>IF(IF('Pedidos día'!X194&gt;0,('Pedidos día'!X194*$C194)+$B194,"")&gt;20,IF('Pedidos día'!X194&gt;0,('Pedidos día'!X194*$C194)+$B194,""),20)</f>
        <v/>
      </c>
      <c r="Y194" t="str">
        <f>IF(IF('Pedidos día'!Y194&gt;0,('Pedidos día'!Y194*$C194)+$B194,"")&gt;20,IF('Pedidos día'!Y194&gt;0,('Pedidos día'!Y194*$C194)+$B194,""),20)</f>
        <v/>
      </c>
      <c r="Z194">
        <f>IF('Pedidos día'!Z194&gt;0,('Pedidos día'!Z194*$C194)+$B194,"")</f>
        <v>26.823597868779579</v>
      </c>
    </row>
    <row r="195" spans="1:26">
      <c r="A195" t="str">
        <f>'Pedidos día'!A195</f>
        <v>00000-0117</v>
      </c>
      <c r="B195">
        <f>'Pedidos día'!B195</f>
        <v>20</v>
      </c>
      <c r="C195" s="15">
        <f>'Pedidos día'!C195</f>
        <v>1.9238855554591048</v>
      </c>
      <c r="D195" t="str">
        <f>IF(IF('Pedidos día'!D195&gt;0,('Pedidos día'!D195*$C195)+$B195,"")&gt;20,IF('Pedidos día'!D195&gt;0,('Pedidos día'!D195*$C195)+$B195,""),20)</f>
        <v/>
      </c>
      <c r="E195" t="str">
        <f>IF(IF('Pedidos día'!E195&gt;0,('Pedidos día'!E195*$C195)+$B195,"")&gt;20,IF('Pedidos día'!E195&gt;0,('Pedidos día'!E195*$C195)+$B195,""),20)</f>
        <v/>
      </c>
      <c r="F195" t="str">
        <f>IF(IF('Pedidos día'!F195&gt;0,('Pedidos día'!F195*$C195)+$B195,"")&gt;20,IF('Pedidos día'!F195&gt;0,('Pedidos día'!F195*$C195)+$B195,""),20)</f>
        <v/>
      </c>
      <c r="G195" t="str">
        <f>IF(IF('Pedidos día'!G195&gt;0,('Pedidos día'!G195*$C195)+$B195,"")&gt;20,IF('Pedidos día'!G195&gt;0,('Pedidos día'!G195*$C195)+$B195,""),20)</f>
        <v/>
      </c>
      <c r="H195" t="str">
        <f>IF(IF('Pedidos día'!H195&gt;0,('Pedidos día'!H195*$C195)+$B195,"")&gt;20,IF('Pedidos día'!H195&gt;0,('Pedidos día'!H195*$C195)+$B195,""),20)</f>
        <v/>
      </c>
      <c r="I195" t="str">
        <f>IF(IF('Pedidos día'!I195&gt;0,('Pedidos día'!I195*$C195)+$B195,"")&gt;20,IF('Pedidos día'!I195&gt;0,('Pedidos día'!I195*$C195)+$B195,""),20)</f>
        <v/>
      </c>
      <c r="J195" t="str">
        <f>IF(IF('Pedidos día'!J195&gt;0,('Pedidos día'!J195*$C195)+$B195,"")&gt;20,IF('Pedidos día'!J195&gt;0,('Pedidos día'!J195*$C195)+$B195,""),20)</f>
        <v/>
      </c>
      <c r="K195" t="str">
        <f>IF(IF('Pedidos día'!K195&gt;0,('Pedidos día'!K195*$C195)+$B195,"")&gt;20,IF('Pedidos día'!K195&gt;0,('Pedidos día'!K195*$C195)+$B195,""),20)</f>
        <v/>
      </c>
      <c r="L195" t="str">
        <f>IF(IF('Pedidos día'!L195&gt;0,('Pedidos día'!L195*$C195)+$B195,"")&gt;20,IF('Pedidos día'!L195&gt;0,('Pedidos día'!L195*$C195)+$B195,""),20)</f>
        <v/>
      </c>
      <c r="M195" t="str">
        <f>IF(IF('Pedidos día'!M195&gt;0,('Pedidos día'!M195*$C195)+$B195,"")&gt;20,IF('Pedidos día'!M195&gt;0,('Pedidos día'!M195*$C195)+$B195,""),20)</f>
        <v/>
      </c>
      <c r="N195" t="str">
        <f>IF(IF('Pedidos día'!N195&gt;0,('Pedidos día'!N195*$C195)+$B195,"")&gt;20,IF('Pedidos día'!N195&gt;0,('Pedidos día'!N195*$C195)+$B195,""),20)</f>
        <v/>
      </c>
      <c r="O195" t="str">
        <f>IF(IF('Pedidos día'!O195&gt;0,('Pedidos día'!O195*$C195)+$B195,"")&gt;20,IF('Pedidos día'!O195&gt;0,('Pedidos día'!O195*$C195)+$B195,""),20)</f>
        <v/>
      </c>
      <c r="P195" t="str">
        <f>IF(IF('Pedidos día'!P195&gt;0,('Pedidos día'!P195*$C195)+$B195,"")&gt;20,IF('Pedidos día'!P195&gt;0,('Pedidos día'!P195*$C195)+$B195,""),20)</f>
        <v/>
      </c>
      <c r="Q195" t="str">
        <f>IF(IF('Pedidos día'!Q195&gt;0,('Pedidos día'!Q195*$C195)+$B195,"")&gt;20,IF('Pedidos día'!Q195&gt;0,('Pedidos día'!Q195*$C195)+$B195,""),20)</f>
        <v/>
      </c>
      <c r="R195" t="str">
        <f>IF(IF('Pedidos día'!R195&gt;0,('Pedidos día'!R195*$C195)+$B195,"")&gt;20,IF('Pedidos día'!R195&gt;0,('Pedidos día'!R195*$C195)+$B195,""),20)</f>
        <v/>
      </c>
      <c r="S195" t="str">
        <f>IF(IF('Pedidos día'!S195&gt;0,('Pedidos día'!S195*$C195)+$B195,"")&gt;20,IF('Pedidos día'!S195&gt;0,('Pedidos día'!S195*$C195)+$B195,""),20)</f>
        <v/>
      </c>
      <c r="T195" t="str">
        <f>IF(IF('Pedidos día'!T195&gt;0,('Pedidos día'!T195*$C195)+$B195,"")&gt;20,IF('Pedidos día'!T195&gt;0,('Pedidos día'!T195*$C195)+$B195,""),20)</f>
        <v/>
      </c>
      <c r="U195" t="str">
        <f>IF(IF('Pedidos día'!U195&gt;0,('Pedidos día'!U195*$C195)+$B195,"")&gt;20,IF('Pedidos día'!U195&gt;0,('Pedidos día'!U195*$C195)+$B195,""),20)</f>
        <v/>
      </c>
      <c r="V195" t="str">
        <f>IF(IF('Pedidos día'!V195&gt;0,('Pedidos día'!V195*$C195)+$B195,"")&gt;20,IF('Pedidos día'!V195&gt;0,('Pedidos día'!V195*$C195)+$B195,""),20)</f>
        <v/>
      </c>
      <c r="W195" t="str">
        <f>IF(IF('Pedidos día'!W195&gt;0,('Pedidos día'!W195*$C195)+$B195,"")&gt;20,IF('Pedidos día'!W195&gt;0,('Pedidos día'!W195*$C195)+$B195,""),20)</f>
        <v/>
      </c>
      <c r="X195">
        <f>IF(IF('Pedidos día'!X195&gt;0,('Pedidos día'!X195*$C195)+$B195,"")&gt;20,IF('Pedidos día'!X195&gt;0,('Pedidos día'!X195*$C195)+$B195,""),20)</f>
        <v>23.84777111091821</v>
      </c>
      <c r="Y195" t="str">
        <f>IF(IF('Pedidos día'!Y195&gt;0,('Pedidos día'!Y195*$C195)+$B195,"")&gt;20,IF('Pedidos día'!Y195&gt;0,('Pedidos día'!Y195*$C195)+$B195,""),20)</f>
        <v/>
      </c>
      <c r="Z195">
        <f>IF('Pedidos día'!Z195&gt;0,('Pedidos día'!Z195*$C195)+$B195,"")</f>
        <v>23.84777111091821</v>
      </c>
    </row>
    <row r="196" spans="1:26">
      <c r="A196" t="str">
        <f>'Pedidos día'!A196</f>
        <v>00000-0120</v>
      </c>
      <c r="B196">
        <f>'Pedidos día'!B196</f>
        <v>30</v>
      </c>
      <c r="C196" s="15">
        <f>'Pedidos día'!C196</f>
        <v>1.0472482394000657</v>
      </c>
      <c r="D196" t="str">
        <f>IF(IF('Pedidos día'!D196&gt;0,('Pedidos día'!D196*$C196)+$B196,"")&gt;20,IF('Pedidos día'!D196&gt;0,('Pedidos día'!D196*$C196)+$B196,""),20)</f>
        <v/>
      </c>
      <c r="E196" t="str">
        <f>IF(IF('Pedidos día'!E196&gt;0,('Pedidos día'!E196*$C196)+$B196,"")&gt;20,IF('Pedidos día'!E196&gt;0,('Pedidos día'!E196*$C196)+$B196,""),20)</f>
        <v/>
      </c>
      <c r="F196" t="str">
        <f>IF(IF('Pedidos día'!F196&gt;0,('Pedidos día'!F196*$C196)+$B196,"")&gt;20,IF('Pedidos día'!F196&gt;0,('Pedidos día'!F196*$C196)+$B196,""),20)</f>
        <v/>
      </c>
      <c r="G196" t="str">
        <f>IF(IF('Pedidos día'!G196&gt;0,('Pedidos día'!G196*$C196)+$B196,"")&gt;20,IF('Pedidos día'!G196&gt;0,('Pedidos día'!G196*$C196)+$B196,""),20)</f>
        <v/>
      </c>
      <c r="H196" t="str">
        <f>IF(IF('Pedidos día'!H196&gt;0,('Pedidos día'!H196*$C196)+$B196,"")&gt;20,IF('Pedidos día'!H196&gt;0,('Pedidos día'!H196*$C196)+$B196,""),20)</f>
        <v/>
      </c>
      <c r="I196">
        <f>IF(IF('Pedidos día'!I196&gt;0,('Pedidos día'!I196*$C196)+$B196,"")&gt;20,IF('Pedidos día'!I196&gt;0,('Pedidos día'!I196*$C196)+$B196,""),20)</f>
        <v>31.047248239400066</v>
      </c>
      <c r="J196" t="str">
        <f>IF(IF('Pedidos día'!J196&gt;0,('Pedidos día'!J196*$C196)+$B196,"")&gt;20,IF('Pedidos día'!J196&gt;0,('Pedidos día'!J196*$C196)+$B196,""),20)</f>
        <v/>
      </c>
      <c r="K196" t="str">
        <f>IF(IF('Pedidos día'!K196&gt;0,('Pedidos día'!K196*$C196)+$B196,"")&gt;20,IF('Pedidos día'!K196&gt;0,('Pedidos día'!K196*$C196)+$B196,""),20)</f>
        <v/>
      </c>
      <c r="L196" t="str">
        <f>IF(IF('Pedidos día'!L196&gt;0,('Pedidos día'!L196*$C196)+$B196,"")&gt;20,IF('Pedidos día'!L196&gt;0,('Pedidos día'!L196*$C196)+$B196,""),20)</f>
        <v/>
      </c>
      <c r="M196" t="str">
        <f>IF(IF('Pedidos día'!M196&gt;0,('Pedidos día'!M196*$C196)+$B196,"")&gt;20,IF('Pedidos día'!M196&gt;0,('Pedidos día'!M196*$C196)+$B196,""),20)</f>
        <v/>
      </c>
      <c r="N196" t="str">
        <f>IF(IF('Pedidos día'!N196&gt;0,('Pedidos día'!N196*$C196)+$B196,"")&gt;20,IF('Pedidos día'!N196&gt;0,('Pedidos día'!N196*$C196)+$B196,""),20)</f>
        <v/>
      </c>
      <c r="O196" t="str">
        <f>IF(IF('Pedidos día'!O196&gt;0,('Pedidos día'!O196*$C196)+$B196,"")&gt;20,IF('Pedidos día'!O196&gt;0,('Pedidos día'!O196*$C196)+$B196,""),20)</f>
        <v/>
      </c>
      <c r="P196" t="str">
        <f>IF(IF('Pedidos día'!P196&gt;0,('Pedidos día'!P196*$C196)+$B196,"")&gt;20,IF('Pedidos día'!P196&gt;0,('Pedidos día'!P196*$C196)+$B196,""),20)</f>
        <v/>
      </c>
      <c r="Q196" t="str">
        <f>IF(IF('Pedidos día'!Q196&gt;0,('Pedidos día'!Q196*$C196)+$B196,"")&gt;20,IF('Pedidos día'!Q196&gt;0,('Pedidos día'!Q196*$C196)+$B196,""),20)</f>
        <v/>
      </c>
      <c r="R196" t="str">
        <f>IF(IF('Pedidos día'!R196&gt;0,('Pedidos día'!R196*$C196)+$B196,"")&gt;20,IF('Pedidos día'!R196&gt;0,('Pedidos día'!R196*$C196)+$B196,""),20)</f>
        <v/>
      </c>
      <c r="S196" t="str">
        <f>IF(IF('Pedidos día'!S196&gt;0,('Pedidos día'!S196*$C196)+$B196,"")&gt;20,IF('Pedidos día'!S196&gt;0,('Pedidos día'!S196*$C196)+$B196,""),20)</f>
        <v/>
      </c>
      <c r="T196" t="str">
        <f>IF(IF('Pedidos día'!T196&gt;0,('Pedidos día'!T196*$C196)+$B196,"")&gt;20,IF('Pedidos día'!T196&gt;0,('Pedidos día'!T196*$C196)+$B196,""),20)</f>
        <v/>
      </c>
      <c r="U196" t="str">
        <f>IF(IF('Pedidos día'!U196&gt;0,('Pedidos día'!U196*$C196)+$B196,"")&gt;20,IF('Pedidos día'!U196&gt;0,('Pedidos día'!U196*$C196)+$B196,""),20)</f>
        <v/>
      </c>
      <c r="V196" t="str">
        <f>IF(IF('Pedidos día'!V196&gt;0,('Pedidos día'!V196*$C196)+$B196,"")&gt;20,IF('Pedidos día'!V196&gt;0,('Pedidos día'!V196*$C196)+$B196,""),20)</f>
        <v/>
      </c>
      <c r="W196" t="str">
        <f>IF(IF('Pedidos día'!W196&gt;0,('Pedidos día'!W196*$C196)+$B196,"")&gt;20,IF('Pedidos día'!W196&gt;0,('Pedidos día'!W196*$C196)+$B196,""),20)</f>
        <v/>
      </c>
      <c r="X196" t="str">
        <f>IF(IF('Pedidos día'!X196&gt;0,('Pedidos día'!X196*$C196)+$B196,"")&gt;20,IF('Pedidos día'!X196&gt;0,('Pedidos día'!X196*$C196)+$B196,""),20)</f>
        <v/>
      </c>
      <c r="Y196" t="str">
        <f>IF(IF('Pedidos día'!Y196&gt;0,('Pedidos día'!Y196*$C196)+$B196,"")&gt;20,IF('Pedidos día'!Y196&gt;0,('Pedidos día'!Y196*$C196)+$B196,""),20)</f>
        <v/>
      </c>
      <c r="Z196">
        <f>IF('Pedidos día'!Z196&gt;0,('Pedidos día'!Z196*$C196)+$B196,"")</f>
        <v>31.047248239400066</v>
      </c>
    </row>
    <row r="197" spans="1:26">
      <c r="A197" t="str">
        <f>'Pedidos día'!A197</f>
        <v>00000-0122</v>
      </c>
      <c r="B197">
        <f>'Pedidos día'!B197</f>
        <v>20</v>
      </c>
      <c r="C197" s="15">
        <f>'Pedidos día'!C197</f>
        <v>1.5182741561416568</v>
      </c>
      <c r="D197" t="str">
        <f>IF(IF('Pedidos día'!D197&gt;0,('Pedidos día'!D197*$C197)+$B197,"")&gt;20,IF('Pedidos día'!D197&gt;0,('Pedidos día'!D197*$C197)+$B197,""),20)</f>
        <v/>
      </c>
      <c r="E197" t="str">
        <f>IF(IF('Pedidos día'!E197&gt;0,('Pedidos día'!E197*$C197)+$B197,"")&gt;20,IF('Pedidos día'!E197&gt;0,('Pedidos día'!E197*$C197)+$B197,""),20)</f>
        <v/>
      </c>
      <c r="F197" t="str">
        <f>IF(IF('Pedidos día'!F197&gt;0,('Pedidos día'!F197*$C197)+$B197,"")&gt;20,IF('Pedidos día'!F197&gt;0,('Pedidos día'!F197*$C197)+$B197,""),20)</f>
        <v/>
      </c>
      <c r="G197" t="str">
        <f>IF(IF('Pedidos día'!G197&gt;0,('Pedidos día'!G197*$C197)+$B197,"")&gt;20,IF('Pedidos día'!G197&gt;0,('Pedidos día'!G197*$C197)+$B197,""),20)</f>
        <v/>
      </c>
      <c r="H197" t="str">
        <f>IF(IF('Pedidos día'!H197&gt;0,('Pedidos día'!H197*$C197)+$B197,"")&gt;20,IF('Pedidos día'!H197&gt;0,('Pedidos día'!H197*$C197)+$B197,""),20)</f>
        <v/>
      </c>
      <c r="I197" t="str">
        <f>IF(IF('Pedidos día'!I197&gt;0,('Pedidos día'!I197*$C197)+$B197,"")&gt;20,IF('Pedidos día'!I197&gt;0,('Pedidos día'!I197*$C197)+$B197,""),20)</f>
        <v/>
      </c>
      <c r="J197" t="str">
        <f>IF(IF('Pedidos día'!J197&gt;0,('Pedidos día'!J197*$C197)+$B197,"")&gt;20,IF('Pedidos día'!J197&gt;0,('Pedidos día'!J197*$C197)+$B197,""),20)</f>
        <v/>
      </c>
      <c r="K197" t="str">
        <f>IF(IF('Pedidos día'!K197&gt;0,('Pedidos día'!K197*$C197)+$B197,"")&gt;20,IF('Pedidos día'!K197&gt;0,('Pedidos día'!K197*$C197)+$B197,""),20)</f>
        <v/>
      </c>
      <c r="L197" t="str">
        <f>IF(IF('Pedidos día'!L197&gt;0,('Pedidos día'!L197*$C197)+$B197,"")&gt;20,IF('Pedidos día'!L197&gt;0,('Pedidos día'!L197*$C197)+$B197,""),20)</f>
        <v/>
      </c>
      <c r="M197" t="str">
        <f>IF(IF('Pedidos día'!M197&gt;0,('Pedidos día'!M197*$C197)+$B197,"")&gt;20,IF('Pedidos día'!M197&gt;0,('Pedidos día'!M197*$C197)+$B197,""),20)</f>
        <v/>
      </c>
      <c r="N197" t="str">
        <f>IF(IF('Pedidos día'!N197&gt;0,('Pedidos día'!N197*$C197)+$B197,"")&gt;20,IF('Pedidos día'!N197&gt;0,('Pedidos día'!N197*$C197)+$B197,""),20)</f>
        <v/>
      </c>
      <c r="O197" t="str">
        <f>IF(IF('Pedidos día'!O197&gt;0,('Pedidos día'!O197*$C197)+$B197,"")&gt;20,IF('Pedidos día'!O197&gt;0,('Pedidos día'!O197*$C197)+$B197,""),20)</f>
        <v/>
      </c>
      <c r="P197" t="str">
        <f>IF(IF('Pedidos día'!P197&gt;0,('Pedidos día'!P197*$C197)+$B197,"")&gt;20,IF('Pedidos día'!P197&gt;0,('Pedidos día'!P197*$C197)+$B197,""),20)</f>
        <v/>
      </c>
      <c r="Q197" t="str">
        <f>IF(IF('Pedidos día'!Q197&gt;0,('Pedidos día'!Q197*$C197)+$B197,"")&gt;20,IF('Pedidos día'!Q197&gt;0,('Pedidos día'!Q197*$C197)+$B197,""),20)</f>
        <v/>
      </c>
      <c r="R197" t="str">
        <f>IF(IF('Pedidos día'!R197&gt;0,('Pedidos día'!R197*$C197)+$B197,"")&gt;20,IF('Pedidos día'!R197&gt;0,('Pedidos día'!R197*$C197)+$B197,""),20)</f>
        <v/>
      </c>
      <c r="S197" t="str">
        <f>IF(IF('Pedidos día'!S197&gt;0,('Pedidos día'!S197*$C197)+$B197,"")&gt;20,IF('Pedidos día'!S197&gt;0,('Pedidos día'!S197*$C197)+$B197,""),20)</f>
        <v/>
      </c>
      <c r="T197" t="str">
        <f>IF(IF('Pedidos día'!T197&gt;0,('Pedidos día'!T197*$C197)+$B197,"")&gt;20,IF('Pedidos día'!T197&gt;0,('Pedidos día'!T197*$C197)+$B197,""),20)</f>
        <v/>
      </c>
      <c r="U197" t="str">
        <f>IF(IF('Pedidos día'!U197&gt;0,('Pedidos día'!U197*$C197)+$B197,"")&gt;20,IF('Pedidos día'!U197&gt;0,('Pedidos día'!U197*$C197)+$B197,""),20)</f>
        <v/>
      </c>
      <c r="V197" t="str">
        <f>IF(IF('Pedidos día'!V197&gt;0,('Pedidos día'!V197*$C197)+$B197,"")&gt;20,IF('Pedidos día'!V197&gt;0,('Pedidos día'!V197*$C197)+$B197,""),20)</f>
        <v/>
      </c>
      <c r="W197" t="str">
        <f>IF(IF('Pedidos día'!W197&gt;0,('Pedidos día'!W197*$C197)+$B197,"")&gt;20,IF('Pedidos día'!W197&gt;0,('Pedidos día'!W197*$C197)+$B197,""),20)</f>
        <v/>
      </c>
      <c r="X197" t="str">
        <f>IF(IF('Pedidos día'!X197&gt;0,('Pedidos día'!X197*$C197)+$B197,"")&gt;20,IF('Pedidos día'!X197&gt;0,('Pedidos día'!X197*$C197)+$B197,""),20)</f>
        <v/>
      </c>
      <c r="Y197">
        <f>IF(IF('Pedidos día'!Y197&gt;0,('Pedidos día'!Y197*$C197)+$B197,"")&gt;20,IF('Pedidos día'!Y197&gt;0,('Pedidos día'!Y197*$C197)+$B197,""),20)</f>
        <v>21.518274156141658</v>
      </c>
      <c r="Z197">
        <f>IF('Pedidos día'!Z197&gt;0,('Pedidos día'!Z197*$C197)+$B197,"")</f>
        <v>21.518274156141658</v>
      </c>
    </row>
    <row r="198" spans="1:26">
      <c r="A198" t="str">
        <f>'Pedidos día'!A198</f>
        <v>00000-0125</v>
      </c>
      <c r="B198">
        <f>'Pedidos día'!B198</f>
        <v>30</v>
      </c>
      <c r="C198" s="15">
        <f>'Pedidos día'!C198</f>
        <v>1.2661150563826959</v>
      </c>
      <c r="D198" t="str">
        <f>IF(IF('Pedidos día'!D198&gt;0,('Pedidos día'!D198*$C198)+$B198,"")&gt;20,IF('Pedidos día'!D198&gt;0,('Pedidos día'!D198*$C198)+$B198,""),20)</f>
        <v/>
      </c>
      <c r="E198" t="str">
        <f>IF(IF('Pedidos día'!E198&gt;0,('Pedidos día'!E198*$C198)+$B198,"")&gt;20,IF('Pedidos día'!E198&gt;0,('Pedidos día'!E198*$C198)+$B198,""),20)</f>
        <v/>
      </c>
      <c r="F198" t="str">
        <f>IF(IF('Pedidos día'!F198&gt;0,('Pedidos día'!F198*$C198)+$B198,"")&gt;20,IF('Pedidos día'!F198&gt;0,('Pedidos día'!F198*$C198)+$B198,""),20)</f>
        <v/>
      </c>
      <c r="G198" t="str">
        <f>IF(IF('Pedidos día'!G198&gt;0,('Pedidos día'!G198*$C198)+$B198,"")&gt;20,IF('Pedidos día'!G198&gt;0,('Pedidos día'!G198*$C198)+$B198,""),20)</f>
        <v/>
      </c>
      <c r="H198" t="str">
        <f>IF(IF('Pedidos día'!H198&gt;0,('Pedidos día'!H198*$C198)+$B198,"")&gt;20,IF('Pedidos día'!H198&gt;0,('Pedidos día'!H198*$C198)+$B198,""),20)</f>
        <v/>
      </c>
      <c r="I198" t="str">
        <f>IF(IF('Pedidos día'!I198&gt;0,('Pedidos día'!I198*$C198)+$B198,"")&gt;20,IF('Pedidos día'!I198&gt;0,('Pedidos día'!I198*$C198)+$B198,""),20)</f>
        <v/>
      </c>
      <c r="J198" t="str">
        <f>IF(IF('Pedidos día'!J198&gt;0,('Pedidos día'!J198*$C198)+$B198,"")&gt;20,IF('Pedidos día'!J198&gt;0,('Pedidos día'!J198*$C198)+$B198,""),20)</f>
        <v/>
      </c>
      <c r="K198" t="str">
        <f>IF(IF('Pedidos día'!K198&gt;0,('Pedidos día'!K198*$C198)+$B198,"")&gt;20,IF('Pedidos día'!K198&gt;0,('Pedidos día'!K198*$C198)+$B198,""),20)</f>
        <v/>
      </c>
      <c r="L198" t="str">
        <f>IF(IF('Pedidos día'!L198&gt;0,('Pedidos día'!L198*$C198)+$B198,"")&gt;20,IF('Pedidos día'!L198&gt;0,('Pedidos día'!L198*$C198)+$B198,""),20)</f>
        <v/>
      </c>
      <c r="M198" t="str">
        <f>IF(IF('Pedidos día'!M198&gt;0,('Pedidos día'!M198*$C198)+$B198,"")&gt;20,IF('Pedidos día'!M198&gt;0,('Pedidos día'!M198*$C198)+$B198,""),20)</f>
        <v/>
      </c>
      <c r="N198" t="str">
        <f>IF(IF('Pedidos día'!N198&gt;0,('Pedidos día'!N198*$C198)+$B198,"")&gt;20,IF('Pedidos día'!N198&gt;0,('Pedidos día'!N198*$C198)+$B198,""),20)</f>
        <v/>
      </c>
      <c r="O198">
        <f>IF(IF('Pedidos día'!O198&gt;0,('Pedidos día'!O198*$C198)+$B198,"")&gt;20,IF('Pedidos día'!O198&gt;0,('Pedidos día'!O198*$C198)+$B198,""),20)</f>
        <v>32.53223011276539</v>
      </c>
      <c r="P198" t="str">
        <f>IF(IF('Pedidos día'!P198&gt;0,('Pedidos día'!P198*$C198)+$B198,"")&gt;20,IF('Pedidos día'!P198&gt;0,('Pedidos día'!P198*$C198)+$B198,""),20)</f>
        <v/>
      </c>
      <c r="Q198" t="str">
        <f>IF(IF('Pedidos día'!Q198&gt;0,('Pedidos día'!Q198*$C198)+$B198,"")&gt;20,IF('Pedidos día'!Q198&gt;0,('Pedidos día'!Q198*$C198)+$B198,""),20)</f>
        <v/>
      </c>
      <c r="R198" t="str">
        <f>IF(IF('Pedidos día'!R198&gt;0,('Pedidos día'!R198*$C198)+$B198,"")&gt;20,IF('Pedidos día'!R198&gt;0,('Pedidos día'!R198*$C198)+$B198,""),20)</f>
        <v/>
      </c>
      <c r="S198" t="str">
        <f>IF(IF('Pedidos día'!S198&gt;0,('Pedidos día'!S198*$C198)+$B198,"")&gt;20,IF('Pedidos día'!S198&gt;0,('Pedidos día'!S198*$C198)+$B198,""),20)</f>
        <v/>
      </c>
      <c r="T198" t="str">
        <f>IF(IF('Pedidos día'!T198&gt;0,('Pedidos día'!T198*$C198)+$B198,"")&gt;20,IF('Pedidos día'!T198&gt;0,('Pedidos día'!T198*$C198)+$B198,""),20)</f>
        <v/>
      </c>
      <c r="U198" t="str">
        <f>IF(IF('Pedidos día'!U198&gt;0,('Pedidos día'!U198*$C198)+$B198,"")&gt;20,IF('Pedidos día'!U198&gt;0,('Pedidos día'!U198*$C198)+$B198,""),20)</f>
        <v/>
      </c>
      <c r="V198" t="str">
        <f>IF(IF('Pedidos día'!V198&gt;0,('Pedidos día'!V198*$C198)+$B198,"")&gt;20,IF('Pedidos día'!V198&gt;0,('Pedidos día'!V198*$C198)+$B198,""),20)</f>
        <v/>
      </c>
      <c r="W198" t="str">
        <f>IF(IF('Pedidos día'!W198&gt;0,('Pedidos día'!W198*$C198)+$B198,"")&gt;20,IF('Pedidos día'!W198&gt;0,('Pedidos día'!W198*$C198)+$B198,""),20)</f>
        <v/>
      </c>
      <c r="X198" t="str">
        <f>IF(IF('Pedidos día'!X198&gt;0,('Pedidos día'!X198*$C198)+$B198,"")&gt;20,IF('Pedidos día'!X198&gt;0,('Pedidos día'!X198*$C198)+$B198,""),20)</f>
        <v/>
      </c>
      <c r="Y198" t="str">
        <f>IF(IF('Pedidos día'!Y198&gt;0,('Pedidos día'!Y198*$C198)+$B198,"")&gt;20,IF('Pedidos día'!Y198&gt;0,('Pedidos día'!Y198*$C198)+$B198,""),20)</f>
        <v/>
      </c>
      <c r="Z198">
        <f>IF('Pedidos día'!Z198&gt;0,('Pedidos día'!Z198*$C198)+$B198,"")</f>
        <v>32.53223011276539</v>
      </c>
    </row>
    <row r="199" spans="1:26">
      <c r="A199" t="str">
        <f>'Pedidos día'!A199</f>
        <v>00000-0128</v>
      </c>
      <c r="B199">
        <f>'Pedidos día'!B199</f>
        <v>30</v>
      </c>
      <c r="C199" s="15">
        <f>'Pedidos día'!C199</f>
        <v>1.5440502894032608</v>
      </c>
      <c r="D199" t="str">
        <f>IF(IF('Pedidos día'!D199&gt;0,('Pedidos día'!D199*$C199)+$B199,"")&gt;20,IF('Pedidos día'!D199&gt;0,('Pedidos día'!D199*$C199)+$B199,""),20)</f>
        <v/>
      </c>
      <c r="E199" t="str">
        <f>IF(IF('Pedidos día'!E199&gt;0,('Pedidos día'!E199*$C199)+$B199,"")&gt;20,IF('Pedidos día'!E199&gt;0,('Pedidos día'!E199*$C199)+$B199,""),20)</f>
        <v/>
      </c>
      <c r="F199" t="str">
        <f>IF(IF('Pedidos día'!F199&gt;0,('Pedidos día'!F199*$C199)+$B199,"")&gt;20,IF('Pedidos día'!F199&gt;0,('Pedidos día'!F199*$C199)+$B199,""),20)</f>
        <v/>
      </c>
      <c r="G199" t="str">
        <f>IF(IF('Pedidos día'!G199&gt;0,('Pedidos día'!G199*$C199)+$B199,"")&gt;20,IF('Pedidos día'!G199&gt;0,('Pedidos día'!G199*$C199)+$B199,""),20)</f>
        <v/>
      </c>
      <c r="H199" t="str">
        <f>IF(IF('Pedidos día'!H199&gt;0,('Pedidos día'!H199*$C199)+$B199,"")&gt;20,IF('Pedidos día'!H199&gt;0,('Pedidos día'!H199*$C199)+$B199,""),20)</f>
        <v/>
      </c>
      <c r="I199" t="str">
        <f>IF(IF('Pedidos día'!I199&gt;0,('Pedidos día'!I199*$C199)+$B199,"")&gt;20,IF('Pedidos día'!I199&gt;0,('Pedidos día'!I199*$C199)+$B199,""),20)</f>
        <v/>
      </c>
      <c r="J199" t="str">
        <f>IF(IF('Pedidos día'!J199&gt;0,('Pedidos día'!J199*$C199)+$B199,"")&gt;20,IF('Pedidos día'!J199&gt;0,('Pedidos día'!J199*$C199)+$B199,""),20)</f>
        <v/>
      </c>
      <c r="K199" t="str">
        <f>IF(IF('Pedidos día'!K199&gt;0,('Pedidos día'!K199*$C199)+$B199,"")&gt;20,IF('Pedidos día'!K199&gt;0,('Pedidos día'!K199*$C199)+$B199,""),20)</f>
        <v/>
      </c>
      <c r="L199" t="str">
        <f>IF(IF('Pedidos día'!L199&gt;0,('Pedidos día'!L199*$C199)+$B199,"")&gt;20,IF('Pedidos día'!L199&gt;0,('Pedidos día'!L199*$C199)+$B199,""),20)</f>
        <v/>
      </c>
      <c r="M199" t="str">
        <f>IF(IF('Pedidos día'!M199&gt;0,('Pedidos día'!M199*$C199)+$B199,"")&gt;20,IF('Pedidos día'!M199&gt;0,('Pedidos día'!M199*$C199)+$B199,""),20)</f>
        <v/>
      </c>
      <c r="N199" t="str">
        <f>IF(IF('Pedidos día'!N199&gt;0,('Pedidos día'!N199*$C199)+$B199,"")&gt;20,IF('Pedidos día'!N199&gt;0,('Pedidos día'!N199*$C199)+$B199,""),20)</f>
        <v/>
      </c>
      <c r="O199">
        <f>IF(IF('Pedidos día'!O199&gt;0,('Pedidos día'!O199*$C199)+$B199,"")&gt;20,IF('Pedidos día'!O199&gt;0,('Pedidos día'!O199*$C199)+$B199,""),20)</f>
        <v>43.896452604629346</v>
      </c>
      <c r="P199" t="str">
        <f>IF(IF('Pedidos día'!P199&gt;0,('Pedidos día'!P199*$C199)+$B199,"")&gt;20,IF('Pedidos día'!P199&gt;0,('Pedidos día'!P199*$C199)+$B199,""),20)</f>
        <v/>
      </c>
      <c r="Q199" t="str">
        <f>IF(IF('Pedidos día'!Q199&gt;0,('Pedidos día'!Q199*$C199)+$B199,"")&gt;20,IF('Pedidos día'!Q199&gt;0,('Pedidos día'!Q199*$C199)+$B199,""),20)</f>
        <v/>
      </c>
      <c r="R199" t="str">
        <f>IF(IF('Pedidos día'!R199&gt;0,('Pedidos día'!R199*$C199)+$B199,"")&gt;20,IF('Pedidos día'!R199&gt;0,('Pedidos día'!R199*$C199)+$B199,""),20)</f>
        <v/>
      </c>
      <c r="S199" t="str">
        <f>IF(IF('Pedidos día'!S199&gt;0,('Pedidos día'!S199*$C199)+$B199,"")&gt;20,IF('Pedidos día'!S199&gt;0,('Pedidos día'!S199*$C199)+$B199,""),20)</f>
        <v/>
      </c>
      <c r="T199" t="str">
        <f>IF(IF('Pedidos día'!T199&gt;0,('Pedidos día'!T199*$C199)+$B199,"")&gt;20,IF('Pedidos día'!T199&gt;0,('Pedidos día'!T199*$C199)+$B199,""),20)</f>
        <v/>
      </c>
      <c r="U199" t="str">
        <f>IF(IF('Pedidos día'!U199&gt;0,('Pedidos día'!U199*$C199)+$B199,"")&gt;20,IF('Pedidos día'!U199&gt;0,('Pedidos día'!U199*$C199)+$B199,""),20)</f>
        <v/>
      </c>
      <c r="V199" t="str">
        <f>IF(IF('Pedidos día'!V199&gt;0,('Pedidos día'!V199*$C199)+$B199,"")&gt;20,IF('Pedidos día'!V199&gt;0,('Pedidos día'!V199*$C199)+$B199,""),20)</f>
        <v/>
      </c>
      <c r="W199" t="str">
        <f>IF(IF('Pedidos día'!W199&gt;0,('Pedidos día'!W199*$C199)+$B199,"")&gt;20,IF('Pedidos día'!W199&gt;0,('Pedidos día'!W199*$C199)+$B199,""),20)</f>
        <v/>
      </c>
      <c r="X199" t="str">
        <f>IF(IF('Pedidos día'!X199&gt;0,('Pedidos día'!X199*$C199)+$B199,"")&gt;20,IF('Pedidos día'!X199&gt;0,('Pedidos día'!X199*$C199)+$B199,""),20)</f>
        <v/>
      </c>
      <c r="Y199" t="str">
        <f>IF(IF('Pedidos día'!Y199&gt;0,('Pedidos día'!Y199*$C199)+$B199,"")&gt;20,IF('Pedidos día'!Y199&gt;0,('Pedidos día'!Y199*$C199)+$B199,""),20)</f>
        <v/>
      </c>
      <c r="Z199">
        <f>IF('Pedidos día'!Z199&gt;0,('Pedidos día'!Z199*$C199)+$B199,"")</f>
        <v>43.896452604629346</v>
      </c>
    </row>
    <row r="200" spans="1:26">
      <c r="A200" t="str">
        <f>'Pedidos día'!A200</f>
        <v>00000-0129</v>
      </c>
      <c r="B200">
        <f>'Pedidos día'!B200</f>
        <v>30</v>
      </c>
      <c r="C200" s="15">
        <f>'Pedidos día'!C200</f>
        <v>1.4928066905489628</v>
      </c>
      <c r="D200" t="str">
        <f>IF(IF('Pedidos día'!D200&gt;0,('Pedidos día'!D200*$C200)+$B200,"")&gt;20,IF('Pedidos día'!D200&gt;0,('Pedidos día'!D200*$C200)+$B200,""),20)</f>
        <v/>
      </c>
      <c r="E200" t="str">
        <f>IF(IF('Pedidos día'!E200&gt;0,('Pedidos día'!E200*$C200)+$B200,"")&gt;20,IF('Pedidos día'!E200&gt;0,('Pedidos día'!E200*$C200)+$B200,""),20)</f>
        <v/>
      </c>
      <c r="F200" t="str">
        <f>IF(IF('Pedidos día'!F200&gt;0,('Pedidos día'!F200*$C200)+$B200,"")&gt;20,IF('Pedidos día'!F200&gt;0,('Pedidos día'!F200*$C200)+$B200,""),20)</f>
        <v/>
      </c>
      <c r="G200" t="str">
        <f>IF(IF('Pedidos día'!G200&gt;0,('Pedidos día'!G200*$C200)+$B200,"")&gt;20,IF('Pedidos día'!G200&gt;0,('Pedidos día'!G200*$C200)+$B200,""),20)</f>
        <v/>
      </c>
      <c r="H200" t="str">
        <f>IF(IF('Pedidos día'!H200&gt;0,('Pedidos día'!H200*$C200)+$B200,"")&gt;20,IF('Pedidos día'!H200&gt;0,('Pedidos día'!H200*$C200)+$B200,""),20)</f>
        <v/>
      </c>
      <c r="I200" t="str">
        <f>IF(IF('Pedidos día'!I200&gt;0,('Pedidos día'!I200*$C200)+$B200,"")&gt;20,IF('Pedidos día'!I200&gt;0,('Pedidos día'!I200*$C200)+$B200,""),20)</f>
        <v/>
      </c>
      <c r="J200" t="str">
        <f>IF(IF('Pedidos día'!J200&gt;0,('Pedidos día'!J200*$C200)+$B200,"")&gt;20,IF('Pedidos día'!J200&gt;0,('Pedidos día'!J200*$C200)+$B200,""),20)</f>
        <v/>
      </c>
      <c r="K200" t="str">
        <f>IF(IF('Pedidos día'!K200&gt;0,('Pedidos día'!K200*$C200)+$B200,"")&gt;20,IF('Pedidos día'!K200&gt;0,('Pedidos día'!K200*$C200)+$B200,""),20)</f>
        <v/>
      </c>
      <c r="L200" t="str">
        <f>IF(IF('Pedidos día'!L200&gt;0,('Pedidos día'!L200*$C200)+$B200,"")&gt;20,IF('Pedidos día'!L200&gt;0,('Pedidos día'!L200*$C200)+$B200,""),20)</f>
        <v/>
      </c>
      <c r="M200">
        <f>IF(IF('Pedidos día'!M200&gt;0,('Pedidos día'!M200*$C200)+$B200,"")&gt;20,IF('Pedidos día'!M200&gt;0,('Pedidos día'!M200*$C200)+$B200,""),20)</f>
        <v>32.985613381097927</v>
      </c>
      <c r="N200" t="str">
        <f>IF(IF('Pedidos día'!N200&gt;0,('Pedidos día'!N200*$C200)+$B200,"")&gt;20,IF('Pedidos día'!N200&gt;0,('Pedidos día'!N200*$C200)+$B200,""),20)</f>
        <v/>
      </c>
      <c r="O200" t="str">
        <f>IF(IF('Pedidos día'!O200&gt;0,('Pedidos día'!O200*$C200)+$B200,"")&gt;20,IF('Pedidos día'!O200&gt;0,('Pedidos día'!O200*$C200)+$B200,""),20)</f>
        <v/>
      </c>
      <c r="P200" t="str">
        <f>IF(IF('Pedidos día'!P200&gt;0,('Pedidos día'!P200*$C200)+$B200,"")&gt;20,IF('Pedidos día'!P200&gt;0,('Pedidos día'!P200*$C200)+$B200,""),20)</f>
        <v/>
      </c>
      <c r="Q200" t="str">
        <f>IF(IF('Pedidos día'!Q200&gt;0,('Pedidos día'!Q200*$C200)+$B200,"")&gt;20,IF('Pedidos día'!Q200&gt;0,('Pedidos día'!Q200*$C200)+$B200,""),20)</f>
        <v/>
      </c>
      <c r="R200" t="str">
        <f>IF(IF('Pedidos día'!R200&gt;0,('Pedidos día'!R200*$C200)+$B200,"")&gt;20,IF('Pedidos día'!R200&gt;0,('Pedidos día'!R200*$C200)+$B200,""),20)</f>
        <v/>
      </c>
      <c r="S200" t="str">
        <f>IF(IF('Pedidos día'!S200&gt;0,('Pedidos día'!S200*$C200)+$B200,"")&gt;20,IF('Pedidos día'!S200&gt;0,('Pedidos día'!S200*$C200)+$B200,""),20)</f>
        <v/>
      </c>
      <c r="T200" t="str">
        <f>IF(IF('Pedidos día'!T200&gt;0,('Pedidos día'!T200*$C200)+$B200,"")&gt;20,IF('Pedidos día'!T200&gt;0,('Pedidos día'!T200*$C200)+$B200,""),20)</f>
        <v/>
      </c>
      <c r="U200" t="str">
        <f>IF(IF('Pedidos día'!U200&gt;0,('Pedidos día'!U200*$C200)+$B200,"")&gt;20,IF('Pedidos día'!U200&gt;0,('Pedidos día'!U200*$C200)+$B200,""),20)</f>
        <v/>
      </c>
      <c r="V200" t="str">
        <f>IF(IF('Pedidos día'!V200&gt;0,('Pedidos día'!V200*$C200)+$B200,"")&gt;20,IF('Pedidos día'!V200&gt;0,('Pedidos día'!V200*$C200)+$B200,""),20)</f>
        <v/>
      </c>
      <c r="W200" t="str">
        <f>IF(IF('Pedidos día'!W200&gt;0,('Pedidos día'!W200*$C200)+$B200,"")&gt;20,IF('Pedidos día'!W200&gt;0,('Pedidos día'!W200*$C200)+$B200,""),20)</f>
        <v/>
      </c>
      <c r="X200" t="str">
        <f>IF(IF('Pedidos día'!X200&gt;0,('Pedidos día'!X200*$C200)+$B200,"")&gt;20,IF('Pedidos día'!X200&gt;0,('Pedidos día'!X200*$C200)+$B200,""),20)</f>
        <v/>
      </c>
      <c r="Y200" t="str">
        <f>IF(IF('Pedidos día'!Y200&gt;0,('Pedidos día'!Y200*$C200)+$B200,"")&gt;20,IF('Pedidos día'!Y200&gt;0,('Pedidos día'!Y200*$C200)+$B200,""),20)</f>
        <v/>
      </c>
      <c r="Z200">
        <f>IF('Pedidos día'!Z200&gt;0,('Pedidos día'!Z200*$C200)+$B200,"")</f>
        <v>32.985613381097927</v>
      </c>
    </row>
    <row r="201" spans="1:26">
      <c r="A201" t="str">
        <f>'Pedidos día'!A201</f>
        <v>00000-0130</v>
      </c>
      <c r="B201">
        <f>'Pedidos día'!B201</f>
        <v>30</v>
      </c>
      <c r="C201" s="15">
        <f>'Pedidos día'!C201</f>
        <v>1.1518128193574091</v>
      </c>
      <c r="D201" t="str">
        <f>IF(IF('Pedidos día'!D201&gt;0,('Pedidos día'!D201*$C201)+$B201,"")&gt;20,IF('Pedidos día'!D201&gt;0,('Pedidos día'!D201*$C201)+$B201,""),20)</f>
        <v/>
      </c>
      <c r="E201" t="str">
        <f>IF(IF('Pedidos día'!E201&gt;0,('Pedidos día'!E201*$C201)+$B201,"")&gt;20,IF('Pedidos día'!E201&gt;0,('Pedidos día'!E201*$C201)+$B201,""),20)</f>
        <v/>
      </c>
      <c r="F201" t="str">
        <f>IF(IF('Pedidos día'!F201&gt;0,('Pedidos día'!F201*$C201)+$B201,"")&gt;20,IF('Pedidos día'!F201&gt;0,('Pedidos día'!F201*$C201)+$B201,""),20)</f>
        <v/>
      </c>
      <c r="G201" t="str">
        <f>IF(IF('Pedidos día'!G201&gt;0,('Pedidos día'!G201*$C201)+$B201,"")&gt;20,IF('Pedidos día'!G201&gt;0,('Pedidos día'!G201*$C201)+$B201,""),20)</f>
        <v/>
      </c>
      <c r="H201" t="str">
        <f>IF(IF('Pedidos día'!H201&gt;0,('Pedidos día'!H201*$C201)+$B201,"")&gt;20,IF('Pedidos día'!H201&gt;0,('Pedidos día'!H201*$C201)+$B201,""),20)</f>
        <v/>
      </c>
      <c r="I201" t="str">
        <f>IF(IF('Pedidos día'!I201&gt;0,('Pedidos día'!I201*$C201)+$B201,"")&gt;20,IF('Pedidos día'!I201&gt;0,('Pedidos día'!I201*$C201)+$B201,""),20)</f>
        <v/>
      </c>
      <c r="J201" t="str">
        <f>IF(IF('Pedidos día'!J201&gt;0,('Pedidos día'!J201*$C201)+$B201,"")&gt;20,IF('Pedidos día'!J201&gt;0,('Pedidos día'!J201*$C201)+$B201,""),20)</f>
        <v/>
      </c>
      <c r="K201">
        <f>IF(IF('Pedidos día'!K201&gt;0,('Pedidos día'!K201*$C201)+$B201,"")&gt;20,IF('Pedidos día'!K201&gt;0,('Pedidos día'!K201*$C201)+$B201,""),20)</f>
        <v>32.30362563871482</v>
      </c>
      <c r="L201" t="str">
        <f>IF(IF('Pedidos día'!L201&gt;0,('Pedidos día'!L201*$C201)+$B201,"")&gt;20,IF('Pedidos día'!L201&gt;0,('Pedidos día'!L201*$C201)+$B201,""),20)</f>
        <v/>
      </c>
      <c r="M201" t="str">
        <f>IF(IF('Pedidos día'!M201&gt;0,('Pedidos día'!M201*$C201)+$B201,"")&gt;20,IF('Pedidos día'!M201&gt;0,('Pedidos día'!M201*$C201)+$B201,""),20)</f>
        <v/>
      </c>
      <c r="N201" t="str">
        <f>IF(IF('Pedidos día'!N201&gt;0,('Pedidos día'!N201*$C201)+$B201,"")&gt;20,IF('Pedidos día'!N201&gt;0,('Pedidos día'!N201*$C201)+$B201,""),20)</f>
        <v/>
      </c>
      <c r="O201" t="str">
        <f>IF(IF('Pedidos día'!O201&gt;0,('Pedidos día'!O201*$C201)+$B201,"")&gt;20,IF('Pedidos día'!O201&gt;0,('Pedidos día'!O201*$C201)+$B201,""),20)</f>
        <v/>
      </c>
      <c r="P201" t="str">
        <f>IF(IF('Pedidos día'!P201&gt;0,('Pedidos día'!P201*$C201)+$B201,"")&gt;20,IF('Pedidos día'!P201&gt;0,('Pedidos día'!P201*$C201)+$B201,""),20)</f>
        <v/>
      </c>
      <c r="Q201" t="str">
        <f>IF(IF('Pedidos día'!Q201&gt;0,('Pedidos día'!Q201*$C201)+$B201,"")&gt;20,IF('Pedidos día'!Q201&gt;0,('Pedidos día'!Q201*$C201)+$B201,""),20)</f>
        <v/>
      </c>
      <c r="R201" t="str">
        <f>IF(IF('Pedidos día'!R201&gt;0,('Pedidos día'!R201*$C201)+$B201,"")&gt;20,IF('Pedidos día'!R201&gt;0,('Pedidos día'!R201*$C201)+$B201,""),20)</f>
        <v/>
      </c>
      <c r="S201" t="str">
        <f>IF(IF('Pedidos día'!S201&gt;0,('Pedidos día'!S201*$C201)+$B201,"")&gt;20,IF('Pedidos día'!S201&gt;0,('Pedidos día'!S201*$C201)+$B201,""),20)</f>
        <v/>
      </c>
      <c r="T201" t="str">
        <f>IF(IF('Pedidos día'!T201&gt;0,('Pedidos día'!T201*$C201)+$B201,"")&gt;20,IF('Pedidos día'!T201&gt;0,('Pedidos día'!T201*$C201)+$B201,""),20)</f>
        <v/>
      </c>
      <c r="U201" t="str">
        <f>IF(IF('Pedidos día'!U201&gt;0,('Pedidos día'!U201*$C201)+$B201,"")&gt;20,IF('Pedidos día'!U201&gt;0,('Pedidos día'!U201*$C201)+$B201,""),20)</f>
        <v/>
      </c>
      <c r="V201" t="str">
        <f>IF(IF('Pedidos día'!V201&gt;0,('Pedidos día'!V201*$C201)+$B201,"")&gt;20,IF('Pedidos día'!V201&gt;0,('Pedidos día'!V201*$C201)+$B201,""),20)</f>
        <v/>
      </c>
      <c r="W201" t="str">
        <f>IF(IF('Pedidos día'!W201&gt;0,('Pedidos día'!W201*$C201)+$B201,"")&gt;20,IF('Pedidos día'!W201&gt;0,('Pedidos día'!W201*$C201)+$B201,""),20)</f>
        <v/>
      </c>
      <c r="X201" t="str">
        <f>IF(IF('Pedidos día'!X201&gt;0,('Pedidos día'!X201*$C201)+$B201,"")&gt;20,IF('Pedidos día'!X201&gt;0,('Pedidos día'!X201*$C201)+$B201,""),20)</f>
        <v/>
      </c>
      <c r="Y201" t="str">
        <f>IF(IF('Pedidos día'!Y201&gt;0,('Pedidos día'!Y201*$C201)+$B201,"")&gt;20,IF('Pedidos día'!Y201&gt;0,('Pedidos día'!Y201*$C201)+$B201,""),20)</f>
        <v/>
      </c>
      <c r="Z201">
        <f>IF('Pedidos día'!Z201&gt;0,('Pedidos día'!Z201*$C201)+$B201,"")</f>
        <v>32.30362563871482</v>
      </c>
    </row>
    <row r="202" spans="1:26">
      <c r="A202" t="str">
        <f>'Pedidos día'!A202</f>
        <v>00000-0132</v>
      </c>
      <c r="B202">
        <f>'Pedidos día'!B202</f>
        <v>10</v>
      </c>
      <c r="C202" s="15">
        <f>'Pedidos día'!C202</f>
        <v>1.5997400649960341</v>
      </c>
      <c r="D202" t="str">
        <f>IF(IF('Pedidos día'!D202&gt;0,('Pedidos día'!D202*$C202)+$B202,"")&gt;20,IF('Pedidos día'!D202&gt;0,('Pedidos día'!D202*$C202)+$B202,""),20)</f>
        <v/>
      </c>
      <c r="E202" t="str">
        <f>IF(IF('Pedidos día'!E202&gt;0,('Pedidos día'!E202*$C202)+$B202,"")&gt;20,IF('Pedidos día'!E202&gt;0,('Pedidos día'!E202*$C202)+$B202,""),20)</f>
        <v/>
      </c>
      <c r="F202" t="str">
        <f>IF(IF('Pedidos día'!F202&gt;0,('Pedidos día'!F202*$C202)+$B202,"")&gt;20,IF('Pedidos día'!F202&gt;0,('Pedidos día'!F202*$C202)+$B202,""),20)</f>
        <v/>
      </c>
      <c r="G202" t="str">
        <f>IF(IF('Pedidos día'!G202&gt;0,('Pedidos día'!G202*$C202)+$B202,"")&gt;20,IF('Pedidos día'!G202&gt;0,('Pedidos día'!G202*$C202)+$B202,""),20)</f>
        <v/>
      </c>
      <c r="H202" t="str">
        <f>IF(IF('Pedidos día'!H202&gt;0,('Pedidos día'!H202*$C202)+$B202,"")&gt;20,IF('Pedidos día'!H202&gt;0,('Pedidos día'!H202*$C202)+$B202,""),20)</f>
        <v/>
      </c>
      <c r="I202" t="str">
        <f>IF(IF('Pedidos día'!I202&gt;0,('Pedidos día'!I202*$C202)+$B202,"")&gt;20,IF('Pedidos día'!I202&gt;0,('Pedidos día'!I202*$C202)+$B202,""),20)</f>
        <v/>
      </c>
      <c r="J202" t="str">
        <f>IF(IF('Pedidos día'!J202&gt;0,('Pedidos día'!J202*$C202)+$B202,"")&gt;20,IF('Pedidos día'!J202&gt;0,('Pedidos día'!J202*$C202)+$B202,""),20)</f>
        <v/>
      </c>
      <c r="K202" t="str">
        <f>IF(IF('Pedidos día'!K202&gt;0,('Pedidos día'!K202*$C202)+$B202,"")&gt;20,IF('Pedidos día'!K202&gt;0,('Pedidos día'!K202*$C202)+$B202,""),20)</f>
        <v/>
      </c>
      <c r="L202">
        <f>IF(IF('Pedidos día'!L202&gt;0,('Pedidos día'!L202*$C202)+$B202,"")&gt;20,IF('Pedidos día'!L202&gt;0,('Pedidos día'!L202*$C202)+$B202,""),20)</f>
        <v>20</v>
      </c>
      <c r="M202" t="str">
        <f>IF(IF('Pedidos día'!M202&gt;0,('Pedidos día'!M202*$C202)+$B202,"")&gt;20,IF('Pedidos día'!M202&gt;0,('Pedidos día'!M202*$C202)+$B202,""),20)</f>
        <v/>
      </c>
      <c r="N202" t="str">
        <f>IF(IF('Pedidos día'!N202&gt;0,('Pedidos día'!N202*$C202)+$B202,"")&gt;20,IF('Pedidos día'!N202&gt;0,('Pedidos día'!N202*$C202)+$B202,""),20)</f>
        <v/>
      </c>
      <c r="O202" t="str">
        <f>IF(IF('Pedidos día'!O202&gt;0,('Pedidos día'!O202*$C202)+$B202,"")&gt;20,IF('Pedidos día'!O202&gt;0,('Pedidos día'!O202*$C202)+$B202,""),20)</f>
        <v/>
      </c>
      <c r="P202" t="str">
        <f>IF(IF('Pedidos día'!P202&gt;0,('Pedidos día'!P202*$C202)+$B202,"")&gt;20,IF('Pedidos día'!P202&gt;0,('Pedidos día'!P202*$C202)+$B202,""),20)</f>
        <v/>
      </c>
      <c r="Q202" t="str">
        <f>IF(IF('Pedidos día'!Q202&gt;0,('Pedidos día'!Q202*$C202)+$B202,"")&gt;20,IF('Pedidos día'!Q202&gt;0,('Pedidos día'!Q202*$C202)+$B202,""),20)</f>
        <v/>
      </c>
      <c r="R202" t="str">
        <f>IF(IF('Pedidos día'!R202&gt;0,('Pedidos día'!R202*$C202)+$B202,"")&gt;20,IF('Pedidos día'!R202&gt;0,('Pedidos día'!R202*$C202)+$B202,""),20)</f>
        <v/>
      </c>
      <c r="S202" t="str">
        <f>IF(IF('Pedidos día'!S202&gt;0,('Pedidos día'!S202*$C202)+$B202,"")&gt;20,IF('Pedidos día'!S202&gt;0,('Pedidos día'!S202*$C202)+$B202,""),20)</f>
        <v/>
      </c>
      <c r="T202" t="str">
        <f>IF(IF('Pedidos día'!T202&gt;0,('Pedidos día'!T202*$C202)+$B202,"")&gt;20,IF('Pedidos día'!T202&gt;0,('Pedidos día'!T202*$C202)+$B202,""),20)</f>
        <v/>
      </c>
      <c r="U202" t="str">
        <f>IF(IF('Pedidos día'!U202&gt;0,('Pedidos día'!U202*$C202)+$B202,"")&gt;20,IF('Pedidos día'!U202&gt;0,('Pedidos día'!U202*$C202)+$B202,""),20)</f>
        <v/>
      </c>
      <c r="V202" t="str">
        <f>IF(IF('Pedidos día'!V202&gt;0,('Pedidos día'!V202*$C202)+$B202,"")&gt;20,IF('Pedidos día'!V202&gt;0,('Pedidos día'!V202*$C202)+$B202,""),20)</f>
        <v/>
      </c>
      <c r="W202" t="str">
        <f>IF(IF('Pedidos día'!W202&gt;0,('Pedidos día'!W202*$C202)+$B202,"")&gt;20,IF('Pedidos día'!W202&gt;0,('Pedidos día'!W202*$C202)+$B202,""),20)</f>
        <v/>
      </c>
      <c r="X202" t="str">
        <f>IF(IF('Pedidos día'!X202&gt;0,('Pedidos día'!X202*$C202)+$B202,"")&gt;20,IF('Pedidos día'!X202&gt;0,('Pedidos día'!X202*$C202)+$B202,""),20)</f>
        <v/>
      </c>
      <c r="Y202" t="str">
        <f>IF(IF('Pedidos día'!Y202&gt;0,('Pedidos día'!Y202*$C202)+$B202,"")&gt;20,IF('Pedidos día'!Y202&gt;0,('Pedidos día'!Y202*$C202)+$B202,""),20)</f>
        <v/>
      </c>
      <c r="Z202">
        <f>IF('Pedidos día'!Z202&gt;0,('Pedidos día'!Z202*$C202)+$B202,"")</f>
        <v>11.599740064996034</v>
      </c>
    </row>
    <row r="203" spans="1:26">
      <c r="A203" t="str">
        <f>'Pedidos día'!A203</f>
        <v>00000-0133</v>
      </c>
      <c r="B203">
        <f>'Pedidos día'!B203</f>
        <v>40</v>
      </c>
      <c r="C203" s="15">
        <f>'Pedidos día'!C203</f>
        <v>1.3070215586160541</v>
      </c>
      <c r="D203" t="str">
        <f>IF(IF('Pedidos día'!D203&gt;0,('Pedidos día'!D203*$C203)+$B203,"")&gt;20,IF('Pedidos día'!D203&gt;0,('Pedidos día'!D203*$C203)+$B203,""),20)</f>
        <v/>
      </c>
      <c r="E203" t="str">
        <f>IF(IF('Pedidos día'!E203&gt;0,('Pedidos día'!E203*$C203)+$B203,"")&gt;20,IF('Pedidos día'!E203&gt;0,('Pedidos día'!E203*$C203)+$B203,""),20)</f>
        <v/>
      </c>
      <c r="F203" t="str">
        <f>IF(IF('Pedidos día'!F203&gt;0,('Pedidos día'!F203*$C203)+$B203,"")&gt;20,IF('Pedidos día'!F203&gt;0,('Pedidos día'!F203*$C203)+$B203,""),20)</f>
        <v/>
      </c>
      <c r="G203" t="str">
        <f>IF(IF('Pedidos día'!G203&gt;0,('Pedidos día'!G203*$C203)+$B203,"")&gt;20,IF('Pedidos día'!G203&gt;0,('Pedidos día'!G203*$C203)+$B203,""),20)</f>
        <v/>
      </c>
      <c r="H203" t="str">
        <f>IF(IF('Pedidos día'!H203&gt;0,('Pedidos día'!H203*$C203)+$B203,"")&gt;20,IF('Pedidos día'!H203&gt;0,('Pedidos día'!H203*$C203)+$B203,""),20)</f>
        <v/>
      </c>
      <c r="I203" t="str">
        <f>IF(IF('Pedidos día'!I203&gt;0,('Pedidos día'!I203*$C203)+$B203,"")&gt;20,IF('Pedidos día'!I203&gt;0,('Pedidos día'!I203*$C203)+$B203,""),20)</f>
        <v/>
      </c>
      <c r="J203" t="str">
        <f>IF(IF('Pedidos día'!J203&gt;0,('Pedidos día'!J203*$C203)+$B203,"")&gt;20,IF('Pedidos día'!J203&gt;0,('Pedidos día'!J203*$C203)+$B203,""),20)</f>
        <v/>
      </c>
      <c r="K203" t="str">
        <f>IF(IF('Pedidos día'!K203&gt;0,('Pedidos día'!K203*$C203)+$B203,"")&gt;20,IF('Pedidos día'!K203&gt;0,('Pedidos día'!K203*$C203)+$B203,""),20)</f>
        <v/>
      </c>
      <c r="L203" t="str">
        <f>IF(IF('Pedidos día'!L203&gt;0,('Pedidos día'!L203*$C203)+$B203,"")&gt;20,IF('Pedidos día'!L203&gt;0,('Pedidos día'!L203*$C203)+$B203,""),20)</f>
        <v/>
      </c>
      <c r="M203" t="str">
        <f>IF(IF('Pedidos día'!M203&gt;0,('Pedidos día'!M203*$C203)+$B203,"")&gt;20,IF('Pedidos día'!M203&gt;0,('Pedidos día'!M203*$C203)+$B203,""),20)</f>
        <v/>
      </c>
      <c r="N203" t="str">
        <f>IF(IF('Pedidos día'!N203&gt;0,('Pedidos día'!N203*$C203)+$B203,"")&gt;20,IF('Pedidos día'!N203&gt;0,('Pedidos día'!N203*$C203)+$B203,""),20)</f>
        <v/>
      </c>
      <c r="O203" t="str">
        <f>IF(IF('Pedidos día'!O203&gt;0,('Pedidos día'!O203*$C203)+$B203,"")&gt;20,IF('Pedidos día'!O203&gt;0,('Pedidos día'!O203*$C203)+$B203,""),20)</f>
        <v/>
      </c>
      <c r="P203" t="str">
        <f>IF(IF('Pedidos día'!P203&gt;0,('Pedidos día'!P203*$C203)+$B203,"")&gt;20,IF('Pedidos día'!P203&gt;0,('Pedidos día'!P203*$C203)+$B203,""),20)</f>
        <v/>
      </c>
      <c r="Q203">
        <f>IF(IF('Pedidos día'!Q203&gt;0,('Pedidos día'!Q203*$C203)+$B203,"")&gt;20,IF('Pedidos día'!Q203&gt;0,('Pedidos día'!Q203*$C203)+$B203,""),20)</f>
        <v>41.307021558616057</v>
      </c>
      <c r="R203" t="str">
        <f>IF(IF('Pedidos día'!R203&gt;0,('Pedidos día'!R203*$C203)+$B203,"")&gt;20,IF('Pedidos día'!R203&gt;0,('Pedidos día'!R203*$C203)+$B203,""),20)</f>
        <v/>
      </c>
      <c r="S203" t="str">
        <f>IF(IF('Pedidos día'!S203&gt;0,('Pedidos día'!S203*$C203)+$B203,"")&gt;20,IF('Pedidos día'!S203&gt;0,('Pedidos día'!S203*$C203)+$B203,""),20)</f>
        <v/>
      </c>
      <c r="T203" t="str">
        <f>IF(IF('Pedidos día'!T203&gt;0,('Pedidos día'!T203*$C203)+$B203,"")&gt;20,IF('Pedidos día'!T203&gt;0,('Pedidos día'!T203*$C203)+$B203,""),20)</f>
        <v/>
      </c>
      <c r="U203" t="str">
        <f>IF(IF('Pedidos día'!U203&gt;0,('Pedidos día'!U203*$C203)+$B203,"")&gt;20,IF('Pedidos día'!U203&gt;0,('Pedidos día'!U203*$C203)+$B203,""),20)</f>
        <v/>
      </c>
      <c r="V203" t="str">
        <f>IF(IF('Pedidos día'!V203&gt;0,('Pedidos día'!V203*$C203)+$B203,"")&gt;20,IF('Pedidos día'!V203&gt;0,('Pedidos día'!V203*$C203)+$B203,""),20)</f>
        <v/>
      </c>
      <c r="W203" t="str">
        <f>IF(IF('Pedidos día'!W203&gt;0,('Pedidos día'!W203*$C203)+$B203,"")&gt;20,IF('Pedidos día'!W203&gt;0,('Pedidos día'!W203*$C203)+$B203,""),20)</f>
        <v/>
      </c>
      <c r="X203" t="str">
        <f>IF(IF('Pedidos día'!X203&gt;0,('Pedidos día'!X203*$C203)+$B203,"")&gt;20,IF('Pedidos día'!X203&gt;0,('Pedidos día'!X203*$C203)+$B203,""),20)</f>
        <v/>
      </c>
      <c r="Y203" t="str">
        <f>IF(IF('Pedidos día'!Y203&gt;0,('Pedidos día'!Y203*$C203)+$B203,"")&gt;20,IF('Pedidos día'!Y203&gt;0,('Pedidos día'!Y203*$C203)+$B203,""),20)</f>
        <v/>
      </c>
      <c r="Z203">
        <f>IF('Pedidos día'!Z203&gt;0,('Pedidos día'!Z203*$C203)+$B203,"")</f>
        <v>41.307021558616057</v>
      </c>
    </row>
    <row r="204" spans="1:26">
      <c r="A204" t="str">
        <f>'Pedidos día'!A204</f>
        <v>00000-0134</v>
      </c>
      <c r="B204">
        <f>'Pedidos día'!B204</f>
        <v>40</v>
      </c>
      <c r="C204" s="15">
        <f>'Pedidos día'!C204</f>
        <v>1.2771221791990164</v>
      </c>
      <c r="D204" t="str">
        <f>IF(IF('Pedidos día'!D204&gt;0,('Pedidos día'!D204*$C204)+$B204,"")&gt;20,IF('Pedidos día'!D204&gt;0,('Pedidos día'!D204*$C204)+$B204,""),20)</f>
        <v/>
      </c>
      <c r="E204">
        <f>IF(IF('Pedidos día'!E204&gt;0,('Pedidos día'!E204*$C204)+$B204,"")&gt;20,IF('Pedidos día'!E204&gt;0,('Pedidos día'!E204*$C204)+$B204,""),20)</f>
        <v>43.831366537597049</v>
      </c>
      <c r="F204" t="str">
        <f>IF(IF('Pedidos día'!F204&gt;0,('Pedidos día'!F204*$C204)+$B204,"")&gt;20,IF('Pedidos día'!F204&gt;0,('Pedidos día'!F204*$C204)+$B204,""),20)</f>
        <v/>
      </c>
      <c r="G204" t="str">
        <f>IF(IF('Pedidos día'!G204&gt;0,('Pedidos día'!G204*$C204)+$B204,"")&gt;20,IF('Pedidos día'!G204&gt;0,('Pedidos día'!G204*$C204)+$B204,""),20)</f>
        <v/>
      </c>
      <c r="H204" t="str">
        <f>IF(IF('Pedidos día'!H204&gt;0,('Pedidos día'!H204*$C204)+$B204,"")&gt;20,IF('Pedidos día'!H204&gt;0,('Pedidos día'!H204*$C204)+$B204,""),20)</f>
        <v/>
      </c>
      <c r="I204" t="str">
        <f>IF(IF('Pedidos día'!I204&gt;0,('Pedidos día'!I204*$C204)+$B204,"")&gt;20,IF('Pedidos día'!I204&gt;0,('Pedidos día'!I204*$C204)+$B204,""),20)</f>
        <v/>
      </c>
      <c r="J204" t="str">
        <f>IF(IF('Pedidos día'!J204&gt;0,('Pedidos día'!J204*$C204)+$B204,"")&gt;20,IF('Pedidos día'!J204&gt;0,('Pedidos día'!J204*$C204)+$B204,""),20)</f>
        <v/>
      </c>
      <c r="K204" t="str">
        <f>IF(IF('Pedidos día'!K204&gt;0,('Pedidos día'!K204*$C204)+$B204,"")&gt;20,IF('Pedidos día'!K204&gt;0,('Pedidos día'!K204*$C204)+$B204,""),20)</f>
        <v/>
      </c>
      <c r="L204" t="str">
        <f>IF(IF('Pedidos día'!L204&gt;0,('Pedidos día'!L204*$C204)+$B204,"")&gt;20,IF('Pedidos día'!L204&gt;0,('Pedidos día'!L204*$C204)+$B204,""),20)</f>
        <v/>
      </c>
      <c r="M204" t="str">
        <f>IF(IF('Pedidos día'!M204&gt;0,('Pedidos día'!M204*$C204)+$B204,"")&gt;20,IF('Pedidos día'!M204&gt;0,('Pedidos día'!M204*$C204)+$B204,""),20)</f>
        <v/>
      </c>
      <c r="N204" t="str">
        <f>IF(IF('Pedidos día'!N204&gt;0,('Pedidos día'!N204*$C204)+$B204,"")&gt;20,IF('Pedidos día'!N204&gt;0,('Pedidos día'!N204*$C204)+$B204,""),20)</f>
        <v/>
      </c>
      <c r="O204" t="str">
        <f>IF(IF('Pedidos día'!O204&gt;0,('Pedidos día'!O204*$C204)+$B204,"")&gt;20,IF('Pedidos día'!O204&gt;0,('Pedidos día'!O204*$C204)+$B204,""),20)</f>
        <v/>
      </c>
      <c r="P204" t="str">
        <f>IF(IF('Pedidos día'!P204&gt;0,('Pedidos día'!P204*$C204)+$B204,"")&gt;20,IF('Pedidos día'!P204&gt;0,('Pedidos día'!P204*$C204)+$B204,""),20)</f>
        <v/>
      </c>
      <c r="Q204" t="str">
        <f>IF(IF('Pedidos día'!Q204&gt;0,('Pedidos día'!Q204*$C204)+$B204,"")&gt;20,IF('Pedidos día'!Q204&gt;0,('Pedidos día'!Q204*$C204)+$B204,""),20)</f>
        <v/>
      </c>
      <c r="R204" t="str">
        <f>IF(IF('Pedidos día'!R204&gt;0,('Pedidos día'!R204*$C204)+$B204,"")&gt;20,IF('Pedidos día'!R204&gt;0,('Pedidos día'!R204*$C204)+$B204,""),20)</f>
        <v/>
      </c>
      <c r="S204" t="str">
        <f>IF(IF('Pedidos día'!S204&gt;0,('Pedidos día'!S204*$C204)+$B204,"")&gt;20,IF('Pedidos día'!S204&gt;0,('Pedidos día'!S204*$C204)+$B204,""),20)</f>
        <v/>
      </c>
      <c r="T204" t="str">
        <f>IF(IF('Pedidos día'!T204&gt;0,('Pedidos día'!T204*$C204)+$B204,"")&gt;20,IF('Pedidos día'!T204&gt;0,('Pedidos día'!T204*$C204)+$B204,""),20)</f>
        <v/>
      </c>
      <c r="U204" t="str">
        <f>IF(IF('Pedidos día'!U204&gt;0,('Pedidos día'!U204*$C204)+$B204,"")&gt;20,IF('Pedidos día'!U204&gt;0,('Pedidos día'!U204*$C204)+$B204,""),20)</f>
        <v/>
      </c>
      <c r="V204" t="str">
        <f>IF(IF('Pedidos día'!V204&gt;0,('Pedidos día'!V204*$C204)+$B204,"")&gt;20,IF('Pedidos día'!V204&gt;0,('Pedidos día'!V204*$C204)+$B204,""),20)</f>
        <v/>
      </c>
      <c r="W204" t="str">
        <f>IF(IF('Pedidos día'!W204&gt;0,('Pedidos día'!W204*$C204)+$B204,"")&gt;20,IF('Pedidos día'!W204&gt;0,('Pedidos día'!W204*$C204)+$B204,""),20)</f>
        <v/>
      </c>
      <c r="X204" t="str">
        <f>IF(IF('Pedidos día'!X204&gt;0,('Pedidos día'!X204*$C204)+$B204,"")&gt;20,IF('Pedidos día'!X204&gt;0,('Pedidos día'!X204*$C204)+$B204,""),20)</f>
        <v/>
      </c>
      <c r="Y204" t="str">
        <f>IF(IF('Pedidos día'!Y204&gt;0,('Pedidos día'!Y204*$C204)+$B204,"")&gt;20,IF('Pedidos día'!Y204&gt;0,('Pedidos día'!Y204*$C204)+$B204,""),20)</f>
        <v/>
      </c>
      <c r="Z204">
        <f>IF('Pedidos día'!Z204&gt;0,('Pedidos día'!Z204*$C204)+$B204,"")</f>
        <v>43.831366537597049</v>
      </c>
    </row>
    <row r="205" spans="1:26">
      <c r="A205" t="str">
        <f>'Pedidos día'!A205</f>
        <v>00000-0135</v>
      </c>
      <c r="B205">
        <f>'Pedidos día'!B205</f>
        <v>20</v>
      </c>
      <c r="C205" s="15">
        <f>'Pedidos día'!C205</f>
        <v>1.3821365959133942</v>
      </c>
      <c r="D205" t="str">
        <f>IF(IF('Pedidos día'!D205&gt;0,('Pedidos día'!D205*$C205)+$B205,"")&gt;20,IF('Pedidos día'!D205&gt;0,('Pedidos día'!D205*$C205)+$B205,""),20)</f>
        <v/>
      </c>
      <c r="E205" t="str">
        <f>IF(IF('Pedidos día'!E205&gt;0,('Pedidos día'!E205*$C205)+$B205,"")&gt;20,IF('Pedidos día'!E205&gt;0,('Pedidos día'!E205*$C205)+$B205,""),20)</f>
        <v/>
      </c>
      <c r="F205" t="str">
        <f>IF(IF('Pedidos día'!F205&gt;0,('Pedidos día'!F205*$C205)+$B205,"")&gt;20,IF('Pedidos día'!F205&gt;0,('Pedidos día'!F205*$C205)+$B205,""),20)</f>
        <v/>
      </c>
      <c r="G205" t="str">
        <f>IF(IF('Pedidos día'!G205&gt;0,('Pedidos día'!G205*$C205)+$B205,"")&gt;20,IF('Pedidos día'!G205&gt;0,('Pedidos día'!G205*$C205)+$B205,""),20)</f>
        <v/>
      </c>
      <c r="H205" t="str">
        <f>IF(IF('Pedidos día'!H205&gt;0,('Pedidos día'!H205*$C205)+$B205,"")&gt;20,IF('Pedidos día'!H205&gt;0,('Pedidos día'!H205*$C205)+$B205,""),20)</f>
        <v/>
      </c>
      <c r="I205" t="str">
        <f>IF(IF('Pedidos día'!I205&gt;0,('Pedidos día'!I205*$C205)+$B205,"")&gt;20,IF('Pedidos día'!I205&gt;0,('Pedidos día'!I205*$C205)+$B205,""),20)</f>
        <v/>
      </c>
      <c r="J205" t="str">
        <f>IF(IF('Pedidos día'!J205&gt;0,('Pedidos día'!J205*$C205)+$B205,"")&gt;20,IF('Pedidos día'!J205&gt;0,('Pedidos día'!J205*$C205)+$B205,""),20)</f>
        <v/>
      </c>
      <c r="K205" t="str">
        <f>IF(IF('Pedidos día'!K205&gt;0,('Pedidos día'!K205*$C205)+$B205,"")&gt;20,IF('Pedidos día'!K205&gt;0,('Pedidos día'!K205*$C205)+$B205,""),20)</f>
        <v/>
      </c>
      <c r="L205" t="str">
        <f>IF(IF('Pedidos día'!L205&gt;0,('Pedidos día'!L205*$C205)+$B205,"")&gt;20,IF('Pedidos día'!L205&gt;0,('Pedidos día'!L205*$C205)+$B205,""),20)</f>
        <v/>
      </c>
      <c r="M205" t="str">
        <f>IF(IF('Pedidos día'!M205&gt;0,('Pedidos día'!M205*$C205)+$B205,"")&gt;20,IF('Pedidos día'!M205&gt;0,('Pedidos día'!M205*$C205)+$B205,""),20)</f>
        <v/>
      </c>
      <c r="N205" t="str">
        <f>IF(IF('Pedidos día'!N205&gt;0,('Pedidos día'!N205*$C205)+$B205,"")&gt;20,IF('Pedidos día'!N205&gt;0,('Pedidos día'!N205*$C205)+$B205,""),20)</f>
        <v/>
      </c>
      <c r="O205" t="str">
        <f>IF(IF('Pedidos día'!O205&gt;0,('Pedidos día'!O205*$C205)+$B205,"")&gt;20,IF('Pedidos día'!O205&gt;0,('Pedidos día'!O205*$C205)+$B205,""),20)</f>
        <v/>
      </c>
      <c r="P205">
        <f>IF(IF('Pedidos día'!P205&gt;0,('Pedidos día'!P205*$C205)+$B205,"")&gt;20,IF('Pedidos día'!P205&gt;0,('Pedidos día'!P205*$C205)+$B205,""),20)</f>
        <v>21.382136595913394</v>
      </c>
      <c r="Q205" t="str">
        <f>IF(IF('Pedidos día'!Q205&gt;0,('Pedidos día'!Q205*$C205)+$B205,"")&gt;20,IF('Pedidos día'!Q205&gt;0,('Pedidos día'!Q205*$C205)+$B205,""),20)</f>
        <v/>
      </c>
      <c r="R205" t="str">
        <f>IF(IF('Pedidos día'!R205&gt;0,('Pedidos día'!R205*$C205)+$B205,"")&gt;20,IF('Pedidos día'!R205&gt;0,('Pedidos día'!R205*$C205)+$B205,""),20)</f>
        <v/>
      </c>
      <c r="S205" t="str">
        <f>IF(IF('Pedidos día'!S205&gt;0,('Pedidos día'!S205*$C205)+$B205,"")&gt;20,IF('Pedidos día'!S205&gt;0,('Pedidos día'!S205*$C205)+$B205,""),20)</f>
        <v/>
      </c>
      <c r="T205" t="str">
        <f>IF(IF('Pedidos día'!T205&gt;0,('Pedidos día'!T205*$C205)+$B205,"")&gt;20,IF('Pedidos día'!T205&gt;0,('Pedidos día'!T205*$C205)+$B205,""),20)</f>
        <v/>
      </c>
      <c r="U205" t="str">
        <f>IF(IF('Pedidos día'!U205&gt;0,('Pedidos día'!U205*$C205)+$B205,"")&gt;20,IF('Pedidos día'!U205&gt;0,('Pedidos día'!U205*$C205)+$B205,""),20)</f>
        <v/>
      </c>
      <c r="V205" t="str">
        <f>IF(IF('Pedidos día'!V205&gt;0,('Pedidos día'!V205*$C205)+$B205,"")&gt;20,IF('Pedidos día'!V205&gt;0,('Pedidos día'!V205*$C205)+$B205,""),20)</f>
        <v/>
      </c>
      <c r="W205" t="str">
        <f>IF(IF('Pedidos día'!W205&gt;0,('Pedidos día'!W205*$C205)+$B205,"")&gt;20,IF('Pedidos día'!W205&gt;0,('Pedidos día'!W205*$C205)+$B205,""),20)</f>
        <v/>
      </c>
      <c r="X205" t="str">
        <f>IF(IF('Pedidos día'!X205&gt;0,('Pedidos día'!X205*$C205)+$B205,"")&gt;20,IF('Pedidos día'!X205&gt;0,('Pedidos día'!X205*$C205)+$B205,""),20)</f>
        <v/>
      </c>
      <c r="Y205" t="str">
        <f>IF(IF('Pedidos día'!Y205&gt;0,('Pedidos día'!Y205*$C205)+$B205,"")&gt;20,IF('Pedidos día'!Y205&gt;0,('Pedidos día'!Y205*$C205)+$B205,""),20)</f>
        <v/>
      </c>
      <c r="Z205">
        <f>IF('Pedidos día'!Z205&gt;0,('Pedidos día'!Z205*$C205)+$B205,"")</f>
        <v>21.382136595913394</v>
      </c>
    </row>
    <row r="206" spans="1:26">
      <c r="A206" t="str">
        <f>'Pedidos día'!A206</f>
        <v>00000-0136</v>
      </c>
      <c r="B206">
        <f>'Pedidos día'!B206</f>
        <v>30</v>
      </c>
      <c r="C206" s="15">
        <f>'Pedidos día'!C206</f>
        <v>1.5440502894032608</v>
      </c>
      <c r="D206" t="str">
        <f>IF(IF('Pedidos día'!D206&gt;0,('Pedidos día'!D206*$C206)+$B206,"")&gt;20,IF('Pedidos día'!D206&gt;0,('Pedidos día'!D206*$C206)+$B206,""),20)</f>
        <v/>
      </c>
      <c r="E206" t="str">
        <f>IF(IF('Pedidos día'!E206&gt;0,('Pedidos día'!E206*$C206)+$B206,"")&gt;20,IF('Pedidos día'!E206&gt;0,('Pedidos día'!E206*$C206)+$B206,""),20)</f>
        <v/>
      </c>
      <c r="F206" t="str">
        <f>IF(IF('Pedidos día'!F206&gt;0,('Pedidos día'!F206*$C206)+$B206,"")&gt;20,IF('Pedidos día'!F206&gt;0,('Pedidos día'!F206*$C206)+$B206,""),20)</f>
        <v/>
      </c>
      <c r="G206" t="str">
        <f>IF(IF('Pedidos día'!G206&gt;0,('Pedidos día'!G206*$C206)+$B206,"")&gt;20,IF('Pedidos día'!G206&gt;0,('Pedidos día'!G206*$C206)+$B206,""),20)</f>
        <v/>
      </c>
      <c r="H206" t="str">
        <f>IF(IF('Pedidos día'!H206&gt;0,('Pedidos día'!H206*$C206)+$B206,"")&gt;20,IF('Pedidos día'!H206&gt;0,('Pedidos día'!H206*$C206)+$B206,""),20)</f>
        <v/>
      </c>
      <c r="I206" t="str">
        <f>IF(IF('Pedidos día'!I206&gt;0,('Pedidos día'!I206*$C206)+$B206,"")&gt;20,IF('Pedidos día'!I206&gt;0,('Pedidos día'!I206*$C206)+$B206,""),20)</f>
        <v/>
      </c>
      <c r="J206" t="str">
        <f>IF(IF('Pedidos día'!J206&gt;0,('Pedidos día'!J206*$C206)+$B206,"")&gt;20,IF('Pedidos día'!J206&gt;0,('Pedidos día'!J206*$C206)+$B206,""),20)</f>
        <v/>
      </c>
      <c r="K206" t="str">
        <f>IF(IF('Pedidos día'!K206&gt;0,('Pedidos día'!K206*$C206)+$B206,"")&gt;20,IF('Pedidos día'!K206&gt;0,('Pedidos día'!K206*$C206)+$B206,""),20)</f>
        <v/>
      </c>
      <c r="L206" t="str">
        <f>IF(IF('Pedidos día'!L206&gt;0,('Pedidos día'!L206*$C206)+$B206,"")&gt;20,IF('Pedidos día'!L206&gt;0,('Pedidos día'!L206*$C206)+$B206,""),20)</f>
        <v/>
      </c>
      <c r="M206" t="str">
        <f>IF(IF('Pedidos día'!M206&gt;0,('Pedidos día'!M206*$C206)+$B206,"")&gt;20,IF('Pedidos día'!M206&gt;0,('Pedidos día'!M206*$C206)+$B206,""),20)</f>
        <v/>
      </c>
      <c r="N206" t="str">
        <f>IF(IF('Pedidos día'!N206&gt;0,('Pedidos día'!N206*$C206)+$B206,"")&gt;20,IF('Pedidos día'!N206&gt;0,('Pedidos día'!N206*$C206)+$B206,""),20)</f>
        <v/>
      </c>
      <c r="O206" t="str">
        <f>IF(IF('Pedidos día'!O206&gt;0,('Pedidos día'!O206*$C206)+$B206,"")&gt;20,IF('Pedidos día'!O206&gt;0,('Pedidos día'!O206*$C206)+$B206,""),20)</f>
        <v/>
      </c>
      <c r="P206" t="str">
        <f>IF(IF('Pedidos día'!P206&gt;0,('Pedidos día'!P206*$C206)+$B206,"")&gt;20,IF('Pedidos día'!P206&gt;0,('Pedidos día'!P206*$C206)+$B206,""),20)</f>
        <v/>
      </c>
      <c r="Q206" t="str">
        <f>IF(IF('Pedidos día'!Q206&gt;0,('Pedidos día'!Q206*$C206)+$B206,"")&gt;20,IF('Pedidos día'!Q206&gt;0,('Pedidos día'!Q206*$C206)+$B206,""),20)</f>
        <v/>
      </c>
      <c r="R206">
        <f>IF(IF('Pedidos día'!R206&gt;0,('Pedidos día'!R206*$C206)+$B206,"")&gt;20,IF('Pedidos día'!R206&gt;0,('Pedidos día'!R206*$C206)+$B206,""),20)</f>
        <v>31.544050289403259</v>
      </c>
      <c r="S206" t="str">
        <f>IF(IF('Pedidos día'!S206&gt;0,('Pedidos día'!S206*$C206)+$B206,"")&gt;20,IF('Pedidos día'!S206&gt;0,('Pedidos día'!S206*$C206)+$B206,""),20)</f>
        <v/>
      </c>
      <c r="T206" t="str">
        <f>IF(IF('Pedidos día'!T206&gt;0,('Pedidos día'!T206*$C206)+$B206,"")&gt;20,IF('Pedidos día'!T206&gt;0,('Pedidos día'!T206*$C206)+$B206,""),20)</f>
        <v/>
      </c>
      <c r="U206" t="str">
        <f>IF(IF('Pedidos día'!U206&gt;0,('Pedidos día'!U206*$C206)+$B206,"")&gt;20,IF('Pedidos día'!U206&gt;0,('Pedidos día'!U206*$C206)+$B206,""),20)</f>
        <v/>
      </c>
      <c r="V206" t="str">
        <f>IF(IF('Pedidos día'!V206&gt;0,('Pedidos día'!V206*$C206)+$B206,"")&gt;20,IF('Pedidos día'!V206&gt;0,('Pedidos día'!V206*$C206)+$B206,""),20)</f>
        <v/>
      </c>
      <c r="W206" t="str">
        <f>IF(IF('Pedidos día'!W206&gt;0,('Pedidos día'!W206*$C206)+$B206,"")&gt;20,IF('Pedidos día'!W206&gt;0,('Pedidos día'!W206*$C206)+$B206,""),20)</f>
        <v/>
      </c>
      <c r="X206" t="str">
        <f>IF(IF('Pedidos día'!X206&gt;0,('Pedidos día'!X206*$C206)+$B206,"")&gt;20,IF('Pedidos día'!X206&gt;0,('Pedidos día'!X206*$C206)+$B206,""),20)</f>
        <v/>
      </c>
      <c r="Y206" t="str">
        <f>IF(IF('Pedidos día'!Y206&gt;0,('Pedidos día'!Y206*$C206)+$B206,"")&gt;20,IF('Pedidos día'!Y206&gt;0,('Pedidos día'!Y206*$C206)+$B206,""),20)</f>
        <v/>
      </c>
      <c r="Z206">
        <f>IF('Pedidos día'!Z206&gt;0,('Pedidos día'!Z206*$C206)+$B206,"")</f>
        <v>31.544050289403259</v>
      </c>
    </row>
    <row r="207" spans="1:26">
      <c r="A207" t="str">
        <f>'Pedidos día'!A207</f>
        <v>00000-0137</v>
      </c>
      <c r="B207">
        <f>'Pedidos día'!B207</f>
        <v>30</v>
      </c>
      <c r="C207" s="15">
        <f>'Pedidos día'!C207</f>
        <v>1.548709801092004</v>
      </c>
      <c r="D207" t="str">
        <f>IF(IF('Pedidos día'!D207&gt;0,('Pedidos día'!D207*$C207)+$B207,"")&gt;20,IF('Pedidos día'!D207&gt;0,('Pedidos día'!D207*$C207)+$B207,""),20)</f>
        <v/>
      </c>
      <c r="E207" t="str">
        <f>IF(IF('Pedidos día'!E207&gt;0,('Pedidos día'!E207*$C207)+$B207,"")&gt;20,IF('Pedidos día'!E207&gt;0,('Pedidos día'!E207*$C207)+$B207,""),20)</f>
        <v/>
      </c>
      <c r="F207" t="str">
        <f>IF(IF('Pedidos día'!F207&gt;0,('Pedidos día'!F207*$C207)+$B207,"")&gt;20,IF('Pedidos día'!F207&gt;0,('Pedidos día'!F207*$C207)+$B207,""),20)</f>
        <v/>
      </c>
      <c r="G207" t="str">
        <f>IF(IF('Pedidos día'!G207&gt;0,('Pedidos día'!G207*$C207)+$B207,"")&gt;20,IF('Pedidos día'!G207&gt;0,('Pedidos día'!G207*$C207)+$B207,""),20)</f>
        <v/>
      </c>
      <c r="H207" t="str">
        <f>IF(IF('Pedidos día'!H207&gt;0,('Pedidos día'!H207*$C207)+$B207,"")&gt;20,IF('Pedidos día'!H207&gt;0,('Pedidos día'!H207*$C207)+$B207,""),20)</f>
        <v/>
      </c>
      <c r="I207" t="str">
        <f>IF(IF('Pedidos día'!I207&gt;0,('Pedidos día'!I207*$C207)+$B207,"")&gt;20,IF('Pedidos día'!I207&gt;0,('Pedidos día'!I207*$C207)+$B207,""),20)</f>
        <v/>
      </c>
      <c r="J207" t="str">
        <f>IF(IF('Pedidos día'!J207&gt;0,('Pedidos día'!J207*$C207)+$B207,"")&gt;20,IF('Pedidos día'!J207&gt;0,('Pedidos día'!J207*$C207)+$B207,""),20)</f>
        <v/>
      </c>
      <c r="K207" t="str">
        <f>IF(IF('Pedidos día'!K207&gt;0,('Pedidos día'!K207*$C207)+$B207,"")&gt;20,IF('Pedidos día'!K207&gt;0,('Pedidos día'!K207*$C207)+$B207,""),20)</f>
        <v/>
      </c>
      <c r="L207" t="str">
        <f>IF(IF('Pedidos día'!L207&gt;0,('Pedidos día'!L207*$C207)+$B207,"")&gt;20,IF('Pedidos día'!L207&gt;0,('Pedidos día'!L207*$C207)+$B207,""),20)</f>
        <v/>
      </c>
      <c r="M207" t="str">
        <f>IF(IF('Pedidos día'!M207&gt;0,('Pedidos día'!M207*$C207)+$B207,"")&gt;20,IF('Pedidos día'!M207&gt;0,('Pedidos día'!M207*$C207)+$B207,""),20)</f>
        <v/>
      </c>
      <c r="N207" t="str">
        <f>IF(IF('Pedidos día'!N207&gt;0,('Pedidos día'!N207*$C207)+$B207,"")&gt;20,IF('Pedidos día'!N207&gt;0,('Pedidos día'!N207*$C207)+$B207,""),20)</f>
        <v/>
      </c>
      <c r="O207" t="str">
        <f>IF(IF('Pedidos día'!O207&gt;0,('Pedidos día'!O207*$C207)+$B207,"")&gt;20,IF('Pedidos día'!O207&gt;0,('Pedidos día'!O207*$C207)+$B207,""),20)</f>
        <v/>
      </c>
      <c r="P207" t="str">
        <f>IF(IF('Pedidos día'!P207&gt;0,('Pedidos día'!P207*$C207)+$B207,"")&gt;20,IF('Pedidos día'!P207&gt;0,('Pedidos día'!P207*$C207)+$B207,""),20)</f>
        <v/>
      </c>
      <c r="Q207">
        <f>IF(IF('Pedidos día'!Q207&gt;0,('Pedidos día'!Q207*$C207)+$B207,"")&gt;20,IF('Pedidos día'!Q207&gt;0,('Pedidos día'!Q207*$C207)+$B207,""),20)</f>
        <v>31.548709801092002</v>
      </c>
      <c r="R207" t="str">
        <f>IF(IF('Pedidos día'!R207&gt;0,('Pedidos día'!R207*$C207)+$B207,"")&gt;20,IF('Pedidos día'!R207&gt;0,('Pedidos día'!R207*$C207)+$B207,""),20)</f>
        <v/>
      </c>
      <c r="S207" t="str">
        <f>IF(IF('Pedidos día'!S207&gt;0,('Pedidos día'!S207*$C207)+$B207,"")&gt;20,IF('Pedidos día'!S207&gt;0,('Pedidos día'!S207*$C207)+$B207,""),20)</f>
        <v/>
      </c>
      <c r="T207" t="str">
        <f>IF(IF('Pedidos día'!T207&gt;0,('Pedidos día'!T207*$C207)+$B207,"")&gt;20,IF('Pedidos día'!T207&gt;0,('Pedidos día'!T207*$C207)+$B207,""),20)</f>
        <v/>
      </c>
      <c r="U207" t="str">
        <f>IF(IF('Pedidos día'!U207&gt;0,('Pedidos día'!U207*$C207)+$B207,"")&gt;20,IF('Pedidos día'!U207&gt;0,('Pedidos día'!U207*$C207)+$B207,""),20)</f>
        <v/>
      </c>
      <c r="V207" t="str">
        <f>IF(IF('Pedidos día'!V207&gt;0,('Pedidos día'!V207*$C207)+$B207,"")&gt;20,IF('Pedidos día'!V207&gt;0,('Pedidos día'!V207*$C207)+$B207,""),20)</f>
        <v/>
      </c>
      <c r="W207" t="str">
        <f>IF(IF('Pedidos día'!W207&gt;0,('Pedidos día'!W207*$C207)+$B207,"")&gt;20,IF('Pedidos día'!W207&gt;0,('Pedidos día'!W207*$C207)+$B207,""),20)</f>
        <v/>
      </c>
      <c r="X207" t="str">
        <f>IF(IF('Pedidos día'!X207&gt;0,('Pedidos día'!X207*$C207)+$B207,"")&gt;20,IF('Pedidos día'!X207&gt;0,('Pedidos día'!X207*$C207)+$B207,""),20)</f>
        <v/>
      </c>
      <c r="Y207" t="str">
        <f>IF(IF('Pedidos día'!Y207&gt;0,('Pedidos día'!Y207*$C207)+$B207,"")&gt;20,IF('Pedidos día'!Y207&gt;0,('Pedidos día'!Y207*$C207)+$B207,""),20)</f>
        <v/>
      </c>
      <c r="Z207">
        <f>IF('Pedidos día'!Z207&gt;0,('Pedidos día'!Z207*$C207)+$B207,"")</f>
        <v>31.548709801092002</v>
      </c>
    </row>
    <row r="208" spans="1:26">
      <c r="A208" t="str">
        <f>'Pedidos día'!A208</f>
        <v>00000-0139</v>
      </c>
      <c r="B208">
        <f>'Pedidos día'!B208</f>
        <v>10</v>
      </c>
      <c r="C208" s="15">
        <f>'Pedidos día'!C208</f>
        <v>1.27238334004696</v>
      </c>
      <c r="D208" t="str">
        <f>IF(IF('Pedidos día'!D208&gt;0,('Pedidos día'!D208*$C208)+$B208,"")&gt;20,IF('Pedidos día'!D208&gt;0,('Pedidos día'!D208*$C208)+$B208,""),20)</f>
        <v/>
      </c>
      <c r="E208" t="str">
        <f>IF(IF('Pedidos día'!E208&gt;0,('Pedidos día'!E208*$C208)+$B208,"")&gt;20,IF('Pedidos día'!E208&gt;0,('Pedidos día'!E208*$C208)+$B208,""),20)</f>
        <v/>
      </c>
      <c r="F208" t="str">
        <f>IF(IF('Pedidos día'!F208&gt;0,('Pedidos día'!F208*$C208)+$B208,"")&gt;20,IF('Pedidos día'!F208&gt;0,('Pedidos día'!F208*$C208)+$B208,""),20)</f>
        <v/>
      </c>
      <c r="G208" t="str">
        <f>IF(IF('Pedidos día'!G208&gt;0,('Pedidos día'!G208*$C208)+$B208,"")&gt;20,IF('Pedidos día'!G208&gt;0,('Pedidos día'!G208*$C208)+$B208,""),20)</f>
        <v/>
      </c>
      <c r="H208" t="str">
        <f>IF(IF('Pedidos día'!H208&gt;0,('Pedidos día'!H208*$C208)+$B208,"")&gt;20,IF('Pedidos día'!H208&gt;0,('Pedidos día'!H208*$C208)+$B208,""),20)</f>
        <v/>
      </c>
      <c r="I208" t="str">
        <f>IF(IF('Pedidos día'!I208&gt;0,('Pedidos día'!I208*$C208)+$B208,"")&gt;20,IF('Pedidos día'!I208&gt;0,('Pedidos día'!I208*$C208)+$B208,""),20)</f>
        <v/>
      </c>
      <c r="J208" t="str">
        <f>IF(IF('Pedidos día'!J208&gt;0,('Pedidos día'!J208*$C208)+$B208,"")&gt;20,IF('Pedidos día'!J208&gt;0,('Pedidos día'!J208*$C208)+$B208,""),20)</f>
        <v/>
      </c>
      <c r="K208" t="str">
        <f>IF(IF('Pedidos día'!K208&gt;0,('Pedidos día'!K208*$C208)+$B208,"")&gt;20,IF('Pedidos día'!K208&gt;0,('Pedidos día'!K208*$C208)+$B208,""),20)</f>
        <v/>
      </c>
      <c r="L208" t="str">
        <f>IF(IF('Pedidos día'!L208&gt;0,('Pedidos día'!L208*$C208)+$B208,"")&gt;20,IF('Pedidos día'!L208&gt;0,('Pedidos día'!L208*$C208)+$B208,""),20)</f>
        <v/>
      </c>
      <c r="M208" t="str">
        <f>IF(IF('Pedidos día'!M208&gt;0,('Pedidos día'!M208*$C208)+$B208,"")&gt;20,IF('Pedidos día'!M208&gt;0,('Pedidos día'!M208*$C208)+$B208,""),20)</f>
        <v/>
      </c>
      <c r="N208" t="str">
        <f>IF(IF('Pedidos día'!N208&gt;0,('Pedidos día'!N208*$C208)+$B208,"")&gt;20,IF('Pedidos día'!N208&gt;0,('Pedidos día'!N208*$C208)+$B208,""),20)</f>
        <v/>
      </c>
      <c r="O208" t="str">
        <f>IF(IF('Pedidos día'!O208&gt;0,('Pedidos día'!O208*$C208)+$B208,"")&gt;20,IF('Pedidos día'!O208&gt;0,('Pedidos día'!O208*$C208)+$B208,""),20)</f>
        <v/>
      </c>
      <c r="P208" t="str">
        <f>IF(IF('Pedidos día'!P208&gt;0,('Pedidos día'!P208*$C208)+$B208,"")&gt;20,IF('Pedidos día'!P208&gt;0,('Pedidos día'!P208*$C208)+$B208,""),20)</f>
        <v/>
      </c>
      <c r="Q208">
        <f>IF(IF('Pedidos día'!Q208&gt;0,('Pedidos día'!Q208*$C208)+$B208,"")&gt;20,IF('Pedidos día'!Q208&gt;0,('Pedidos día'!Q208*$C208)+$B208,""),20)</f>
        <v>20</v>
      </c>
      <c r="R208" t="str">
        <f>IF(IF('Pedidos día'!R208&gt;0,('Pedidos día'!R208*$C208)+$B208,"")&gt;20,IF('Pedidos día'!R208&gt;0,('Pedidos día'!R208*$C208)+$B208,""),20)</f>
        <v/>
      </c>
      <c r="S208" t="str">
        <f>IF(IF('Pedidos día'!S208&gt;0,('Pedidos día'!S208*$C208)+$B208,"")&gt;20,IF('Pedidos día'!S208&gt;0,('Pedidos día'!S208*$C208)+$B208,""),20)</f>
        <v/>
      </c>
      <c r="T208" t="str">
        <f>IF(IF('Pedidos día'!T208&gt;0,('Pedidos día'!T208*$C208)+$B208,"")&gt;20,IF('Pedidos día'!T208&gt;0,('Pedidos día'!T208*$C208)+$B208,""),20)</f>
        <v/>
      </c>
      <c r="U208" t="str">
        <f>IF(IF('Pedidos día'!U208&gt;0,('Pedidos día'!U208*$C208)+$B208,"")&gt;20,IF('Pedidos día'!U208&gt;0,('Pedidos día'!U208*$C208)+$B208,""),20)</f>
        <v/>
      </c>
      <c r="V208" t="str">
        <f>IF(IF('Pedidos día'!V208&gt;0,('Pedidos día'!V208*$C208)+$B208,"")&gt;20,IF('Pedidos día'!V208&gt;0,('Pedidos día'!V208*$C208)+$B208,""),20)</f>
        <v/>
      </c>
      <c r="W208" t="str">
        <f>IF(IF('Pedidos día'!W208&gt;0,('Pedidos día'!W208*$C208)+$B208,"")&gt;20,IF('Pedidos día'!W208&gt;0,('Pedidos día'!W208*$C208)+$B208,""),20)</f>
        <v/>
      </c>
      <c r="X208" t="str">
        <f>IF(IF('Pedidos día'!X208&gt;0,('Pedidos día'!X208*$C208)+$B208,"")&gt;20,IF('Pedidos día'!X208&gt;0,('Pedidos día'!X208*$C208)+$B208,""),20)</f>
        <v/>
      </c>
      <c r="Y208" t="str">
        <f>IF(IF('Pedidos día'!Y208&gt;0,('Pedidos día'!Y208*$C208)+$B208,"")&gt;20,IF('Pedidos día'!Y208&gt;0,('Pedidos día'!Y208*$C208)+$B208,""),20)</f>
        <v/>
      </c>
      <c r="Z208">
        <f>IF('Pedidos día'!Z208&gt;0,('Pedidos día'!Z208*$C208)+$B208,"")</f>
        <v>17.634300040281758</v>
      </c>
    </row>
    <row r="209" spans="1:26">
      <c r="A209" t="str">
        <f>'Pedidos día'!A209</f>
        <v>00000-0140</v>
      </c>
      <c r="B209">
        <f>'Pedidos día'!B209</f>
        <v>30</v>
      </c>
      <c r="C209" s="15">
        <f>'Pedidos día'!C209</f>
        <v>1.5696517880250469</v>
      </c>
      <c r="D209" t="str">
        <f>IF(IF('Pedidos día'!D209&gt;0,('Pedidos día'!D209*$C209)+$B209,"")&gt;20,IF('Pedidos día'!D209&gt;0,('Pedidos día'!D209*$C209)+$B209,""),20)</f>
        <v/>
      </c>
      <c r="E209" t="str">
        <f>IF(IF('Pedidos día'!E209&gt;0,('Pedidos día'!E209*$C209)+$B209,"")&gt;20,IF('Pedidos día'!E209&gt;0,('Pedidos día'!E209*$C209)+$B209,""),20)</f>
        <v/>
      </c>
      <c r="F209" t="str">
        <f>IF(IF('Pedidos día'!F209&gt;0,('Pedidos día'!F209*$C209)+$B209,"")&gt;20,IF('Pedidos día'!F209&gt;0,('Pedidos día'!F209*$C209)+$B209,""),20)</f>
        <v/>
      </c>
      <c r="G209" t="str">
        <f>IF(IF('Pedidos día'!G209&gt;0,('Pedidos día'!G209*$C209)+$B209,"")&gt;20,IF('Pedidos día'!G209&gt;0,('Pedidos día'!G209*$C209)+$B209,""),20)</f>
        <v/>
      </c>
      <c r="H209" t="str">
        <f>IF(IF('Pedidos día'!H209&gt;0,('Pedidos día'!H209*$C209)+$B209,"")&gt;20,IF('Pedidos día'!H209&gt;0,('Pedidos día'!H209*$C209)+$B209,""),20)</f>
        <v/>
      </c>
      <c r="I209" t="str">
        <f>IF(IF('Pedidos día'!I209&gt;0,('Pedidos día'!I209*$C209)+$B209,"")&gt;20,IF('Pedidos día'!I209&gt;0,('Pedidos día'!I209*$C209)+$B209,""),20)</f>
        <v/>
      </c>
      <c r="J209" t="str">
        <f>IF(IF('Pedidos día'!J209&gt;0,('Pedidos día'!J209*$C209)+$B209,"")&gt;20,IF('Pedidos día'!J209&gt;0,('Pedidos día'!J209*$C209)+$B209,""),20)</f>
        <v/>
      </c>
      <c r="K209" t="str">
        <f>IF(IF('Pedidos día'!K209&gt;0,('Pedidos día'!K209*$C209)+$B209,"")&gt;20,IF('Pedidos día'!K209&gt;0,('Pedidos día'!K209*$C209)+$B209,""),20)</f>
        <v/>
      </c>
      <c r="L209" t="str">
        <f>IF(IF('Pedidos día'!L209&gt;0,('Pedidos día'!L209*$C209)+$B209,"")&gt;20,IF('Pedidos día'!L209&gt;0,('Pedidos día'!L209*$C209)+$B209,""),20)</f>
        <v/>
      </c>
      <c r="M209" t="str">
        <f>IF(IF('Pedidos día'!M209&gt;0,('Pedidos día'!M209*$C209)+$B209,"")&gt;20,IF('Pedidos día'!M209&gt;0,('Pedidos día'!M209*$C209)+$B209,""),20)</f>
        <v/>
      </c>
      <c r="N209" t="str">
        <f>IF(IF('Pedidos día'!N209&gt;0,('Pedidos día'!N209*$C209)+$B209,"")&gt;20,IF('Pedidos día'!N209&gt;0,('Pedidos día'!N209*$C209)+$B209,""),20)</f>
        <v/>
      </c>
      <c r="O209" t="str">
        <f>IF(IF('Pedidos día'!O209&gt;0,('Pedidos día'!O209*$C209)+$B209,"")&gt;20,IF('Pedidos día'!O209&gt;0,('Pedidos día'!O209*$C209)+$B209,""),20)</f>
        <v/>
      </c>
      <c r="P209" t="str">
        <f>IF(IF('Pedidos día'!P209&gt;0,('Pedidos día'!P209*$C209)+$B209,"")&gt;20,IF('Pedidos día'!P209&gt;0,('Pedidos día'!P209*$C209)+$B209,""),20)</f>
        <v/>
      </c>
      <c r="Q209" t="str">
        <f>IF(IF('Pedidos día'!Q209&gt;0,('Pedidos día'!Q209*$C209)+$B209,"")&gt;20,IF('Pedidos día'!Q209&gt;0,('Pedidos día'!Q209*$C209)+$B209,""),20)</f>
        <v/>
      </c>
      <c r="R209" t="str">
        <f>IF(IF('Pedidos día'!R209&gt;0,('Pedidos día'!R209*$C209)+$B209,"")&gt;20,IF('Pedidos día'!R209&gt;0,('Pedidos día'!R209*$C209)+$B209,""),20)</f>
        <v/>
      </c>
      <c r="S209" t="str">
        <f>IF(IF('Pedidos día'!S209&gt;0,('Pedidos día'!S209*$C209)+$B209,"")&gt;20,IF('Pedidos día'!S209&gt;0,('Pedidos día'!S209*$C209)+$B209,""),20)</f>
        <v/>
      </c>
      <c r="T209" t="str">
        <f>IF(IF('Pedidos día'!T209&gt;0,('Pedidos día'!T209*$C209)+$B209,"")&gt;20,IF('Pedidos día'!T209&gt;0,('Pedidos día'!T209*$C209)+$B209,""),20)</f>
        <v/>
      </c>
      <c r="U209" t="str">
        <f>IF(IF('Pedidos día'!U209&gt;0,('Pedidos día'!U209*$C209)+$B209,"")&gt;20,IF('Pedidos día'!U209&gt;0,('Pedidos día'!U209*$C209)+$B209,""),20)</f>
        <v/>
      </c>
      <c r="V209" t="str">
        <f>IF(IF('Pedidos día'!V209&gt;0,('Pedidos día'!V209*$C209)+$B209,"")&gt;20,IF('Pedidos día'!V209&gt;0,('Pedidos día'!V209*$C209)+$B209,""),20)</f>
        <v/>
      </c>
      <c r="W209" t="str">
        <f>IF(IF('Pedidos día'!W209&gt;0,('Pedidos día'!W209*$C209)+$B209,"")&gt;20,IF('Pedidos día'!W209&gt;0,('Pedidos día'!W209*$C209)+$B209,""),20)</f>
        <v/>
      </c>
      <c r="X209">
        <f>IF(IF('Pedidos día'!X209&gt;0,('Pedidos día'!X209*$C209)+$B209,"")&gt;20,IF('Pedidos día'!X209&gt;0,('Pedidos día'!X209*$C209)+$B209,""),20)</f>
        <v>33.139303576050096</v>
      </c>
      <c r="Y209" t="str">
        <f>IF(IF('Pedidos día'!Y209&gt;0,('Pedidos día'!Y209*$C209)+$B209,"")&gt;20,IF('Pedidos día'!Y209&gt;0,('Pedidos día'!Y209*$C209)+$B209,""),20)</f>
        <v/>
      </c>
      <c r="Z209">
        <f>IF('Pedidos día'!Z209&gt;0,('Pedidos día'!Z209*$C209)+$B209,"")</f>
        <v>33.139303576050096</v>
      </c>
    </row>
    <row r="210" spans="1:26">
      <c r="A210" t="str">
        <f>'Pedidos día'!A210</f>
        <v>00000-0143</v>
      </c>
      <c r="B210">
        <f>'Pedidos día'!B210</f>
        <v>20</v>
      </c>
      <c r="C210" s="15">
        <f>'Pedidos día'!C210</f>
        <v>1.4380821328437676</v>
      </c>
      <c r="D210" t="str">
        <f>IF(IF('Pedidos día'!D210&gt;0,('Pedidos día'!D210*$C210)+$B210,"")&gt;20,IF('Pedidos día'!D210&gt;0,('Pedidos día'!D210*$C210)+$B210,""),20)</f>
        <v/>
      </c>
      <c r="E210" t="str">
        <f>IF(IF('Pedidos día'!E210&gt;0,('Pedidos día'!E210*$C210)+$B210,"")&gt;20,IF('Pedidos día'!E210&gt;0,('Pedidos día'!E210*$C210)+$B210,""),20)</f>
        <v/>
      </c>
      <c r="F210" t="str">
        <f>IF(IF('Pedidos día'!F210&gt;0,('Pedidos día'!F210*$C210)+$B210,"")&gt;20,IF('Pedidos día'!F210&gt;0,('Pedidos día'!F210*$C210)+$B210,""),20)</f>
        <v/>
      </c>
      <c r="G210" t="str">
        <f>IF(IF('Pedidos día'!G210&gt;0,('Pedidos día'!G210*$C210)+$B210,"")&gt;20,IF('Pedidos día'!G210&gt;0,('Pedidos día'!G210*$C210)+$B210,""),20)</f>
        <v/>
      </c>
      <c r="H210" t="str">
        <f>IF(IF('Pedidos día'!H210&gt;0,('Pedidos día'!H210*$C210)+$B210,"")&gt;20,IF('Pedidos día'!H210&gt;0,('Pedidos día'!H210*$C210)+$B210,""),20)</f>
        <v/>
      </c>
      <c r="I210" t="str">
        <f>IF(IF('Pedidos día'!I210&gt;0,('Pedidos día'!I210*$C210)+$B210,"")&gt;20,IF('Pedidos día'!I210&gt;0,('Pedidos día'!I210*$C210)+$B210,""),20)</f>
        <v/>
      </c>
      <c r="J210" t="str">
        <f>IF(IF('Pedidos día'!J210&gt;0,('Pedidos día'!J210*$C210)+$B210,"")&gt;20,IF('Pedidos día'!J210&gt;0,('Pedidos día'!J210*$C210)+$B210,""),20)</f>
        <v/>
      </c>
      <c r="K210" t="str">
        <f>IF(IF('Pedidos día'!K210&gt;0,('Pedidos día'!K210*$C210)+$B210,"")&gt;20,IF('Pedidos día'!K210&gt;0,('Pedidos día'!K210*$C210)+$B210,""),20)</f>
        <v/>
      </c>
      <c r="L210" t="str">
        <f>IF(IF('Pedidos día'!L210&gt;0,('Pedidos día'!L210*$C210)+$B210,"")&gt;20,IF('Pedidos día'!L210&gt;0,('Pedidos día'!L210*$C210)+$B210,""),20)</f>
        <v/>
      </c>
      <c r="M210">
        <f>IF(IF('Pedidos día'!M210&gt;0,('Pedidos día'!M210*$C210)+$B210,"")&gt;20,IF('Pedidos día'!M210&gt;0,('Pedidos día'!M210*$C210)+$B210,""),20)</f>
        <v>27.190410664218838</v>
      </c>
      <c r="N210" t="str">
        <f>IF(IF('Pedidos día'!N210&gt;0,('Pedidos día'!N210*$C210)+$B210,"")&gt;20,IF('Pedidos día'!N210&gt;0,('Pedidos día'!N210*$C210)+$B210,""),20)</f>
        <v/>
      </c>
      <c r="O210" t="str">
        <f>IF(IF('Pedidos día'!O210&gt;0,('Pedidos día'!O210*$C210)+$B210,"")&gt;20,IF('Pedidos día'!O210&gt;0,('Pedidos día'!O210*$C210)+$B210,""),20)</f>
        <v/>
      </c>
      <c r="P210" t="str">
        <f>IF(IF('Pedidos día'!P210&gt;0,('Pedidos día'!P210*$C210)+$B210,"")&gt;20,IF('Pedidos día'!P210&gt;0,('Pedidos día'!P210*$C210)+$B210,""),20)</f>
        <v/>
      </c>
      <c r="Q210" t="str">
        <f>IF(IF('Pedidos día'!Q210&gt;0,('Pedidos día'!Q210*$C210)+$B210,"")&gt;20,IF('Pedidos día'!Q210&gt;0,('Pedidos día'!Q210*$C210)+$B210,""),20)</f>
        <v/>
      </c>
      <c r="R210" t="str">
        <f>IF(IF('Pedidos día'!R210&gt;0,('Pedidos día'!R210*$C210)+$B210,"")&gt;20,IF('Pedidos día'!R210&gt;0,('Pedidos día'!R210*$C210)+$B210,""),20)</f>
        <v/>
      </c>
      <c r="S210" t="str">
        <f>IF(IF('Pedidos día'!S210&gt;0,('Pedidos día'!S210*$C210)+$B210,"")&gt;20,IF('Pedidos día'!S210&gt;0,('Pedidos día'!S210*$C210)+$B210,""),20)</f>
        <v/>
      </c>
      <c r="T210" t="str">
        <f>IF(IF('Pedidos día'!T210&gt;0,('Pedidos día'!T210*$C210)+$B210,"")&gt;20,IF('Pedidos día'!T210&gt;0,('Pedidos día'!T210*$C210)+$B210,""),20)</f>
        <v/>
      </c>
      <c r="U210" t="str">
        <f>IF(IF('Pedidos día'!U210&gt;0,('Pedidos día'!U210*$C210)+$B210,"")&gt;20,IF('Pedidos día'!U210&gt;0,('Pedidos día'!U210*$C210)+$B210,""),20)</f>
        <v/>
      </c>
      <c r="V210" t="str">
        <f>IF(IF('Pedidos día'!V210&gt;0,('Pedidos día'!V210*$C210)+$B210,"")&gt;20,IF('Pedidos día'!V210&gt;0,('Pedidos día'!V210*$C210)+$B210,""),20)</f>
        <v/>
      </c>
      <c r="W210" t="str">
        <f>IF(IF('Pedidos día'!W210&gt;0,('Pedidos día'!W210*$C210)+$B210,"")&gt;20,IF('Pedidos día'!W210&gt;0,('Pedidos día'!W210*$C210)+$B210,""),20)</f>
        <v/>
      </c>
      <c r="X210" t="str">
        <f>IF(IF('Pedidos día'!X210&gt;0,('Pedidos día'!X210*$C210)+$B210,"")&gt;20,IF('Pedidos día'!X210&gt;0,('Pedidos día'!X210*$C210)+$B210,""),20)</f>
        <v/>
      </c>
      <c r="Y210" t="str">
        <f>IF(IF('Pedidos día'!Y210&gt;0,('Pedidos día'!Y210*$C210)+$B210,"")&gt;20,IF('Pedidos día'!Y210&gt;0,('Pedidos día'!Y210*$C210)+$B210,""),20)</f>
        <v/>
      </c>
      <c r="Z210">
        <f>IF('Pedidos día'!Z210&gt;0,('Pedidos día'!Z210*$C210)+$B210,"")</f>
        <v>27.190410664218838</v>
      </c>
    </row>
    <row r="211" spans="1:26">
      <c r="A211" t="str">
        <f>'Pedidos día'!A211</f>
        <v>00000-0144</v>
      </c>
      <c r="B211">
        <f>'Pedidos día'!B211</f>
        <v>30</v>
      </c>
      <c r="C211" s="15">
        <f>'Pedidos día'!C211</f>
        <v>1.3457388670945765</v>
      </c>
      <c r="D211" t="str">
        <f>IF(IF('Pedidos día'!D211&gt;0,('Pedidos día'!D211*$C211)+$B211,"")&gt;20,IF('Pedidos día'!D211&gt;0,('Pedidos día'!D211*$C211)+$B211,""),20)</f>
        <v/>
      </c>
      <c r="E211" t="str">
        <f>IF(IF('Pedidos día'!E211&gt;0,('Pedidos día'!E211*$C211)+$B211,"")&gt;20,IF('Pedidos día'!E211&gt;0,('Pedidos día'!E211*$C211)+$B211,""),20)</f>
        <v/>
      </c>
      <c r="F211">
        <f>IF(IF('Pedidos día'!F211&gt;0,('Pedidos día'!F211*$C211)+$B211,"")&gt;20,IF('Pedidos día'!F211&gt;0,('Pedidos día'!F211*$C211)+$B211,""),20)</f>
        <v>35.382955468378306</v>
      </c>
      <c r="G211" t="str">
        <f>IF(IF('Pedidos día'!G211&gt;0,('Pedidos día'!G211*$C211)+$B211,"")&gt;20,IF('Pedidos día'!G211&gt;0,('Pedidos día'!G211*$C211)+$B211,""),20)</f>
        <v/>
      </c>
      <c r="H211" t="str">
        <f>IF(IF('Pedidos día'!H211&gt;0,('Pedidos día'!H211*$C211)+$B211,"")&gt;20,IF('Pedidos día'!H211&gt;0,('Pedidos día'!H211*$C211)+$B211,""),20)</f>
        <v/>
      </c>
      <c r="I211" t="str">
        <f>IF(IF('Pedidos día'!I211&gt;0,('Pedidos día'!I211*$C211)+$B211,"")&gt;20,IF('Pedidos día'!I211&gt;0,('Pedidos día'!I211*$C211)+$B211,""),20)</f>
        <v/>
      </c>
      <c r="J211" t="str">
        <f>IF(IF('Pedidos día'!J211&gt;0,('Pedidos día'!J211*$C211)+$B211,"")&gt;20,IF('Pedidos día'!J211&gt;0,('Pedidos día'!J211*$C211)+$B211,""),20)</f>
        <v/>
      </c>
      <c r="K211" t="str">
        <f>IF(IF('Pedidos día'!K211&gt;0,('Pedidos día'!K211*$C211)+$B211,"")&gt;20,IF('Pedidos día'!K211&gt;0,('Pedidos día'!K211*$C211)+$B211,""),20)</f>
        <v/>
      </c>
      <c r="L211" t="str">
        <f>IF(IF('Pedidos día'!L211&gt;0,('Pedidos día'!L211*$C211)+$B211,"")&gt;20,IF('Pedidos día'!L211&gt;0,('Pedidos día'!L211*$C211)+$B211,""),20)</f>
        <v/>
      </c>
      <c r="M211" t="str">
        <f>IF(IF('Pedidos día'!M211&gt;0,('Pedidos día'!M211*$C211)+$B211,"")&gt;20,IF('Pedidos día'!M211&gt;0,('Pedidos día'!M211*$C211)+$B211,""),20)</f>
        <v/>
      </c>
      <c r="N211" t="str">
        <f>IF(IF('Pedidos día'!N211&gt;0,('Pedidos día'!N211*$C211)+$B211,"")&gt;20,IF('Pedidos día'!N211&gt;0,('Pedidos día'!N211*$C211)+$B211,""),20)</f>
        <v/>
      </c>
      <c r="O211" t="str">
        <f>IF(IF('Pedidos día'!O211&gt;0,('Pedidos día'!O211*$C211)+$B211,"")&gt;20,IF('Pedidos día'!O211&gt;0,('Pedidos día'!O211*$C211)+$B211,""),20)</f>
        <v/>
      </c>
      <c r="P211" t="str">
        <f>IF(IF('Pedidos día'!P211&gt;0,('Pedidos día'!P211*$C211)+$B211,"")&gt;20,IF('Pedidos día'!P211&gt;0,('Pedidos día'!P211*$C211)+$B211,""),20)</f>
        <v/>
      </c>
      <c r="Q211" t="str">
        <f>IF(IF('Pedidos día'!Q211&gt;0,('Pedidos día'!Q211*$C211)+$B211,"")&gt;20,IF('Pedidos día'!Q211&gt;0,('Pedidos día'!Q211*$C211)+$B211,""),20)</f>
        <v/>
      </c>
      <c r="R211" t="str">
        <f>IF(IF('Pedidos día'!R211&gt;0,('Pedidos día'!R211*$C211)+$B211,"")&gt;20,IF('Pedidos día'!R211&gt;0,('Pedidos día'!R211*$C211)+$B211,""),20)</f>
        <v/>
      </c>
      <c r="S211" t="str">
        <f>IF(IF('Pedidos día'!S211&gt;0,('Pedidos día'!S211*$C211)+$B211,"")&gt;20,IF('Pedidos día'!S211&gt;0,('Pedidos día'!S211*$C211)+$B211,""),20)</f>
        <v/>
      </c>
      <c r="T211" t="str">
        <f>IF(IF('Pedidos día'!T211&gt;0,('Pedidos día'!T211*$C211)+$B211,"")&gt;20,IF('Pedidos día'!T211&gt;0,('Pedidos día'!T211*$C211)+$B211,""),20)</f>
        <v/>
      </c>
      <c r="U211" t="str">
        <f>IF(IF('Pedidos día'!U211&gt;0,('Pedidos día'!U211*$C211)+$B211,"")&gt;20,IF('Pedidos día'!U211&gt;0,('Pedidos día'!U211*$C211)+$B211,""),20)</f>
        <v/>
      </c>
      <c r="V211" t="str">
        <f>IF(IF('Pedidos día'!V211&gt;0,('Pedidos día'!V211*$C211)+$B211,"")&gt;20,IF('Pedidos día'!V211&gt;0,('Pedidos día'!V211*$C211)+$B211,""),20)</f>
        <v/>
      </c>
      <c r="W211" t="str">
        <f>IF(IF('Pedidos día'!W211&gt;0,('Pedidos día'!W211*$C211)+$B211,"")&gt;20,IF('Pedidos día'!W211&gt;0,('Pedidos día'!W211*$C211)+$B211,""),20)</f>
        <v/>
      </c>
      <c r="X211" t="str">
        <f>IF(IF('Pedidos día'!X211&gt;0,('Pedidos día'!X211*$C211)+$B211,"")&gt;20,IF('Pedidos día'!X211&gt;0,('Pedidos día'!X211*$C211)+$B211,""),20)</f>
        <v/>
      </c>
      <c r="Y211" t="str">
        <f>IF(IF('Pedidos día'!Y211&gt;0,('Pedidos día'!Y211*$C211)+$B211,"")&gt;20,IF('Pedidos día'!Y211&gt;0,('Pedidos día'!Y211*$C211)+$B211,""),20)</f>
        <v/>
      </c>
      <c r="Z211">
        <f>IF('Pedidos día'!Z211&gt;0,('Pedidos día'!Z211*$C211)+$B211,"")</f>
        <v>35.382955468378306</v>
      </c>
    </row>
    <row r="212" spans="1:26">
      <c r="A212" t="str">
        <f>'Pedidos día'!A212</f>
        <v>00000-0149</v>
      </c>
      <c r="B212">
        <f>'Pedidos día'!B212</f>
        <v>10</v>
      </c>
      <c r="C212" s="15">
        <f>'Pedidos día'!C212</f>
        <v>1.2675917234699376</v>
      </c>
      <c r="D212" t="str">
        <f>IF(IF('Pedidos día'!D212&gt;0,('Pedidos día'!D212*$C212)+$B212,"")&gt;20,IF('Pedidos día'!D212&gt;0,('Pedidos día'!D212*$C212)+$B212,""),20)</f>
        <v/>
      </c>
      <c r="E212" t="str">
        <f>IF(IF('Pedidos día'!E212&gt;0,('Pedidos día'!E212*$C212)+$B212,"")&gt;20,IF('Pedidos día'!E212&gt;0,('Pedidos día'!E212*$C212)+$B212,""),20)</f>
        <v/>
      </c>
      <c r="F212" t="str">
        <f>IF(IF('Pedidos día'!F212&gt;0,('Pedidos día'!F212*$C212)+$B212,"")&gt;20,IF('Pedidos día'!F212&gt;0,('Pedidos día'!F212*$C212)+$B212,""),20)</f>
        <v/>
      </c>
      <c r="G212" t="str">
        <f>IF(IF('Pedidos día'!G212&gt;0,('Pedidos día'!G212*$C212)+$B212,"")&gt;20,IF('Pedidos día'!G212&gt;0,('Pedidos día'!G212*$C212)+$B212,""),20)</f>
        <v/>
      </c>
      <c r="H212" t="str">
        <f>IF(IF('Pedidos día'!H212&gt;0,('Pedidos día'!H212*$C212)+$B212,"")&gt;20,IF('Pedidos día'!H212&gt;0,('Pedidos día'!H212*$C212)+$B212,""),20)</f>
        <v/>
      </c>
      <c r="I212" t="str">
        <f>IF(IF('Pedidos día'!I212&gt;0,('Pedidos día'!I212*$C212)+$B212,"")&gt;20,IF('Pedidos día'!I212&gt;0,('Pedidos día'!I212*$C212)+$B212,""),20)</f>
        <v/>
      </c>
      <c r="J212" t="str">
        <f>IF(IF('Pedidos día'!J212&gt;0,('Pedidos día'!J212*$C212)+$B212,"")&gt;20,IF('Pedidos día'!J212&gt;0,('Pedidos día'!J212*$C212)+$B212,""),20)</f>
        <v/>
      </c>
      <c r="K212" t="str">
        <f>IF(IF('Pedidos día'!K212&gt;0,('Pedidos día'!K212*$C212)+$B212,"")&gt;20,IF('Pedidos día'!K212&gt;0,('Pedidos día'!K212*$C212)+$B212,""),20)</f>
        <v/>
      </c>
      <c r="L212" t="str">
        <f>IF(IF('Pedidos día'!L212&gt;0,('Pedidos día'!L212*$C212)+$B212,"")&gt;20,IF('Pedidos día'!L212&gt;0,('Pedidos día'!L212*$C212)+$B212,""),20)</f>
        <v/>
      </c>
      <c r="M212" t="str">
        <f>IF(IF('Pedidos día'!M212&gt;0,('Pedidos día'!M212*$C212)+$B212,"")&gt;20,IF('Pedidos día'!M212&gt;0,('Pedidos día'!M212*$C212)+$B212,""),20)</f>
        <v/>
      </c>
      <c r="N212" t="str">
        <f>IF(IF('Pedidos día'!N212&gt;0,('Pedidos día'!N212*$C212)+$B212,"")&gt;20,IF('Pedidos día'!N212&gt;0,('Pedidos día'!N212*$C212)+$B212,""),20)</f>
        <v/>
      </c>
      <c r="O212" t="str">
        <f>IF(IF('Pedidos día'!O212&gt;0,('Pedidos día'!O212*$C212)+$B212,"")&gt;20,IF('Pedidos día'!O212&gt;0,('Pedidos día'!O212*$C212)+$B212,""),20)</f>
        <v/>
      </c>
      <c r="P212" t="str">
        <f>IF(IF('Pedidos día'!P212&gt;0,('Pedidos día'!P212*$C212)+$B212,"")&gt;20,IF('Pedidos día'!P212&gt;0,('Pedidos día'!P212*$C212)+$B212,""),20)</f>
        <v/>
      </c>
      <c r="Q212" t="str">
        <f>IF(IF('Pedidos día'!Q212&gt;0,('Pedidos día'!Q212*$C212)+$B212,"")&gt;20,IF('Pedidos día'!Q212&gt;0,('Pedidos día'!Q212*$C212)+$B212,""),20)</f>
        <v/>
      </c>
      <c r="R212" t="str">
        <f>IF(IF('Pedidos día'!R212&gt;0,('Pedidos día'!R212*$C212)+$B212,"")&gt;20,IF('Pedidos día'!R212&gt;0,('Pedidos día'!R212*$C212)+$B212,""),20)</f>
        <v/>
      </c>
      <c r="S212" t="str">
        <f>IF(IF('Pedidos día'!S212&gt;0,('Pedidos día'!S212*$C212)+$B212,"")&gt;20,IF('Pedidos día'!S212&gt;0,('Pedidos día'!S212*$C212)+$B212,""),20)</f>
        <v/>
      </c>
      <c r="T212" t="str">
        <f>IF(IF('Pedidos día'!T212&gt;0,('Pedidos día'!T212*$C212)+$B212,"")&gt;20,IF('Pedidos día'!T212&gt;0,('Pedidos día'!T212*$C212)+$B212,""),20)</f>
        <v/>
      </c>
      <c r="U212" t="str">
        <f>IF(IF('Pedidos día'!U212&gt;0,('Pedidos día'!U212*$C212)+$B212,"")&gt;20,IF('Pedidos día'!U212&gt;0,('Pedidos día'!U212*$C212)+$B212,""),20)</f>
        <v/>
      </c>
      <c r="V212" t="str">
        <f>IF(IF('Pedidos día'!V212&gt;0,('Pedidos día'!V212*$C212)+$B212,"")&gt;20,IF('Pedidos día'!V212&gt;0,('Pedidos día'!V212*$C212)+$B212,""),20)</f>
        <v/>
      </c>
      <c r="W212" t="str">
        <f>IF(IF('Pedidos día'!W212&gt;0,('Pedidos día'!W212*$C212)+$B212,"")&gt;20,IF('Pedidos día'!W212&gt;0,('Pedidos día'!W212*$C212)+$B212,""),20)</f>
        <v/>
      </c>
      <c r="X212">
        <f>IF(IF('Pedidos día'!X212&gt;0,('Pedidos día'!X212*$C212)+$B212,"")&gt;20,IF('Pedidos día'!X212&gt;0,('Pedidos día'!X212*$C212)+$B212,""),20)</f>
        <v>20</v>
      </c>
      <c r="Y212" t="str">
        <f>IF(IF('Pedidos día'!Y212&gt;0,('Pedidos día'!Y212*$C212)+$B212,"")&gt;20,IF('Pedidos día'!Y212&gt;0,('Pedidos día'!Y212*$C212)+$B212,""),20)</f>
        <v/>
      </c>
      <c r="Z212">
        <f>IF('Pedidos día'!Z212&gt;0,('Pedidos día'!Z212*$C212)+$B212,"")</f>
        <v>11.267591723469938</v>
      </c>
    </row>
    <row r="213" spans="1:26">
      <c r="A213" t="str">
        <f>'Pedidos día'!A213</f>
        <v>00000-0151</v>
      </c>
      <c r="B213">
        <f>'Pedidos día'!B213</f>
        <v>40</v>
      </c>
      <c r="C213" s="15">
        <f>'Pedidos día'!C213</f>
        <v>1.8445209488301133</v>
      </c>
      <c r="D213" t="str">
        <f>IF(IF('Pedidos día'!D213&gt;0,('Pedidos día'!D213*$C213)+$B213,"")&gt;20,IF('Pedidos día'!D213&gt;0,('Pedidos día'!D213*$C213)+$B213,""),20)</f>
        <v/>
      </c>
      <c r="E213" t="str">
        <f>IF(IF('Pedidos día'!E213&gt;0,('Pedidos día'!E213*$C213)+$B213,"")&gt;20,IF('Pedidos día'!E213&gt;0,('Pedidos día'!E213*$C213)+$B213,""),20)</f>
        <v/>
      </c>
      <c r="F213" t="str">
        <f>IF(IF('Pedidos día'!F213&gt;0,('Pedidos día'!F213*$C213)+$B213,"")&gt;20,IF('Pedidos día'!F213&gt;0,('Pedidos día'!F213*$C213)+$B213,""),20)</f>
        <v/>
      </c>
      <c r="G213" t="str">
        <f>IF(IF('Pedidos día'!G213&gt;0,('Pedidos día'!G213*$C213)+$B213,"")&gt;20,IF('Pedidos día'!G213&gt;0,('Pedidos día'!G213*$C213)+$B213,""),20)</f>
        <v/>
      </c>
      <c r="H213" t="str">
        <f>IF(IF('Pedidos día'!H213&gt;0,('Pedidos día'!H213*$C213)+$B213,"")&gt;20,IF('Pedidos día'!H213&gt;0,('Pedidos día'!H213*$C213)+$B213,""),20)</f>
        <v/>
      </c>
      <c r="I213" t="str">
        <f>IF(IF('Pedidos día'!I213&gt;0,('Pedidos día'!I213*$C213)+$B213,"")&gt;20,IF('Pedidos día'!I213&gt;0,('Pedidos día'!I213*$C213)+$B213,""),20)</f>
        <v/>
      </c>
      <c r="J213" t="str">
        <f>IF(IF('Pedidos día'!J213&gt;0,('Pedidos día'!J213*$C213)+$B213,"")&gt;20,IF('Pedidos día'!J213&gt;0,('Pedidos día'!J213*$C213)+$B213,""),20)</f>
        <v/>
      </c>
      <c r="K213" t="str">
        <f>IF(IF('Pedidos día'!K213&gt;0,('Pedidos día'!K213*$C213)+$B213,"")&gt;20,IF('Pedidos día'!K213&gt;0,('Pedidos día'!K213*$C213)+$B213,""),20)</f>
        <v/>
      </c>
      <c r="L213" t="str">
        <f>IF(IF('Pedidos día'!L213&gt;0,('Pedidos día'!L213*$C213)+$B213,"")&gt;20,IF('Pedidos día'!L213&gt;0,('Pedidos día'!L213*$C213)+$B213,""),20)</f>
        <v/>
      </c>
      <c r="M213" t="str">
        <f>IF(IF('Pedidos día'!M213&gt;0,('Pedidos día'!M213*$C213)+$B213,"")&gt;20,IF('Pedidos día'!M213&gt;0,('Pedidos día'!M213*$C213)+$B213,""),20)</f>
        <v/>
      </c>
      <c r="N213" t="str">
        <f>IF(IF('Pedidos día'!N213&gt;0,('Pedidos día'!N213*$C213)+$B213,"")&gt;20,IF('Pedidos día'!N213&gt;0,('Pedidos día'!N213*$C213)+$B213,""),20)</f>
        <v/>
      </c>
      <c r="O213" t="str">
        <f>IF(IF('Pedidos día'!O213&gt;0,('Pedidos día'!O213*$C213)+$B213,"")&gt;20,IF('Pedidos día'!O213&gt;0,('Pedidos día'!O213*$C213)+$B213,""),20)</f>
        <v/>
      </c>
      <c r="P213" t="str">
        <f>IF(IF('Pedidos día'!P213&gt;0,('Pedidos día'!P213*$C213)+$B213,"")&gt;20,IF('Pedidos día'!P213&gt;0,('Pedidos día'!P213*$C213)+$B213,""),20)</f>
        <v/>
      </c>
      <c r="Q213" t="str">
        <f>IF(IF('Pedidos día'!Q213&gt;0,('Pedidos día'!Q213*$C213)+$B213,"")&gt;20,IF('Pedidos día'!Q213&gt;0,('Pedidos día'!Q213*$C213)+$B213,""),20)</f>
        <v/>
      </c>
      <c r="R213" t="str">
        <f>IF(IF('Pedidos día'!R213&gt;0,('Pedidos día'!R213*$C213)+$B213,"")&gt;20,IF('Pedidos día'!R213&gt;0,('Pedidos día'!R213*$C213)+$B213,""),20)</f>
        <v/>
      </c>
      <c r="S213" t="str">
        <f>IF(IF('Pedidos día'!S213&gt;0,('Pedidos día'!S213*$C213)+$B213,"")&gt;20,IF('Pedidos día'!S213&gt;0,('Pedidos día'!S213*$C213)+$B213,""),20)</f>
        <v/>
      </c>
      <c r="T213" t="str">
        <f>IF(IF('Pedidos día'!T213&gt;0,('Pedidos día'!T213*$C213)+$B213,"")&gt;20,IF('Pedidos día'!T213&gt;0,('Pedidos día'!T213*$C213)+$B213,""),20)</f>
        <v/>
      </c>
      <c r="U213" t="str">
        <f>IF(IF('Pedidos día'!U213&gt;0,('Pedidos día'!U213*$C213)+$B213,"")&gt;20,IF('Pedidos día'!U213&gt;0,('Pedidos día'!U213*$C213)+$B213,""),20)</f>
        <v/>
      </c>
      <c r="V213" t="str">
        <f>IF(IF('Pedidos día'!V213&gt;0,('Pedidos día'!V213*$C213)+$B213,"")&gt;20,IF('Pedidos día'!V213&gt;0,('Pedidos día'!V213*$C213)+$B213,""),20)</f>
        <v/>
      </c>
      <c r="W213" t="str">
        <f>IF(IF('Pedidos día'!W213&gt;0,('Pedidos día'!W213*$C213)+$B213,"")&gt;20,IF('Pedidos día'!W213&gt;0,('Pedidos día'!W213*$C213)+$B213,""),20)</f>
        <v/>
      </c>
      <c r="X213">
        <f>IF(IF('Pedidos día'!X213&gt;0,('Pedidos día'!X213*$C213)+$B213,"")&gt;20,IF('Pedidos día'!X213&gt;0,('Pedidos día'!X213*$C213)+$B213,""),20)</f>
        <v>45.533562846490341</v>
      </c>
      <c r="Y213" t="str">
        <f>IF(IF('Pedidos día'!Y213&gt;0,('Pedidos día'!Y213*$C213)+$B213,"")&gt;20,IF('Pedidos día'!Y213&gt;0,('Pedidos día'!Y213*$C213)+$B213,""),20)</f>
        <v/>
      </c>
      <c r="Z213">
        <f>IF('Pedidos día'!Z213&gt;0,('Pedidos día'!Z213*$C213)+$B213,"")</f>
        <v>45.533562846490341</v>
      </c>
    </row>
    <row r="214" spans="1:26">
      <c r="A214" t="str">
        <f>'Pedidos día'!A214</f>
        <v>00000-0152</v>
      </c>
      <c r="B214">
        <f>'Pedidos día'!B214</f>
        <v>30</v>
      </c>
      <c r="C214" s="15">
        <f>'Pedidos día'!C214</f>
        <v>1.9369131146666021</v>
      </c>
      <c r="D214">
        <f>IF(IF('Pedidos día'!D214&gt;0,('Pedidos día'!D214*$C214)+$B214,"")&gt;20,IF('Pedidos día'!D214&gt;0,('Pedidos día'!D214*$C214)+$B214,""),20)</f>
        <v>35.810739343999806</v>
      </c>
      <c r="E214" t="str">
        <f>IF(IF('Pedidos día'!E214&gt;0,('Pedidos día'!E214*$C214)+$B214,"")&gt;20,IF('Pedidos día'!E214&gt;0,('Pedidos día'!E214*$C214)+$B214,""),20)</f>
        <v/>
      </c>
      <c r="F214" t="str">
        <f>IF(IF('Pedidos día'!F214&gt;0,('Pedidos día'!F214*$C214)+$B214,"")&gt;20,IF('Pedidos día'!F214&gt;0,('Pedidos día'!F214*$C214)+$B214,""),20)</f>
        <v/>
      </c>
      <c r="G214" t="str">
        <f>IF(IF('Pedidos día'!G214&gt;0,('Pedidos día'!G214*$C214)+$B214,"")&gt;20,IF('Pedidos día'!G214&gt;0,('Pedidos día'!G214*$C214)+$B214,""),20)</f>
        <v/>
      </c>
      <c r="H214" t="str">
        <f>IF(IF('Pedidos día'!H214&gt;0,('Pedidos día'!H214*$C214)+$B214,"")&gt;20,IF('Pedidos día'!H214&gt;0,('Pedidos día'!H214*$C214)+$B214,""),20)</f>
        <v/>
      </c>
      <c r="I214" t="str">
        <f>IF(IF('Pedidos día'!I214&gt;0,('Pedidos día'!I214*$C214)+$B214,"")&gt;20,IF('Pedidos día'!I214&gt;0,('Pedidos día'!I214*$C214)+$B214,""),20)</f>
        <v/>
      </c>
      <c r="J214" t="str">
        <f>IF(IF('Pedidos día'!J214&gt;0,('Pedidos día'!J214*$C214)+$B214,"")&gt;20,IF('Pedidos día'!J214&gt;0,('Pedidos día'!J214*$C214)+$B214,""),20)</f>
        <v/>
      </c>
      <c r="K214" t="str">
        <f>IF(IF('Pedidos día'!K214&gt;0,('Pedidos día'!K214*$C214)+$B214,"")&gt;20,IF('Pedidos día'!K214&gt;0,('Pedidos día'!K214*$C214)+$B214,""),20)</f>
        <v/>
      </c>
      <c r="L214" t="str">
        <f>IF(IF('Pedidos día'!L214&gt;0,('Pedidos día'!L214*$C214)+$B214,"")&gt;20,IF('Pedidos día'!L214&gt;0,('Pedidos día'!L214*$C214)+$B214,""),20)</f>
        <v/>
      </c>
      <c r="M214" t="str">
        <f>IF(IF('Pedidos día'!M214&gt;0,('Pedidos día'!M214*$C214)+$B214,"")&gt;20,IF('Pedidos día'!M214&gt;0,('Pedidos día'!M214*$C214)+$B214,""),20)</f>
        <v/>
      </c>
      <c r="N214" t="str">
        <f>IF(IF('Pedidos día'!N214&gt;0,('Pedidos día'!N214*$C214)+$B214,"")&gt;20,IF('Pedidos día'!N214&gt;0,('Pedidos día'!N214*$C214)+$B214,""),20)</f>
        <v/>
      </c>
      <c r="O214" t="str">
        <f>IF(IF('Pedidos día'!O214&gt;0,('Pedidos día'!O214*$C214)+$B214,"")&gt;20,IF('Pedidos día'!O214&gt;0,('Pedidos día'!O214*$C214)+$B214,""),20)</f>
        <v/>
      </c>
      <c r="P214" t="str">
        <f>IF(IF('Pedidos día'!P214&gt;0,('Pedidos día'!P214*$C214)+$B214,"")&gt;20,IF('Pedidos día'!P214&gt;0,('Pedidos día'!P214*$C214)+$B214,""),20)</f>
        <v/>
      </c>
      <c r="Q214" t="str">
        <f>IF(IF('Pedidos día'!Q214&gt;0,('Pedidos día'!Q214*$C214)+$B214,"")&gt;20,IF('Pedidos día'!Q214&gt;0,('Pedidos día'!Q214*$C214)+$B214,""),20)</f>
        <v/>
      </c>
      <c r="R214" t="str">
        <f>IF(IF('Pedidos día'!R214&gt;0,('Pedidos día'!R214*$C214)+$B214,"")&gt;20,IF('Pedidos día'!R214&gt;0,('Pedidos día'!R214*$C214)+$B214,""),20)</f>
        <v/>
      </c>
      <c r="S214" t="str">
        <f>IF(IF('Pedidos día'!S214&gt;0,('Pedidos día'!S214*$C214)+$B214,"")&gt;20,IF('Pedidos día'!S214&gt;0,('Pedidos día'!S214*$C214)+$B214,""),20)</f>
        <v/>
      </c>
      <c r="T214" t="str">
        <f>IF(IF('Pedidos día'!T214&gt;0,('Pedidos día'!T214*$C214)+$B214,"")&gt;20,IF('Pedidos día'!T214&gt;0,('Pedidos día'!T214*$C214)+$B214,""),20)</f>
        <v/>
      </c>
      <c r="U214" t="str">
        <f>IF(IF('Pedidos día'!U214&gt;0,('Pedidos día'!U214*$C214)+$B214,"")&gt;20,IF('Pedidos día'!U214&gt;0,('Pedidos día'!U214*$C214)+$B214,""),20)</f>
        <v/>
      </c>
      <c r="V214" t="str">
        <f>IF(IF('Pedidos día'!V214&gt;0,('Pedidos día'!V214*$C214)+$B214,"")&gt;20,IF('Pedidos día'!V214&gt;0,('Pedidos día'!V214*$C214)+$B214,""),20)</f>
        <v/>
      </c>
      <c r="W214" t="str">
        <f>IF(IF('Pedidos día'!W214&gt;0,('Pedidos día'!W214*$C214)+$B214,"")&gt;20,IF('Pedidos día'!W214&gt;0,('Pedidos día'!W214*$C214)+$B214,""),20)</f>
        <v/>
      </c>
      <c r="X214" t="str">
        <f>IF(IF('Pedidos día'!X214&gt;0,('Pedidos día'!X214*$C214)+$B214,"")&gt;20,IF('Pedidos día'!X214&gt;0,('Pedidos día'!X214*$C214)+$B214,""),20)</f>
        <v/>
      </c>
      <c r="Y214" t="str">
        <f>IF(IF('Pedidos día'!Y214&gt;0,('Pedidos día'!Y214*$C214)+$B214,"")&gt;20,IF('Pedidos día'!Y214&gt;0,('Pedidos día'!Y214*$C214)+$B214,""),20)</f>
        <v/>
      </c>
      <c r="Z214">
        <f>IF('Pedidos día'!Z214&gt;0,('Pedidos día'!Z214*$C214)+$B214,"")</f>
        <v>35.810739343999806</v>
      </c>
    </row>
    <row r="215" spans="1:26">
      <c r="A215" t="str">
        <f>'Pedidos día'!A215</f>
        <v>00000-0153</v>
      </c>
      <c r="B215">
        <f>'Pedidos día'!B215</f>
        <v>30</v>
      </c>
      <c r="C215" s="15">
        <f>'Pedidos día'!C215</f>
        <v>1.0301390118465714</v>
      </c>
      <c r="D215" t="str">
        <f>IF(IF('Pedidos día'!D215&gt;0,('Pedidos día'!D215*$C215)+$B215,"")&gt;20,IF('Pedidos día'!D215&gt;0,('Pedidos día'!D215*$C215)+$B215,""),20)</f>
        <v/>
      </c>
      <c r="E215" t="str">
        <f>IF(IF('Pedidos día'!E215&gt;0,('Pedidos día'!E215*$C215)+$B215,"")&gt;20,IF('Pedidos día'!E215&gt;0,('Pedidos día'!E215*$C215)+$B215,""),20)</f>
        <v/>
      </c>
      <c r="F215" t="str">
        <f>IF(IF('Pedidos día'!F215&gt;0,('Pedidos día'!F215*$C215)+$B215,"")&gt;20,IF('Pedidos día'!F215&gt;0,('Pedidos día'!F215*$C215)+$B215,""),20)</f>
        <v/>
      </c>
      <c r="G215" t="str">
        <f>IF(IF('Pedidos día'!G215&gt;0,('Pedidos día'!G215*$C215)+$B215,"")&gt;20,IF('Pedidos día'!G215&gt;0,('Pedidos día'!G215*$C215)+$B215,""),20)</f>
        <v/>
      </c>
      <c r="H215">
        <f>IF(IF('Pedidos día'!H215&gt;0,('Pedidos día'!H215*$C215)+$B215,"")&gt;20,IF('Pedidos día'!H215&gt;0,('Pedidos día'!H215*$C215)+$B215,""),20)</f>
        <v>31.030139011846572</v>
      </c>
      <c r="I215" t="str">
        <f>IF(IF('Pedidos día'!I215&gt;0,('Pedidos día'!I215*$C215)+$B215,"")&gt;20,IF('Pedidos día'!I215&gt;0,('Pedidos día'!I215*$C215)+$B215,""),20)</f>
        <v/>
      </c>
      <c r="J215" t="str">
        <f>IF(IF('Pedidos día'!J215&gt;0,('Pedidos día'!J215*$C215)+$B215,"")&gt;20,IF('Pedidos día'!J215&gt;0,('Pedidos día'!J215*$C215)+$B215,""),20)</f>
        <v/>
      </c>
      <c r="K215" t="str">
        <f>IF(IF('Pedidos día'!K215&gt;0,('Pedidos día'!K215*$C215)+$B215,"")&gt;20,IF('Pedidos día'!K215&gt;0,('Pedidos día'!K215*$C215)+$B215,""),20)</f>
        <v/>
      </c>
      <c r="L215" t="str">
        <f>IF(IF('Pedidos día'!L215&gt;0,('Pedidos día'!L215*$C215)+$B215,"")&gt;20,IF('Pedidos día'!L215&gt;0,('Pedidos día'!L215*$C215)+$B215,""),20)</f>
        <v/>
      </c>
      <c r="M215" t="str">
        <f>IF(IF('Pedidos día'!M215&gt;0,('Pedidos día'!M215*$C215)+$B215,"")&gt;20,IF('Pedidos día'!M215&gt;0,('Pedidos día'!M215*$C215)+$B215,""),20)</f>
        <v/>
      </c>
      <c r="N215" t="str">
        <f>IF(IF('Pedidos día'!N215&gt;0,('Pedidos día'!N215*$C215)+$B215,"")&gt;20,IF('Pedidos día'!N215&gt;0,('Pedidos día'!N215*$C215)+$B215,""),20)</f>
        <v/>
      </c>
      <c r="O215" t="str">
        <f>IF(IF('Pedidos día'!O215&gt;0,('Pedidos día'!O215*$C215)+$B215,"")&gt;20,IF('Pedidos día'!O215&gt;0,('Pedidos día'!O215*$C215)+$B215,""),20)</f>
        <v/>
      </c>
      <c r="P215" t="str">
        <f>IF(IF('Pedidos día'!P215&gt;0,('Pedidos día'!P215*$C215)+$B215,"")&gt;20,IF('Pedidos día'!P215&gt;0,('Pedidos día'!P215*$C215)+$B215,""),20)</f>
        <v/>
      </c>
      <c r="Q215" t="str">
        <f>IF(IF('Pedidos día'!Q215&gt;0,('Pedidos día'!Q215*$C215)+$B215,"")&gt;20,IF('Pedidos día'!Q215&gt;0,('Pedidos día'!Q215*$C215)+$B215,""),20)</f>
        <v/>
      </c>
      <c r="R215" t="str">
        <f>IF(IF('Pedidos día'!R215&gt;0,('Pedidos día'!R215*$C215)+$B215,"")&gt;20,IF('Pedidos día'!R215&gt;0,('Pedidos día'!R215*$C215)+$B215,""),20)</f>
        <v/>
      </c>
      <c r="S215" t="str">
        <f>IF(IF('Pedidos día'!S215&gt;0,('Pedidos día'!S215*$C215)+$B215,"")&gt;20,IF('Pedidos día'!S215&gt;0,('Pedidos día'!S215*$C215)+$B215,""),20)</f>
        <v/>
      </c>
      <c r="T215" t="str">
        <f>IF(IF('Pedidos día'!T215&gt;0,('Pedidos día'!T215*$C215)+$B215,"")&gt;20,IF('Pedidos día'!T215&gt;0,('Pedidos día'!T215*$C215)+$B215,""),20)</f>
        <v/>
      </c>
      <c r="U215" t="str">
        <f>IF(IF('Pedidos día'!U215&gt;0,('Pedidos día'!U215*$C215)+$B215,"")&gt;20,IF('Pedidos día'!U215&gt;0,('Pedidos día'!U215*$C215)+$B215,""),20)</f>
        <v/>
      </c>
      <c r="V215" t="str">
        <f>IF(IF('Pedidos día'!V215&gt;0,('Pedidos día'!V215*$C215)+$B215,"")&gt;20,IF('Pedidos día'!V215&gt;0,('Pedidos día'!V215*$C215)+$B215,""),20)</f>
        <v/>
      </c>
      <c r="W215" t="str">
        <f>IF(IF('Pedidos día'!W215&gt;0,('Pedidos día'!W215*$C215)+$B215,"")&gt;20,IF('Pedidos día'!W215&gt;0,('Pedidos día'!W215*$C215)+$B215,""),20)</f>
        <v/>
      </c>
      <c r="X215" t="str">
        <f>IF(IF('Pedidos día'!X215&gt;0,('Pedidos día'!X215*$C215)+$B215,"")&gt;20,IF('Pedidos día'!X215&gt;0,('Pedidos día'!X215*$C215)+$B215,""),20)</f>
        <v/>
      </c>
      <c r="Y215" t="str">
        <f>IF(IF('Pedidos día'!Y215&gt;0,('Pedidos día'!Y215*$C215)+$B215,"")&gt;20,IF('Pedidos día'!Y215&gt;0,('Pedidos día'!Y215*$C215)+$B215,""),20)</f>
        <v/>
      </c>
      <c r="Z215">
        <f>IF('Pedidos día'!Z215&gt;0,('Pedidos día'!Z215*$C215)+$B215,"")</f>
        <v>31.030139011846572</v>
      </c>
    </row>
    <row r="216" spans="1:26">
      <c r="A216" t="str">
        <f>'Pedidos día'!A216</f>
        <v>00000-0161</v>
      </c>
      <c r="B216">
        <f>'Pedidos día'!B216</f>
        <v>10</v>
      </c>
      <c r="C216" s="15">
        <f>'Pedidos día'!C216</f>
        <v>1.1507867225799648</v>
      </c>
      <c r="D216" t="str">
        <f>IF(IF('Pedidos día'!D216&gt;0,('Pedidos día'!D216*$C216)+$B216,"")&gt;20,IF('Pedidos día'!D216&gt;0,('Pedidos día'!D216*$C216)+$B216,""),20)</f>
        <v/>
      </c>
      <c r="E216" t="str">
        <f>IF(IF('Pedidos día'!E216&gt;0,('Pedidos día'!E216*$C216)+$B216,"")&gt;20,IF('Pedidos día'!E216&gt;0,('Pedidos día'!E216*$C216)+$B216,""),20)</f>
        <v/>
      </c>
      <c r="F216" t="str">
        <f>IF(IF('Pedidos día'!F216&gt;0,('Pedidos día'!F216*$C216)+$B216,"")&gt;20,IF('Pedidos día'!F216&gt;0,('Pedidos día'!F216*$C216)+$B216,""),20)</f>
        <v/>
      </c>
      <c r="G216" t="str">
        <f>IF(IF('Pedidos día'!G216&gt;0,('Pedidos día'!G216*$C216)+$B216,"")&gt;20,IF('Pedidos día'!G216&gt;0,('Pedidos día'!G216*$C216)+$B216,""),20)</f>
        <v/>
      </c>
      <c r="H216" t="str">
        <f>IF(IF('Pedidos día'!H216&gt;0,('Pedidos día'!H216*$C216)+$B216,"")&gt;20,IF('Pedidos día'!H216&gt;0,('Pedidos día'!H216*$C216)+$B216,""),20)</f>
        <v/>
      </c>
      <c r="I216" t="str">
        <f>IF(IF('Pedidos día'!I216&gt;0,('Pedidos día'!I216*$C216)+$B216,"")&gt;20,IF('Pedidos día'!I216&gt;0,('Pedidos día'!I216*$C216)+$B216,""),20)</f>
        <v/>
      </c>
      <c r="J216" t="str">
        <f>IF(IF('Pedidos día'!J216&gt;0,('Pedidos día'!J216*$C216)+$B216,"")&gt;20,IF('Pedidos día'!J216&gt;0,('Pedidos día'!J216*$C216)+$B216,""),20)</f>
        <v/>
      </c>
      <c r="K216" t="str">
        <f>IF(IF('Pedidos día'!K216&gt;0,('Pedidos día'!K216*$C216)+$B216,"")&gt;20,IF('Pedidos día'!K216&gt;0,('Pedidos día'!K216*$C216)+$B216,""),20)</f>
        <v/>
      </c>
      <c r="L216" t="str">
        <f>IF(IF('Pedidos día'!L216&gt;0,('Pedidos día'!L216*$C216)+$B216,"")&gt;20,IF('Pedidos día'!L216&gt;0,('Pedidos día'!L216*$C216)+$B216,""),20)</f>
        <v/>
      </c>
      <c r="M216" t="str">
        <f>IF(IF('Pedidos día'!M216&gt;0,('Pedidos día'!M216*$C216)+$B216,"")&gt;20,IF('Pedidos día'!M216&gt;0,('Pedidos día'!M216*$C216)+$B216,""),20)</f>
        <v/>
      </c>
      <c r="N216" t="str">
        <f>IF(IF('Pedidos día'!N216&gt;0,('Pedidos día'!N216*$C216)+$B216,"")&gt;20,IF('Pedidos día'!N216&gt;0,('Pedidos día'!N216*$C216)+$B216,""),20)</f>
        <v/>
      </c>
      <c r="O216" t="str">
        <f>IF(IF('Pedidos día'!O216&gt;0,('Pedidos día'!O216*$C216)+$B216,"")&gt;20,IF('Pedidos día'!O216&gt;0,('Pedidos día'!O216*$C216)+$B216,""),20)</f>
        <v/>
      </c>
      <c r="P216" t="str">
        <f>IF(IF('Pedidos día'!P216&gt;0,('Pedidos día'!P216*$C216)+$B216,"")&gt;20,IF('Pedidos día'!P216&gt;0,('Pedidos día'!P216*$C216)+$B216,""),20)</f>
        <v/>
      </c>
      <c r="Q216" t="str">
        <f>IF(IF('Pedidos día'!Q216&gt;0,('Pedidos día'!Q216*$C216)+$B216,"")&gt;20,IF('Pedidos día'!Q216&gt;0,('Pedidos día'!Q216*$C216)+$B216,""),20)</f>
        <v/>
      </c>
      <c r="R216" t="str">
        <f>IF(IF('Pedidos día'!R216&gt;0,('Pedidos día'!R216*$C216)+$B216,"")&gt;20,IF('Pedidos día'!R216&gt;0,('Pedidos día'!R216*$C216)+$B216,""),20)</f>
        <v/>
      </c>
      <c r="S216" t="str">
        <f>IF(IF('Pedidos día'!S216&gt;0,('Pedidos día'!S216*$C216)+$B216,"")&gt;20,IF('Pedidos día'!S216&gt;0,('Pedidos día'!S216*$C216)+$B216,""),20)</f>
        <v/>
      </c>
      <c r="T216" t="str">
        <f>IF(IF('Pedidos día'!T216&gt;0,('Pedidos día'!T216*$C216)+$B216,"")&gt;20,IF('Pedidos día'!T216&gt;0,('Pedidos día'!T216*$C216)+$B216,""),20)</f>
        <v/>
      </c>
      <c r="U216" t="str">
        <f>IF(IF('Pedidos día'!U216&gt;0,('Pedidos día'!U216*$C216)+$B216,"")&gt;20,IF('Pedidos día'!U216&gt;0,('Pedidos día'!U216*$C216)+$B216,""),20)</f>
        <v/>
      </c>
      <c r="V216" t="str">
        <f>IF(IF('Pedidos día'!V216&gt;0,('Pedidos día'!V216*$C216)+$B216,"")&gt;20,IF('Pedidos día'!V216&gt;0,('Pedidos día'!V216*$C216)+$B216,""),20)</f>
        <v/>
      </c>
      <c r="W216">
        <f>IF(IF('Pedidos día'!W216&gt;0,('Pedidos día'!W216*$C216)+$B216,"")&gt;20,IF('Pedidos día'!W216&gt;0,('Pedidos día'!W216*$C216)+$B216,""),20)</f>
        <v>20</v>
      </c>
      <c r="X216" t="str">
        <f>IF(IF('Pedidos día'!X216&gt;0,('Pedidos día'!X216*$C216)+$B216,"")&gt;20,IF('Pedidos día'!X216&gt;0,('Pedidos día'!X216*$C216)+$B216,""),20)</f>
        <v/>
      </c>
      <c r="Y216" t="str">
        <f>IF(IF('Pedidos día'!Y216&gt;0,('Pedidos día'!Y216*$C216)+$B216,"")&gt;20,IF('Pedidos día'!Y216&gt;0,('Pedidos día'!Y216*$C216)+$B216,""),20)</f>
        <v/>
      </c>
      <c r="Z216">
        <f>IF('Pedidos día'!Z216&gt;0,('Pedidos día'!Z216*$C216)+$B216,"")</f>
        <v>19.206293780639719</v>
      </c>
    </row>
    <row r="217" spans="1:26">
      <c r="A217" t="str">
        <f>'Pedidos día'!A217</f>
        <v>00000-0162</v>
      </c>
      <c r="B217">
        <f>'Pedidos día'!B217</f>
        <v>10</v>
      </c>
      <c r="C217" s="15">
        <f>'Pedidos día'!C217</f>
        <v>1.7105609110857907</v>
      </c>
      <c r="D217" t="str">
        <f>IF(IF('Pedidos día'!D217&gt;0,('Pedidos día'!D217*$C217)+$B217,"")&gt;20,IF('Pedidos día'!D217&gt;0,('Pedidos día'!D217*$C217)+$B217,""),20)</f>
        <v/>
      </c>
      <c r="E217" t="str">
        <f>IF(IF('Pedidos día'!E217&gt;0,('Pedidos día'!E217*$C217)+$B217,"")&gt;20,IF('Pedidos día'!E217&gt;0,('Pedidos día'!E217*$C217)+$B217,""),20)</f>
        <v/>
      </c>
      <c r="F217" t="str">
        <f>IF(IF('Pedidos día'!F217&gt;0,('Pedidos día'!F217*$C217)+$B217,"")&gt;20,IF('Pedidos día'!F217&gt;0,('Pedidos día'!F217*$C217)+$B217,""),20)</f>
        <v/>
      </c>
      <c r="G217" t="str">
        <f>IF(IF('Pedidos día'!G217&gt;0,('Pedidos día'!G217*$C217)+$B217,"")&gt;20,IF('Pedidos día'!G217&gt;0,('Pedidos día'!G217*$C217)+$B217,""),20)</f>
        <v/>
      </c>
      <c r="H217" t="str">
        <f>IF(IF('Pedidos día'!H217&gt;0,('Pedidos día'!H217*$C217)+$B217,"")&gt;20,IF('Pedidos día'!H217&gt;0,('Pedidos día'!H217*$C217)+$B217,""),20)</f>
        <v/>
      </c>
      <c r="I217" t="str">
        <f>IF(IF('Pedidos día'!I217&gt;0,('Pedidos día'!I217*$C217)+$B217,"")&gt;20,IF('Pedidos día'!I217&gt;0,('Pedidos día'!I217*$C217)+$B217,""),20)</f>
        <v/>
      </c>
      <c r="J217" t="str">
        <f>IF(IF('Pedidos día'!J217&gt;0,('Pedidos día'!J217*$C217)+$B217,"")&gt;20,IF('Pedidos día'!J217&gt;0,('Pedidos día'!J217*$C217)+$B217,""),20)</f>
        <v/>
      </c>
      <c r="K217" t="str">
        <f>IF(IF('Pedidos día'!K217&gt;0,('Pedidos día'!K217*$C217)+$B217,"")&gt;20,IF('Pedidos día'!K217&gt;0,('Pedidos día'!K217*$C217)+$B217,""),20)</f>
        <v/>
      </c>
      <c r="L217" t="str">
        <f>IF(IF('Pedidos día'!L217&gt;0,('Pedidos día'!L217*$C217)+$B217,"")&gt;20,IF('Pedidos día'!L217&gt;0,('Pedidos día'!L217*$C217)+$B217,""),20)</f>
        <v/>
      </c>
      <c r="M217" t="str">
        <f>IF(IF('Pedidos día'!M217&gt;0,('Pedidos día'!M217*$C217)+$B217,"")&gt;20,IF('Pedidos día'!M217&gt;0,('Pedidos día'!M217*$C217)+$B217,""),20)</f>
        <v/>
      </c>
      <c r="N217" t="str">
        <f>IF(IF('Pedidos día'!N217&gt;0,('Pedidos día'!N217*$C217)+$B217,"")&gt;20,IF('Pedidos día'!N217&gt;0,('Pedidos día'!N217*$C217)+$B217,""),20)</f>
        <v/>
      </c>
      <c r="O217" t="str">
        <f>IF(IF('Pedidos día'!O217&gt;0,('Pedidos día'!O217*$C217)+$B217,"")&gt;20,IF('Pedidos día'!O217&gt;0,('Pedidos día'!O217*$C217)+$B217,""),20)</f>
        <v/>
      </c>
      <c r="P217" t="str">
        <f>IF(IF('Pedidos día'!P217&gt;0,('Pedidos día'!P217*$C217)+$B217,"")&gt;20,IF('Pedidos día'!P217&gt;0,('Pedidos día'!P217*$C217)+$B217,""),20)</f>
        <v/>
      </c>
      <c r="Q217">
        <f>IF(IF('Pedidos día'!Q217&gt;0,('Pedidos día'!Q217*$C217)+$B217,"")&gt;20,IF('Pedidos día'!Q217&gt;0,('Pedidos día'!Q217*$C217)+$B217,""),20)</f>
        <v>20</v>
      </c>
      <c r="R217" t="str">
        <f>IF(IF('Pedidos día'!R217&gt;0,('Pedidos día'!R217*$C217)+$B217,"")&gt;20,IF('Pedidos día'!R217&gt;0,('Pedidos día'!R217*$C217)+$B217,""),20)</f>
        <v/>
      </c>
      <c r="S217" t="str">
        <f>IF(IF('Pedidos día'!S217&gt;0,('Pedidos día'!S217*$C217)+$B217,"")&gt;20,IF('Pedidos día'!S217&gt;0,('Pedidos día'!S217*$C217)+$B217,""),20)</f>
        <v/>
      </c>
      <c r="T217" t="str">
        <f>IF(IF('Pedidos día'!T217&gt;0,('Pedidos día'!T217*$C217)+$B217,"")&gt;20,IF('Pedidos día'!T217&gt;0,('Pedidos día'!T217*$C217)+$B217,""),20)</f>
        <v/>
      </c>
      <c r="U217" t="str">
        <f>IF(IF('Pedidos día'!U217&gt;0,('Pedidos día'!U217*$C217)+$B217,"")&gt;20,IF('Pedidos día'!U217&gt;0,('Pedidos día'!U217*$C217)+$B217,""),20)</f>
        <v/>
      </c>
      <c r="V217" t="str">
        <f>IF(IF('Pedidos día'!V217&gt;0,('Pedidos día'!V217*$C217)+$B217,"")&gt;20,IF('Pedidos día'!V217&gt;0,('Pedidos día'!V217*$C217)+$B217,""),20)</f>
        <v/>
      </c>
      <c r="W217" t="str">
        <f>IF(IF('Pedidos día'!W217&gt;0,('Pedidos día'!W217*$C217)+$B217,"")&gt;20,IF('Pedidos día'!W217&gt;0,('Pedidos día'!W217*$C217)+$B217,""),20)</f>
        <v/>
      </c>
      <c r="X217" t="str">
        <f>IF(IF('Pedidos día'!X217&gt;0,('Pedidos día'!X217*$C217)+$B217,"")&gt;20,IF('Pedidos día'!X217&gt;0,('Pedidos día'!X217*$C217)+$B217,""),20)</f>
        <v/>
      </c>
      <c r="Y217" t="str">
        <f>IF(IF('Pedidos día'!Y217&gt;0,('Pedidos día'!Y217*$C217)+$B217,"")&gt;20,IF('Pedidos día'!Y217&gt;0,('Pedidos día'!Y217*$C217)+$B217,""),20)</f>
        <v/>
      </c>
      <c r="Z217">
        <f>IF('Pedidos día'!Z217&gt;0,('Pedidos día'!Z217*$C217)+$B217,"")</f>
        <v>16.842243644343164</v>
      </c>
    </row>
    <row r="218" spans="1:26">
      <c r="A218" t="str">
        <f>'Pedidos día'!A218</f>
        <v>00000-0164</v>
      </c>
      <c r="B218">
        <f>'Pedidos día'!B218</f>
        <v>20</v>
      </c>
      <c r="C218" s="15">
        <f>'Pedidos día'!C218</f>
        <v>1.711209487219203</v>
      </c>
      <c r="D218" t="str">
        <f>IF(IF('Pedidos día'!D218&gt;0,('Pedidos día'!D218*$C218)+$B218,"")&gt;20,IF('Pedidos día'!D218&gt;0,('Pedidos día'!D218*$C218)+$B218,""),20)</f>
        <v/>
      </c>
      <c r="E218" t="str">
        <f>IF(IF('Pedidos día'!E218&gt;0,('Pedidos día'!E218*$C218)+$B218,"")&gt;20,IF('Pedidos día'!E218&gt;0,('Pedidos día'!E218*$C218)+$B218,""),20)</f>
        <v/>
      </c>
      <c r="F218" t="str">
        <f>IF(IF('Pedidos día'!F218&gt;0,('Pedidos día'!F218*$C218)+$B218,"")&gt;20,IF('Pedidos día'!F218&gt;0,('Pedidos día'!F218*$C218)+$B218,""),20)</f>
        <v/>
      </c>
      <c r="G218" t="str">
        <f>IF(IF('Pedidos día'!G218&gt;0,('Pedidos día'!G218*$C218)+$B218,"")&gt;20,IF('Pedidos día'!G218&gt;0,('Pedidos día'!G218*$C218)+$B218,""),20)</f>
        <v/>
      </c>
      <c r="H218" t="str">
        <f>IF(IF('Pedidos día'!H218&gt;0,('Pedidos día'!H218*$C218)+$B218,"")&gt;20,IF('Pedidos día'!H218&gt;0,('Pedidos día'!H218*$C218)+$B218,""),20)</f>
        <v/>
      </c>
      <c r="I218" t="str">
        <f>IF(IF('Pedidos día'!I218&gt;0,('Pedidos día'!I218*$C218)+$B218,"")&gt;20,IF('Pedidos día'!I218&gt;0,('Pedidos día'!I218*$C218)+$B218,""),20)</f>
        <v/>
      </c>
      <c r="J218" t="str">
        <f>IF(IF('Pedidos día'!J218&gt;0,('Pedidos día'!J218*$C218)+$B218,"")&gt;20,IF('Pedidos día'!J218&gt;0,('Pedidos día'!J218*$C218)+$B218,""),20)</f>
        <v/>
      </c>
      <c r="K218" t="str">
        <f>IF(IF('Pedidos día'!K218&gt;0,('Pedidos día'!K218*$C218)+$B218,"")&gt;20,IF('Pedidos día'!K218&gt;0,('Pedidos día'!K218*$C218)+$B218,""),20)</f>
        <v/>
      </c>
      <c r="L218" t="str">
        <f>IF(IF('Pedidos día'!L218&gt;0,('Pedidos día'!L218*$C218)+$B218,"")&gt;20,IF('Pedidos día'!L218&gt;0,('Pedidos día'!L218*$C218)+$B218,""),20)</f>
        <v/>
      </c>
      <c r="M218" t="str">
        <f>IF(IF('Pedidos día'!M218&gt;0,('Pedidos día'!M218*$C218)+$B218,"")&gt;20,IF('Pedidos día'!M218&gt;0,('Pedidos día'!M218*$C218)+$B218,""),20)</f>
        <v/>
      </c>
      <c r="N218">
        <f>IF(IF('Pedidos día'!N218&gt;0,('Pedidos día'!N218*$C218)+$B218,"")&gt;20,IF('Pedidos día'!N218&gt;0,('Pedidos día'!N218*$C218)+$B218,""),20)</f>
        <v>23.422418974438408</v>
      </c>
      <c r="O218" t="str">
        <f>IF(IF('Pedidos día'!O218&gt;0,('Pedidos día'!O218*$C218)+$B218,"")&gt;20,IF('Pedidos día'!O218&gt;0,('Pedidos día'!O218*$C218)+$B218,""),20)</f>
        <v/>
      </c>
      <c r="P218" t="str">
        <f>IF(IF('Pedidos día'!P218&gt;0,('Pedidos día'!P218*$C218)+$B218,"")&gt;20,IF('Pedidos día'!P218&gt;0,('Pedidos día'!P218*$C218)+$B218,""),20)</f>
        <v/>
      </c>
      <c r="Q218" t="str">
        <f>IF(IF('Pedidos día'!Q218&gt;0,('Pedidos día'!Q218*$C218)+$B218,"")&gt;20,IF('Pedidos día'!Q218&gt;0,('Pedidos día'!Q218*$C218)+$B218,""),20)</f>
        <v/>
      </c>
      <c r="R218" t="str">
        <f>IF(IF('Pedidos día'!R218&gt;0,('Pedidos día'!R218*$C218)+$B218,"")&gt;20,IF('Pedidos día'!R218&gt;0,('Pedidos día'!R218*$C218)+$B218,""),20)</f>
        <v/>
      </c>
      <c r="S218" t="str">
        <f>IF(IF('Pedidos día'!S218&gt;0,('Pedidos día'!S218*$C218)+$B218,"")&gt;20,IF('Pedidos día'!S218&gt;0,('Pedidos día'!S218*$C218)+$B218,""),20)</f>
        <v/>
      </c>
      <c r="T218" t="str">
        <f>IF(IF('Pedidos día'!T218&gt;0,('Pedidos día'!T218*$C218)+$B218,"")&gt;20,IF('Pedidos día'!T218&gt;0,('Pedidos día'!T218*$C218)+$B218,""),20)</f>
        <v/>
      </c>
      <c r="U218" t="str">
        <f>IF(IF('Pedidos día'!U218&gt;0,('Pedidos día'!U218*$C218)+$B218,"")&gt;20,IF('Pedidos día'!U218&gt;0,('Pedidos día'!U218*$C218)+$B218,""),20)</f>
        <v/>
      </c>
      <c r="V218" t="str">
        <f>IF(IF('Pedidos día'!V218&gt;0,('Pedidos día'!V218*$C218)+$B218,"")&gt;20,IF('Pedidos día'!V218&gt;0,('Pedidos día'!V218*$C218)+$B218,""),20)</f>
        <v/>
      </c>
      <c r="W218" t="str">
        <f>IF(IF('Pedidos día'!W218&gt;0,('Pedidos día'!W218*$C218)+$B218,"")&gt;20,IF('Pedidos día'!W218&gt;0,('Pedidos día'!W218*$C218)+$B218,""),20)</f>
        <v/>
      </c>
      <c r="X218" t="str">
        <f>IF(IF('Pedidos día'!X218&gt;0,('Pedidos día'!X218*$C218)+$B218,"")&gt;20,IF('Pedidos día'!X218&gt;0,('Pedidos día'!X218*$C218)+$B218,""),20)</f>
        <v/>
      </c>
      <c r="Y218" t="str">
        <f>IF(IF('Pedidos día'!Y218&gt;0,('Pedidos día'!Y218*$C218)+$B218,"")&gt;20,IF('Pedidos día'!Y218&gt;0,('Pedidos día'!Y218*$C218)+$B218,""),20)</f>
        <v/>
      </c>
      <c r="Z218">
        <f>IF('Pedidos día'!Z218&gt;0,('Pedidos día'!Z218*$C218)+$B218,"")</f>
        <v>23.422418974438408</v>
      </c>
    </row>
    <row r="219" spans="1:26">
      <c r="A219" t="str">
        <f>'Pedidos día'!A219</f>
        <v>00000-0165</v>
      </c>
      <c r="B219">
        <f>'Pedidos día'!B219</f>
        <v>20</v>
      </c>
      <c r="C219" s="15">
        <f>'Pedidos día'!C219</f>
        <v>1.566804364035054</v>
      </c>
      <c r="D219" t="str">
        <f>IF(IF('Pedidos día'!D219&gt;0,('Pedidos día'!D219*$C219)+$B219,"")&gt;20,IF('Pedidos día'!D219&gt;0,('Pedidos día'!D219*$C219)+$B219,""),20)</f>
        <v/>
      </c>
      <c r="E219" t="str">
        <f>IF(IF('Pedidos día'!E219&gt;0,('Pedidos día'!E219*$C219)+$B219,"")&gt;20,IF('Pedidos día'!E219&gt;0,('Pedidos día'!E219*$C219)+$B219,""),20)</f>
        <v/>
      </c>
      <c r="F219" t="str">
        <f>IF(IF('Pedidos día'!F219&gt;0,('Pedidos día'!F219*$C219)+$B219,"")&gt;20,IF('Pedidos día'!F219&gt;0,('Pedidos día'!F219*$C219)+$B219,""),20)</f>
        <v/>
      </c>
      <c r="G219" t="str">
        <f>IF(IF('Pedidos día'!G219&gt;0,('Pedidos día'!G219*$C219)+$B219,"")&gt;20,IF('Pedidos día'!G219&gt;0,('Pedidos día'!G219*$C219)+$B219,""),20)</f>
        <v/>
      </c>
      <c r="H219" t="str">
        <f>IF(IF('Pedidos día'!H219&gt;0,('Pedidos día'!H219*$C219)+$B219,"")&gt;20,IF('Pedidos día'!H219&gt;0,('Pedidos día'!H219*$C219)+$B219,""),20)</f>
        <v/>
      </c>
      <c r="I219" t="str">
        <f>IF(IF('Pedidos día'!I219&gt;0,('Pedidos día'!I219*$C219)+$B219,"")&gt;20,IF('Pedidos día'!I219&gt;0,('Pedidos día'!I219*$C219)+$B219,""),20)</f>
        <v/>
      </c>
      <c r="J219" t="str">
        <f>IF(IF('Pedidos día'!J219&gt;0,('Pedidos día'!J219*$C219)+$B219,"")&gt;20,IF('Pedidos día'!J219&gt;0,('Pedidos día'!J219*$C219)+$B219,""),20)</f>
        <v/>
      </c>
      <c r="K219" t="str">
        <f>IF(IF('Pedidos día'!K219&gt;0,('Pedidos día'!K219*$C219)+$B219,"")&gt;20,IF('Pedidos día'!K219&gt;0,('Pedidos día'!K219*$C219)+$B219,""),20)</f>
        <v/>
      </c>
      <c r="L219" t="str">
        <f>IF(IF('Pedidos día'!L219&gt;0,('Pedidos día'!L219*$C219)+$B219,"")&gt;20,IF('Pedidos día'!L219&gt;0,('Pedidos día'!L219*$C219)+$B219,""),20)</f>
        <v/>
      </c>
      <c r="M219" t="str">
        <f>IF(IF('Pedidos día'!M219&gt;0,('Pedidos día'!M219*$C219)+$B219,"")&gt;20,IF('Pedidos día'!M219&gt;0,('Pedidos día'!M219*$C219)+$B219,""),20)</f>
        <v/>
      </c>
      <c r="N219" t="str">
        <f>IF(IF('Pedidos día'!N219&gt;0,('Pedidos día'!N219*$C219)+$B219,"")&gt;20,IF('Pedidos día'!N219&gt;0,('Pedidos día'!N219*$C219)+$B219,""),20)</f>
        <v/>
      </c>
      <c r="O219" t="str">
        <f>IF(IF('Pedidos día'!O219&gt;0,('Pedidos día'!O219*$C219)+$B219,"")&gt;20,IF('Pedidos día'!O219&gt;0,('Pedidos día'!O219*$C219)+$B219,""),20)</f>
        <v/>
      </c>
      <c r="P219" t="str">
        <f>IF(IF('Pedidos día'!P219&gt;0,('Pedidos día'!P219*$C219)+$B219,"")&gt;20,IF('Pedidos día'!P219&gt;0,('Pedidos día'!P219*$C219)+$B219,""),20)</f>
        <v/>
      </c>
      <c r="Q219">
        <f>IF(IF('Pedidos día'!Q219&gt;0,('Pedidos día'!Q219*$C219)+$B219,"")&gt;20,IF('Pedidos día'!Q219&gt;0,('Pedidos día'!Q219*$C219)+$B219,""),20)</f>
        <v>29.400826184210324</v>
      </c>
      <c r="R219" t="str">
        <f>IF(IF('Pedidos día'!R219&gt;0,('Pedidos día'!R219*$C219)+$B219,"")&gt;20,IF('Pedidos día'!R219&gt;0,('Pedidos día'!R219*$C219)+$B219,""),20)</f>
        <v/>
      </c>
      <c r="S219" t="str">
        <f>IF(IF('Pedidos día'!S219&gt;0,('Pedidos día'!S219*$C219)+$B219,"")&gt;20,IF('Pedidos día'!S219&gt;0,('Pedidos día'!S219*$C219)+$B219,""),20)</f>
        <v/>
      </c>
      <c r="T219" t="str">
        <f>IF(IF('Pedidos día'!T219&gt;0,('Pedidos día'!T219*$C219)+$B219,"")&gt;20,IF('Pedidos día'!T219&gt;0,('Pedidos día'!T219*$C219)+$B219,""),20)</f>
        <v/>
      </c>
      <c r="U219" t="str">
        <f>IF(IF('Pedidos día'!U219&gt;0,('Pedidos día'!U219*$C219)+$B219,"")&gt;20,IF('Pedidos día'!U219&gt;0,('Pedidos día'!U219*$C219)+$B219,""),20)</f>
        <v/>
      </c>
      <c r="V219" t="str">
        <f>IF(IF('Pedidos día'!V219&gt;0,('Pedidos día'!V219*$C219)+$B219,"")&gt;20,IF('Pedidos día'!V219&gt;0,('Pedidos día'!V219*$C219)+$B219,""),20)</f>
        <v/>
      </c>
      <c r="W219" t="str">
        <f>IF(IF('Pedidos día'!W219&gt;0,('Pedidos día'!W219*$C219)+$B219,"")&gt;20,IF('Pedidos día'!W219&gt;0,('Pedidos día'!W219*$C219)+$B219,""),20)</f>
        <v/>
      </c>
      <c r="X219" t="str">
        <f>IF(IF('Pedidos día'!X219&gt;0,('Pedidos día'!X219*$C219)+$B219,"")&gt;20,IF('Pedidos día'!X219&gt;0,('Pedidos día'!X219*$C219)+$B219,""),20)</f>
        <v/>
      </c>
      <c r="Y219" t="str">
        <f>IF(IF('Pedidos día'!Y219&gt;0,('Pedidos día'!Y219*$C219)+$B219,"")&gt;20,IF('Pedidos día'!Y219&gt;0,('Pedidos día'!Y219*$C219)+$B219,""),20)</f>
        <v/>
      </c>
      <c r="Z219">
        <f>IF('Pedidos día'!Z219&gt;0,('Pedidos día'!Z219*$C219)+$B219,"")</f>
        <v>29.400826184210324</v>
      </c>
    </row>
    <row r="220" spans="1:26">
      <c r="A220" t="str">
        <f>'Pedidos día'!A220</f>
        <v>00000-0166</v>
      </c>
      <c r="B220">
        <f>'Pedidos día'!B220</f>
        <v>10</v>
      </c>
      <c r="C220" s="15">
        <f>'Pedidos día'!C220</f>
        <v>1.2704331186084987</v>
      </c>
      <c r="D220" t="str">
        <f>IF(IF('Pedidos día'!D220&gt;0,('Pedidos día'!D220*$C220)+$B220,"")&gt;20,IF('Pedidos día'!D220&gt;0,('Pedidos día'!D220*$C220)+$B220,""),20)</f>
        <v/>
      </c>
      <c r="E220" t="str">
        <f>IF(IF('Pedidos día'!E220&gt;0,('Pedidos día'!E220*$C220)+$B220,"")&gt;20,IF('Pedidos día'!E220&gt;0,('Pedidos día'!E220*$C220)+$B220,""),20)</f>
        <v/>
      </c>
      <c r="F220" t="str">
        <f>IF(IF('Pedidos día'!F220&gt;0,('Pedidos día'!F220*$C220)+$B220,"")&gt;20,IF('Pedidos día'!F220&gt;0,('Pedidos día'!F220*$C220)+$B220,""),20)</f>
        <v/>
      </c>
      <c r="G220" t="str">
        <f>IF(IF('Pedidos día'!G220&gt;0,('Pedidos día'!G220*$C220)+$B220,"")&gt;20,IF('Pedidos día'!G220&gt;0,('Pedidos día'!G220*$C220)+$B220,""),20)</f>
        <v/>
      </c>
      <c r="H220" t="str">
        <f>IF(IF('Pedidos día'!H220&gt;0,('Pedidos día'!H220*$C220)+$B220,"")&gt;20,IF('Pedidos día'!H220&gt;0,('Pedidos día'!H220*$C220)+$B220,""),20)</f>
        <v/>
      </c>
      <c r="I220" t="str">
        <f>IF(IF('Pedidos día'!I220&gt;0,('Pedidos día'!I220*$C220)+$B220,"")&gt;20,IF('Pedidos día'!I220&gt;0,('Pedidos día'!I220*$C220)+$B220,""),20)</f>
        <v/>
      </c>
      <c r="J220" t="str">
        <f>IF(IF('Pedidos día'!J220&gt;0,('Pedidos día'!J220*$C220)+$B220,"")&gt;20,IF('Pedidos día'!J220&gt;0,('Pedidos día'!J220*$C220)+$B220,""),20)</f>
        <v/>
      </c>
      <c r="K220" t="str">
        <f>IF(IF('Pedidos día'!K220&gt;0,('Pedidos día'!K220*$C220)+$B220,"")&gt;20,IF('Pedidos día'!K220&gt;0,('Pedidos día'!K220*$C220)+$B220,""),20)</f>
        <v/>
      </c>
      <c r="L220" t="str">
        <f>IF(IF('Pedidos día'!L220&gt;0,('Pedidos día'!L220*$C220)+$B220,"")&gt;20,IF('Pedidos día'!L220&gt;0,('Pedidos día'!L220*$C220)+$B220,""),20)</f>
        <v/>
      </c>
      <c r="M220" t="str">
        <f>IF(IF('Pedidos día'!M220&gt;0,('Pedidos día'!M220*$C220)+$B220,"")&gt;20,IF('Pedidos día'!M220&gt;0,('Pedidos día'!M220*$C220)+$B220,""),20)</f>
        <v/>
      </c>
      <c r="N220" t="str">
        <f>IF(IF('Pedidos día'!N220&gt;0,('Pedidos día'!N220*$C220)+$B220,"")&gt;20,IF('Pedidos día'!N220&gt;0,('Pedidos día'!N220*$C220)+$B220,""),20)</f>
        <v/>
      </c>
      <c r="O220" t="str">
        <f>IF(IF('Pedidos día'!O220&gt;0,('Pedidos día'!O220*$C220)+$B220,"")&gt;20,IF('Pedidos día'!O220&gt;0,('Pedidos día'!O220*$C220)+$B220,""),20)</f>
        <v/>
      </c>
      <c r="P220" t="str">
        <f>IF(IF('Pedidos día'!P220&gt;0,('Pedidos día'!P220*$C220)+$B220,"")&gt;20,IF('Pedidos día'!P220&gt;0,('Pedidos día'!P220*$C220)+$B220,""),20)</f>
        <v/>
      </c>
      <c r="Q220" t="str">
        <f>IF(IF('Pedidos día'!Q220&gt;0,('Pedidos día'!Q220*$C220)+$B220,"")&gt;20,IF('Pedidos día'!Q220&gt;0,('Pedidos día'!Q220*$C220)+$B220,""),20)</f>
        <v/>
      </c>
      <c r="R220" t="str">
        <f>IF(IF('Pedidos día'!R220&gt;0,('Pedidos día'!R220*$C220)+$B220,"")&gt;20,IF('Pedidos día'!R220&gt;0,('Pedidos día'!R220*$C220)+$B220,""),20)</f>
        <v/>
      </c>
      <c r="S220">
        <f>IF(IF('Pedidos día'!S220&gt;0,('Pedidos día'!S220*$C220)+$B220,"")&gt;20,IF('Pedidos día'!S220&gt;0,('Pedidos día'!S220*$C220)+$B220,""),20)</f>
        <v>20</v>
      </c>
      <c r="T220" t="str">
        <f>IF(IF('Pedidos día'!T220&gt;0,('Pedidos día'!T220*$C220)+$B220,"")&gt;20,IF('Pedidos día'!T220&gt;0,('Pedidos día'!T220*$C220)+$B220,""),20)</f>
        <v/>
      </c>
      <c r="U220" t="str">
        <f>IF(IF('Pedidos día'!U220&gt;0,('Pedidos día'!U220*$C220)+$B220,"")&gt;20,IF('Pedidos día'!U220&gt;0,('Pedidos día'!U220*$C220)+$B220,""),20)</f>
        <v/>
      </c>
      <c r="V220" t="str">
        <f>IF(IF('Pedidos día'!V220&gt;0,('Pedidos día'!V220*$C220)+$B220,"")&gt;20,IF('Pedidos día'!V220&gt;0,('Pedidos día'!V220*$C220)+$B220,""),20)</f>
        <v/>
      </c>
      <c r="W220" t="str">
        <f>IF(IF('Pedidos día'!W220&gt;0,('Pedidos día'!W220*$C220)+$B220,"")&gt;20,IF('Pedidos día'!W220&gt;0,('Pedidos día'!W220*$C220)+$B220,""),20)</f>
        <v/>
      </c>
      <c r="X220" t="str">
        <f>IF(IF('Pedidos día'!X220&gt;0,('Pedidos día'!X220*$C220)+$B220,"")&gt;20,IF('Pedidos día'!X220&gt;0,('Pedidos día'!X220*$C220)+$B220,""),20)</f>
        <v/>
      </c>
      <c r="Y220" t="str">
        <f>IF(IF('Pedidos día'!Y220&gt;0,('Pedidos día'!Y220*$C220)+$B220,"")&gt;20,IF('Pedidos día'!Y220&gt;0,('Pedidos día'!Y220*$C220)+$B220,""),20)</f>
        <v/>
      </c>
      <c r="Z220">
        <f>IF('Pedidos día'!Z220&gt;0,('Pedidos día'!Z220*$C220)+$B220,"")</f>
        <v>11.270433118608498</v>
      </c>
    </row>
    <row r="221" spans="1:26">
      <c r="A221" t="str">
        <f>'Pedidos día'!A221</f>
        <v>00000-0167</v>
      </c>
      <c r="B221">
        <f>'Pedidos día'!B221</f>
        <v>40</v>
      </c>
      <c r="C221" s="15">
        <f>'Pedidos día'!C221</f>
        <v>1.9139074584111349</v>
      </c>
      <c r="D221" t="str">
        <f>IF(IF('Pedidos día'!D221&gt;0,('Pedidos día'!D221*$C221)+$B221,"")&gt;20,IF('Pedidos día'!D221&gt;0,('Pedidos día'!D221*$C221)+$B221,""),20)</f>
        <v/>
      </c>
      <c r="E221" t="str">
        <f>IF(IF('Pedidos día'!E221&gt;0,('Pedidos día'!E221*$C221)+$B221,"")&gt;20,IF('Pedidos día'!E221&gt;0,('Pedidos día'!E221*$C221)+$B221,""),20)</f>
        <v/>
      </c>
      <c r="F221" t="str">
        <f>IF(IF('Pedidos día'!F221&gt;0,('Pedidos día'!F221*$C221)+$B221,"")&gt;20,IF('Pedidos día'!F221&gt;0,('Pedidos día'!F221*$C221)+$B221,""),20)</f>
        <v/>
      </c>
      <c r="G221" t="str">
        <f>IF(IF('Pedidos día'!G221&gt;0,('Pedidos día'!G221*$C221)+$B221,"")&gt;20,IF('Pedidos día'!G221&gt;0,('Pedidos día'!G221*$C221)+$B221,""),20)</f>
        <v/>
      </c>
      <c r="H221" t="str">
        <f>IF(IF('Pedidos día'!H221&gt;0,('Pedidos día'!H221*$C221)+$B221,"")&gt;20,IF('Pedidos día'!H221&gt;0,('Pedidos día'!H221*$C221)+$B221,""),20)</f>
        <v/>
      </c>
      <c r="I221" t="str">
        <f>IF(IF('Pedidos día'!I221&gt;0,('Pedidos día'!I221*$C221)+$B221,"")&gt;20,IF('Pedidos día'!I221&gt;0,('Pedidos día'!I221*$C221)+$B221,""),20)</f>
        <v/>
      </c>
      <c r="J221" t="str">
        <f>IF(IF('Pedidos día'!J221&gt;0,('Pedidos día'!J221*$C221)+$B221,"")&gt;20,IF('Pedidos día'!J221&gt;0,('Pedidos día'!J221*$C221)+$B221,""),20)</f>
        <v/>
      </c>
      <c r="K221" t="str">
        <f>IF(IF('Pedidos día'!K221&gt;0,('Pedidos día'!K221*$C221)+$B221,"")&gt;20,IF('Pedidos día'!K221&gt;0,('Pedidos día'!K221*$C221)+$B221,""),20)</f>
        <v/>
      </c>
      <c r="L221" t="str">
        <f>IF(IF('Pedidos día'!L221&gt;0,('Pedidos día'!L221*$C221)+$B221,"")&gt;20,IF('Pedidos día'!L221&gt;0,('Pedidos día'!L221*$C221)+$B221,""),20)</f>
        <v/>
      </c>
      <c r="M221" t="str">
        <f>IF(IF('Pedidos día'!M221&gt;0,('Pedidos día'!M221*$C221)+$B221,"")&gt;20,IF('Pedidos día'!M221&gt;0,('Pedidos día'!M221*$C221)+$B221,""),20)</f>
        <v/>
      </c>
      <c r="N221" t="str">
        <f>IF(IF('Pedidos día'!N221&gt;0,('Pedidos día'!N221*$C221)+$B221,"")&gt;20,IF('Pedidos día'!N221&gt;0,('Pedidos día'!N221*$C221)+$B221,""),20)</f>
        <v/>
      </c>
      <c r="O221" t="str">
        <f>IF(IF('Pedidos día'!O221&gt;0,('Pedidos día'!O221*$C221)+$B221,"")&gt;20,IF('Pedidos día'!O221&gt;0,('Pedidos día'!O221*$C221)+$B221,""),20)</f>
        <v/>
      </c>
      <c r="P221" t="str">
        <f>IF(IF('Pedidos día'!P221&gt;0,('Pedidos día'!P221*$C221)+$B221,"")&gt;20,IF('Pedidos día'!P221&gt;0,('Pedidos día'!P221*$C221)+$B221,""),20)</f>
        <v/>
      </c>
      <c r="Q221" t="str">
        <f>IF(IF('Pedidos día'!Q221&gt;0,('Pedidos día'!Q221*$C221)+$B221,"")&gt;20,IF('Pedidos día'!Q221&gt;0,('Pedidos día'!Q221*$C221)+$B221,""),20)</f>
        <v/>
      </c>
      <c r="R221" t="str">
        <f>IF(IF('Pedidos día'!R221&gt;0,('Pedidos día'!R221*$C221)+$B221,"")&gt;20,IF('Pedidos día'!R221&gt;0,('Pedidos día'!R221*$C221)+$B221,""),20)</f>
        <v/>
      </c>
      <c r="S221" t="str">
        <f>IF(IF('Pedidos día'!S221&gt;0,('Pedidos día'!S221*$C221)+$B221,"")&gt;20,IF('Pedidos día'!S221&gt;0,('Pedidos día'!S221*$C221)+$B221,""),20)</f>
        <v/>
      </c>
      <c r="T221" t="str">
        <f>IF(IF('Pedidos día'!T221&gt;0,('Pedidos día'!T221*$C221)+$B221,"")&gt;20,IF('Pedidos día'!T221&gt;0,('Pedidos día'!T221*$C221)+$B221,""),20)</f>
        <v/>
      </c>
      <c r="U221" t="str">
        <f>IF(IF('Pedidos día'!U221&gt;0,('Pedidos día'!U221*$C221)+$B221,"")&gt;20,IF('Pedidos día'!U221&gt;0,('Pedidos día'!U221*$C221)+$B221,""),20)</f>
        <v/>
      </c>
      <c r="V221" t="str">
        <f>IF(IF('Pedidos día'!V221&gt;0,('Pedidos día'!V221*$C221)+$B221,"")&gt;20,IF('Pedidos día'!V221&gt;0,('Pedidos día'!V221*$C221)+$B221,""),20)</f>
        <v/>
      </c>
      <c r="W221" t="str">
        <f>IF(IF('Pedidos día'!W221&gt;0,('Pedidos día'!W221*$C221)+$B221,"")&gt;20,IF('Pedidos día'!W221&gt;0,('Pedidos día'!W221*$C221)+$B221,""),20)</f>
        <v/>
      </c>
      <c r="X221" t="str">
        <f>IF(IF('Pedidos día'!X221&gt;0,('Pedidos día'!X221*$C221)+$B221,"")&gt;20,IF('Pedidos día'!X221&gt;0,('Pedidos día'!X221*$C221)+$B221,""),20)</f>
        <v/>
      </c>
      <c r="Y221">
        <f>IF(IF('Pedidos día'!Y221&gt;0,('Pedidos día'!Y221*$C221)+$B221,"")&gt;20,IF('Pedidos día'!Y221&gt;0,('Pedidos día'!Y221*$C221)+$B221,""),20)</f>
        <v>51.483444750466809</v>
      </c>
      <c r="Z221">
        <f>IF('Pedidos día'!Z221&gt;0,('Pedidos día'!Z221*$C221)+$B221,"")</f>
        <v>51.483444750466809</v>
      </c>
    </row>
    <row r="222" spans="1:26">
      <c r="A222" t="str">
        <f>'Pedidos día'!A222</f>
        <v>00000-0169</v>
      </c>
      <c r="B222">
        <f>'Pedidos día'!B222</f>
        <v>30</v>
      </c>
      <c r="C222" s="15">
        <f>'Pedidos día'!C222</f>
        <v>1.3836689814897669</v>
      </c>
      <c r="D222" t="str">
        <f>IF(IF('Pedidos día'!D222&gt;0,('Pedidos día'!D222*$C222)+$B222,"")&gt;20,IF('Pedidos día'!D222&gt;0,('Pedidos día'!D222*$C222)+$B222,""),20)</f>
        <v/>
      </c>
      <c r="E222" t="str">
        <f>IF(IF('Pedidos día'!E222&gt;0,('Pedidos día'!E222*$C222)+$B222,"")&gt;20,IF('Pedidos día'!E222&gt;0,('Pedidos día'!E222*$C222)+$B222,""),20)</f>
        <v/>
      </c>
      <c r="F222" t="str">
        <f>IF(IF('Pedidos día'!F222&gt;0,('Pedidos día'!F222*$C222)+$B222,"")&gt;20,IF('Pedidos día'!F222&gt;0,('Pedidos día'!F222*$C222)+$B222,""),20)</f>
        <v/>
      </c>
      <c r="G222" t="str">
        <f>IF(IF('Pedidos día'!G222&gt;0,('Pedidos día'!G222*$C222)+$B222,"")&gt;20,IF('Pedidos día'!G222&gt;0,('Pedidos día'!G222*$C222)+$B222,""),20)</f>
        <v/>
      </c>
      <c r="H222" t="str">
        <f>IF(IF('Pedidos día'!H222&gt;0,('Pedidos día'!H222*$C222)+$B222,"")&gt;20,IF('Pedidos día'!H222&gt;0,('Pedidos día'!H222*$C222)+$B222,""),20)</f>
        <v/>
      </c>
      <c r="I222" t="str">
        <f>IF(IF('Pedidos día'!I222&gt;0,('Pedidos día'!I222*$C222)+$B222,"")&gt;20,IF('Pedidos día'!I222&gt;0,('Pedidos día'!I222*$C222)+$B222,""),20)</f>
        <v/>
      </c>
      <c r="J222" t="str">
        <f>IF(IF('Pedidos día'!J222&gt;0,('Pedidos día'!J222*$C222)+$B222,"")&gt;20,IF('Pedidos día'!J222&gt;0,('Pedidos día'!J222*$C222)+$B222,""),20)</f>
        <v/>
      </c>
      <c r="K222" t="str">
        <f>IF(IF('Pedidos día'!K222&gt;0,('Pedidos día'!K222*$C222)+$B222,"")&gt;20,IF('Pedidos día'!K222&gt;0,('Pedidos día'!K222*$C222)+$B222,""),20)</f>
        <v/>
      </c>
      <c r="L222" t="str">
        <f>IF(IF('Pedidos día'!L222&gt;0,('Pedidos día'!L222*$C222)+$B222,"")&gt;20,IF('Pedidos día'!L222&gt;0,('Pedidos día'!L222*$C222)+$B222,""),20)</f>
        <v/>
      </c>
      <c r="M222" t="str">
        <f>IF(IF('Pedidos día'!M222&gt;0,('Pedidos día'!M222*$C222)+$B222,"")&gt;20,IF('Pedidos día'!M222&gt;0,('Pedidos día'!M222*$C222)+$B222,""),20)</f>
        <v/>
      </c>
      <c r="N222" t="str">
        <f>IF(IF('Pedidos día'!N222&gt;0,('Pedidos día'!N222*$C222)+$B222,"")&gt;20,IF('Pedidos día'!N222&gt;0,('Pedidos día'!N222*$C222)+$B222,""),20)</f>
        <v/>
      </c>
      <c r="O222" t="str">
        <f>IF(IF('Pedidos día'!O222&gt;0,('Pedidos día'!O222*$C222)+$B222,"")&gt;20,IF('Pedidos día'!O222&gt;0,('Pedidos día'!O222*$C222)+$B222,""),20)</f>
        <v/>
      </c>
      <c r="P222" t="str">
        <f>IF(IF('Pedidos día'!P222&gt;0,('Pedidos día'!P222*$C222)+$B222,"")&gt;20,IF('Pedidos día'!P222&gt;0,('Pedidos día'!P222*$C222)+$B222,""),20)</f>
        <v/>
      </c>
      <c r="Q222" t="str">
        <f>IF(IF('Pedidos día'!Q222&gt;0,('Pedidos día'!Q222*$C222)+$B222,"")&gt;20,IF('Pedidos día'!Q222&gt;0,('Pedidos día'!Q222*$C222)+$B222,""),20)</f>
        <v/>
      </c>
      <c r="R222" t="str">
        <f>IF(IF('Pedidos día'!R222&gt;0,('Pedidos día'!R222*$C222)+$B222,"")&gt;20,IF('Pedidos día'!R222&gt;0,('Pedidos día'!R222*$C222)+$B222,""),20)</f>
        <v/>
      </c>
      <c r="S222" t="str">
        <f>IF(IF('Pedidos día'!S222&gt;0,('Pedidos día'!S222*$C222)+$B222,"")&gt;20,IF('Pedidos día'!S222&gt;0,('Pedidos día'!S222*$C222)+$B222,""),20)</f>
        <v/>
      </c>
      <c r="T222" t="str">
        <f>IF(IF('Pedidos día'!T222&gt;0,('Pedidos día'!T222*$C222)+$B222,"")&gt;20,IF('Pedidos día'!T222&gt;0,('Pedidos día'!T222*$C222)+$B222,""),20)</f>
        <v/>
      </c>
      <c r="U222" t="str">
        <f>IF(IF('Pedidos día'!U222&gt;0,('Pedidos día'!U222*$C222)+$B222,"")&gt;20,IF('Pedidos día'!U222&gt;0,('Pedidos día'!U222*$C222)+$B222,""),20)</f>
        <v/>
      </c>
      <c r="V222" t="str">
        <f>IF(IF('Pedidos día'!V222&gt;0,('Pedidos día'!V222*$C222)+$B222,"")&gt;20,IF('Pedidos día'!V222&gt;0,('Pedidos día'!V222*$C222)+$B222,""),20)</f>
        <v/>
      </c>
      <c r="W222" t="str">
        <f>IF(IF('Pedidos día'!W222&gt;0,('Pedidos día'!W222*$C222)+$B222,"")&gt;20,IF('Pedidos día'!W222&gt;0,('Pedidos día'!W222*$C222)+$B222,""),20)</f>
        <v/>
      </c>
      <c r="X222">
        <f>IF(IF('Pedidos día'!X222&gt;0,('Pedidos día'!X222*$C222)+$B222,"")&gt;20,IF('Pedidos día'!X222&gt;0,('Pedidos día'!X222*$C222)+$B222,""),20)</f>
        <v>31.383668981489766</v>
      </c>
      <c r="Y222" t="str">
        <f>IF(IF('Pedidos día'!Y222&gt;0,('Pedidos día'!Y222*$C222)+$B222,"")&gt;20,IF('Pedidos día'!Y222&gt;0,('Pedidos día'!Y222*$C222)+$B222,""),20)</f>
        <v/>
      </c>
      <c r="Z222">
        <f>IF('Pedidos día'!Z222&gt;0,('Pedidos día'!Z222*$C222)+$B222,"")</f>
        <v>31.383668981489766</v>
      </c>
    </row>
    <row r="223" spans="1:26">
      <c r="A223" t="str">
        <f>'Pedidos día'!A223</f>
        <v>00000-0170</v>
      </c>
      <c r="B223">
        <f>'Pedidos día'!B223</f>
        <v>10</v>
      </c>
      <c r="C223" s="15">
        <f>'Pedidos día'!C223</f>
        <v>1.3113775614967613</v>
      </c>
      <c r="D223" t="str">
        <f>IF(IF('Pedidos día'!D223&gt;0,('Pedidos día'!D223*$C223)+$B223,"")&gt;20,IF('Pedidos día'!D223&gt;0,('Pedidos día'!D223*$C223)+$B223,""),20)</f>
        <v/>
      </c>
      <c r="E223" t="str">
        <f>IF(IF('Pedidos día'!E223&gt;0,('Pedidos día'!E223*$C223)+$B223,"")&gt;20,IF('Pedidos día'!E223&gt;0,('Pedidos día'!E223*$C223)+$B223,""),20)</f>
        <v/>
      </c>
      <c r="F223" t="str">
        <f>IF(IF('Pedidos día'!F223&gt;0,('Pedidos día'!F223*$C223)+$B223,"")&gt;20,IF('Pedidos día'!F223&gt;0,('Pedidos día'!F223*$C223)+$B223,""),20)</f>
        <v/>
      </c>
      <c r="G223" t="str">
        <f>IF(IF('Pedidos día'!G223&gt;0,('Pedidos día'!G223*$C223)+$B223,"")&gt;20,IF('Pedidos día'!G223&gt;0,('Pedidos día'!G223*$C223)+$B223,""),20)</f>
        <v/>
      </c>
      <c r="H223" t="str">
        <f>IF(IF('Pedidos día'!H223&gt;0,('Pedidos día'!H223*$C223)+$B223,"")&gt;20,IF('Pedidos día'!H223&gt;0,('Pedidos día'!H223*$C223)+$B223,""),20)</f>
        <v/>
      </c>
      <c r="I223" t="str">
        <f>IF(IF('Pedidos día'!I223&gt;0,('Pedidos día'!I223*$C223)+$B223,"")&gt;20,IF('Pedidos día'!I223&gt;0,('Pedidos día'!I223*$C223)+$B223,""),20)</f>
        <v/>
      </c>
      <c r="J223" t="str">
        <f>IF(IF('Pedidos día'!J223&gt;0,('Pedidos día'!J223*$C223)+$B223,"")&gt;20,IF('Pedidos día'!J223&gt;0,('Pedidos día'!J223*$C223)+$B223,""),20)</f>
        <v/>
      </c>
      <c r="K223" t="str">
        <f>IF(IF('Pedidos día'!K223&gt;0,('Pedidos día'!K223*$C223)+$B223,"")&gt;20,IF('Pedidos día'!K223&gt;0,('Pedidos día'!K223*$C223)+$B223,""),20)</f>
        <v/>
      </c>
      <c r="L223" t="str">
        <f>IF(IF('Pedidos día'!L223&gt;0,('Pedidos día'!L223*$C223)+$B223,"")&gt;20,IF('Pedidos día'!L223&gt;0,('Pedidos día'!L223*$C223)+$B223,""),20)</f>
        <v/>
      </c>
      <c r="M223" t="str">
        <f>IF(IF('Pedidos día'!M223&gt;0,('Pedidos día'!M223*$C223)+$B223,"")&gt;20,IF('Pedidos día'!M223&gt;0,('Pedidos día'!M223*$C223)+$B223,""),20)</f>
        <v/>
      </c>
      <c r="N223">
        <f>IF(IF('Pedidos día'!N223&gt;0,('Pedidos día'!N223*$C223)+$B223,"")&gt;20,IF('Pedidos día'!N223&gt;0,('Pedidos día'!N223*$C223)+$B223,""),20)</f>
        <v>20</v>
      </c>
      <c r="O223" t="str">
        <f>IF(IF('Pedidos día'!O223&gt;0,('Pedidos día'!O223*$C223)+$B223,"")&gt;20,IF('Pedidos día'!O223&gt;0,('Pedidos día'!O223*$C223)+$B223,""),20)</f>
        <v/>
      </c>
      <c r="P223" t="str">
        <f>IF(IF('Pedidos día'!P223&gt;0,('Pedidos día'!P223*$C223)+$B223,"")&gt;20,IF('Pedidos día'!P223&gt;0,('Pedidos día'!P223*$C223)+$B223,""),20)</f>
        <v/>
      </c>
      <c r="Q223" t="str">
        <f>IF(IF('Pedidos día'!Q223&gt;0,('Pedidos día'!Q223*$C223)+$B223,"")&gt;20,IF('Pedidos día'!Q223&gt;0,('Pedidos día'!Q223*$C223)+$B223,""),20)</f>
        <v/>
      </c>
      <c r="R223" t="str">
        <f>IF(IF('Pedidos día'!R223&gt;0,('Pedidos día'!R223*$C223)+$B223,"")&gt;20,IF('Pedidos día'!R223&gt;0,('Pedidos día'!R223*$C223)+$B223,""),20)</f>
        <v/>
      </c>
      <c r="S223" t="str">
        <f>IF(IF('Pedidos día'!S223&gt;0,('Pedidos día'!S223*$C223)+$B223,"")&gt;20,IF('Pedidos día'!S223&gt;0,('Pedidos día'!S223*$C223)+$B223,""),20)</f>
        <v/>
      </c>
      <c r="T223" t="str">
        <f>IF(IF('Pedidos día'!T223&gt;0,('Pedidos día'!T223*$C223)+$B223,"")&gt;20,IF('Pedidos día'!T223&gt;0,('Pedidos día'!T223*$C223)+$B223,""),20)</f>
        <v/>
      </c>
      <c r="U223" t="str">
        <f>IF(IF('Pedidos día'!U223&gt;0,('Pedidos día'!U223*$C223)+$B223,"")&gt;20,IF('Pedidos día'!U223&gt;0,('Pedidos día'!U223*$C223)+$B223,""),20)</f>
        <v/>
      </c>
      <c r="V223" t="str">
        <f>IF(IF('Pedidos día'!V223&gt;0,('Pedidos día'!V223*$C223)+$B223,"")&gt;20,IF('Pedidos día'!V223&gt;0,('Pedidos día'!V223*$C223)+$B223,""),20)</f>
        <v/>
      </c>
      <c r="W223" t="str">
        <f>IF(IF('Pedidos día'!W223&gt;0,('Pedidos día'!W223*$C223)+$B223,"")&gt;20,IF('Pedidos día'!W223&gt;0,('Pedidos día'!W223*$C223)+$B223,""),20)</f>
        <v/>
      </c>
      <c r="X223" t="str">
        <f>IF(IF('Pedidos día'!X223&gt;0,('Pedidos día'!X223*$C223)+$B223,"")&gt;20,IF('Pedidos día'!X223&gt;0,('Pedidos día'!X223*$C223)+$B223,""),20)</f>
        <v/>
      </c>
      <c r="Y223" t="str">
        <f>IF(IF('Pedidos día'!Y223&gt;0,('Pedidos día'!Y223*$C223)+$B223,"")&gt;20,IF('Pedidos día'!Y223&gt;0,('Pedidos día'!Y223*$C223)+$B223,""),20)</f>
        <v/>
      </c>
      <c r="Z223">
        <f>IF('Pedidos día'!Z223&gt;0,('Pedidos día'!Z223*$C223)+$B223,"")</f>
        <v>11.311377561496762</v>
      </c>
    </row>
    <row r="224" spans="1:26">
      <c r="A224" t="str">
        <f>'Pedidos día'!A224</f>
        <v>00000-0174</v>
      </c>
      <c r="B224">
        <f>'Pedidos día'!B224</f>
        <v>40</v>
      </c>
      <c r="C224" s="15">
        <f>'Pedidos día'!C224</f>
        <v>1.8975787690015271</v>
      </c>
      <c r="D224" t="str">
        <f>IF(IF('Pedidos día'!D224&gt;0,('Pedidos día'!D224*$C224)+$B224,"")&gt;20,IF('Pedidos día'!D224&gt;0,('Pedidos día'!D224*$C224)+$B224,""),20)</f>
        <v/>
      </c>
      <c r="E224" t="str">
        <f>IF(IF('Pedidos día'!E224&gt;0,('Pedidos día'!E224*$C224)+$B224,"")&gt;20,IF('Pedidos día'!E224&gt;0,('Pedidos día'!E224*$C224)+$B224,""),20)</f>
        <v/>
      </c>
      <c r="F224" t="str">
        <f>IF(IF('Pedidos día'!F224&gt;0,('Pedidos día'!F224*$C224)+$B224,"")&gt;20,IF('Pedidos día'!F224&gt;0,('Pedidos día'!F224*$C224)+$B224,""),20)</f>
        <v/>
      </c>
      <c r="G224">
        <f>IF(IF('Pedidos día'!G224&gt;0,('Pedidos día'!G224*$C224)+$B224,"")&gt;20,IF('Pedidos día'!G224&gt;0,('Pedidos día'!G224*$C224)+$B224,""),20)</f>
        <v>45.69273630700458</v>
      </c>
      <c r="H224" t="str">
        <f>IF(IF('Pedidos día'!H224&gt;0,('Pedidos día'!H224*$C224)+$B224,"")&gt;20,IF('Pedidos día'!H224&gt;0,('Pedidos día'!H224*$C224)+$B224,""),20)</f>
        <v/>
      </c>
      <c r="I224" t="str">
        <f>IF(IF('Pedidos día'!I224&gt;0,('Pedidos día'!I224*$C224)+$B224,"")&gt;20,IF('Pedidos día'!I224&gt;0,('Pedidos día'!I224*$C224)+$B224,""),20)</f>
        <v/>
      </c>
      <c r="J224" t="str">
        <f>IF(IF('Pedidos día'!J224&gt;0,('Pedidos día'!J224*$C224)+$B224,"")&gt;20,IF('Pedidos día'!J224&gt;0,('Pedidos día'!J224*$C224)+$B224,""),20)</f>
        <v/>
      </c>
      <c r="K224" t="str">
        <f>IF(IF('Pedidos día'!K224&gt;0,('Pedidos día'!K224*$C224)+$B224,"")&gt;20,IF('Pedidos día'!K224&gt;0,('Pedidos día'!K224*$C224)+$B224,""),20)</f>
        <v/>
      </c>
      <c r="L224" t="str">
        <f>IF(IF('Pedidos día'!L224&gt;0,('Pedidos día'!L224*$C224)+$B224,"")&gt;20,IF('Pedidos día'!L224&gt;0,('Pedidos día'!L224*$C224)+$B224,""),20)</f>
        <v/>
      </c>
      <c r="M224" t="str">
        <f>IF(IF('Pedidos día'!M224&gt;0,('Pedidos día'!M224*$C224)+$B224,"")&gt;20,IF('Pedidos día'!M224&gt;0,('Pedidos día'!M224*$C224)+$B224,""),20)</f>
        <v/>
      </c>
      <c r="N224" t="str">
        <f>IF(IF('Pedidos día'!N224&gt;0,('Pedidos día'!N224*$C224)+$B224,"")&gt;20,IF('Pedidos día'!N224&gt;0,('Pedidos día'!N224*$C224)+$B224,""),20)</f>
        <v/>
      </c>
      <c r="O224" t="str">
        <f>IF(IF('Pedidos día'!O224&gt;0,('Pedidos día'!O224*$C224)+$B224,"")&gt;20,IF('Pedidos día'!O224&gt;0,('Pedidos día'!O224*$C224)+$B224,""),20)</f>
        <v/>
      </c>
      <c r="P224" t="str">
        <f>IF(IF('Pedidos día'!P224&gt;0,('Pedidos día'!P224*$C224)+$B224,"")&gt;20,IF('Pedidos día'!P224&gt;0,('Pedidos día'!P224*$C224)+$B224,""),20)</f>
        <v/>
      </c>
      <c r="Q224" t="str">
        <f>IF(IF('Pedidos día'!Q224&gt;0,('Pedidos día'!Q224*$C224)+$B224,"")&gt;20,IF('Pedidos día'!Q224&gt;0,('Pedidos día'!Q224*$C224)+$B224,""),20)</f>
        <v/>
      </c>
      <c r="R224" t="str">
        <f>IF(IF('Pedidos día'!R224&gt;0,('Pedidos día'!R224*$C224)+$B224,"")&gt;20,IF('Pedidos día'!R224&gt;0,('Pedidos día'!R224*$C224)+$B224,""),20)</f>
        <v/>
      </c>
      <c r="S224" t="str">
        <f>IF(IF('Pedidos día'!S224&gt;0,('Pedidos día'!S224*$C224)+$B224,"")&gt;20,IF('Pedidos día'!S224&gt;0,('Pedidos día'!S224*$C224)+$B224,""),20)</f>
        <v/>
      </c>
      <c r="T224" t="str">
        <f>IF(IF('Pedidos día'!T224&gt;0,('Pedidos día'!T224*$C224)+$B224,"")&gt;20,IF('Pedidos día'!T224&gt;0,('Pedidos día'!T224*$C224)+$B224,""),20)</f>
        <v/>
      </c>
      <c r="U224" t="str">
        <f>IF(IF('Pedidos día'!U224&gt;0,('Pedidos día'!U224*$C224)+$B224,"")&gt;20,IF('Pedidos día'!U224&gt;0,('Pedidos día'!U224*$C224)+$B224,""),20)</f>
        <v/>
      </c>
      <c r="V224" t="str">
        <f>IF(IF('Pedidos día'!V224&gt;0,('Pedidos día'!V224*$C224)+$B224,"")&gt;20,IF('Pedidos día'!V224&gt;0,('Pedidos día'!V224*$C224)+$B224,""),20)</f>
        <v/>
      </c>
      <c r="W224" t="str">
        <f>IF(IF('Pedidos día'!W224&gt;0,('Pedidos día'!W224*$C224)+$B224,"")&gt;20,IF('Pedidos día'!W224&gt;0,('Pedidos día'!W224*$C224)+$B224,""),20)</f>
        <v/>
      </c>
      <c r="X224" t="str">
        <f>IF(IF('Pedidos día'!X224&gt;0,('Pedidos día'!X224*$C224)+$B224,"")&gt;20,IF('Pedidos día'!X224&gt;0,('Pedidos día'!X224*$C224)+$B224,""),20)</f>
        <v/>
      </c>
      <c r="Y224" t="str">
        <f>IF(IF('Pedidos día'!Y224&gt;0,('Pedidos día'!Y224*$C224)+$B224,"")&gt;20,IF('Pedidos día'!Y224&gt;0,('Pedidos día'!Y224*$C224)+$B224,""),20)</f>
        <v/>
      </c>
      <c r="Z224">
        <f>IF('Pedidos día'!Z224&gt;0,('Pedidos día'!Z224*$C224)+$B224,"")</f>
        <v>45.69273630700458</v>
      </c>
    </row>
    <row r="225" spans="1:26">
      <c r="A225" t="str">
        <f>'Pedidos día'!A225</f>
        <v>00000-0177</v>
      </c>
      <c r="B225">
        <f>'Pedidos día'!B225</f>
        <v>40</v>
      </c>
      <c r="C225" s="15">
        <f>'Pedidos día'!C225</f>
        <v>1.0116470153080412</v>
      </c>
      <c r="D225" t="str">
        <f>IF(IF('Pedidos día'!D225&gt;0,('Pedidos día'!D225*$C225)+$B225,"")&gt;20,IF('Pedidos día'!D225&gt;0,('Pedidos día'!D225*$C225)+$B225,""),20)</f>
        <v/>
      </c>
      <c r="E225" t="str">
        <f>IF(IF('Pedidos día'!E225&gt;0,('Pedidos día'!E225*$C225)+$B225,"")&gt;20,IF('Pedidos día'!E225&gt;0,('Pedidos día'!E225*$C225)+$B225,""),20)</f>
        <v/>
      </c>
      <c r="F225" t="str">
        <f>IF(IF('Pedidos día'!F225&gt;0,('Pedidos día'!F225*$C225)+$B225,"")&gt;20,IF('Pedidos día'!F225&gt;0,('Pedidos día'!F225*$C225)+$B225,""),20)</f>
        <v/>
      </c>
      <c r="G225" t="str">
        <f>IF(IF('Pedidos día'!G225&gt;0,('Pedidos día'!G225*$C225)+$B225,"")&gt;20,IF('Pedidos día'!G225&gt;0,('Pedidos día'!G225*$C225)+$B225,""),20)</f>
        <v/>
      </c>
      <c r="H225" t="str">
        <f>IF(IF('Pedidos día'!H225&gt;0,('Pedidos día'!H225*$C225)+$B225,"")&gt;20,IF('Pedidos día'!H225&gt;0,('Pedidos día'!H225*$C225)+$B225,""),20)</f>
        <v/>
      </c>
      <c r="I225" t="str">
        <f>IF(IF('Pedidos día'!I225&gt;0,('Pedidos día'!I225*$C225)+$B225,"")&gt;20,IF('Pedidos día'!I225&gt;0,('Pedidos día'!I225*$C225)+$B225,""),20)</f>
        <v/>
      </c>
      <c r="J225" t="str">
        <f>IF(IF('Pedidos día'!J225&gt;0,('Pedidos día'!J225*$C225)+$B225,"")&gt;20,IF('Pedidos día'!J225&gt;0,('Pedidos día'!J225*$C225)+$B225,""),20)</f>
        <v/>
      </c>
      <c r="K225" t="str">
        <f>IF(IF('Pedidos día'!K225&gt;0,('Pedidos día'!K225*$C225)+$B225,"")&gt;20,IF('Pedidos día'!K225&gt;0,('Pedidos día'!K225*$C225)+$B225,""),20)</f>
        <v/>
      </c>
      <c r="L225" t="str">
        <f>IF(IF('Pedidos día'!L225&gt;0,('Pedidos día'!L225*$C225)+$B225,"")&gt;20,IF('Pedidos día'!L225&gt;0,('Pedidos día'!L225*$C225)+$B225,""),20)</f>
        <v/>
      </c>
      <c r="M225" t="str">
        <f>IF(IF('Pedidos día'!M225&gt;0,('Pedidos día'!M225*$C225)+$B225,"")&gt;20,IF('Pedidos día'!M225&gt;0,('Pedidos día'!M225*$C225)+$B225,""),20)</f>
        <v/>
      </c>
      <c r="N225" t="str">
        <f>IF(IF('Pedidos día'!N225&gt;0,('Pedidos día'!N225*$C225)+$B225,"")&gt;20,IF('Pedidos día'!N225&gt;0,('Pedidos día'!N225*$C225)+$B225,""),20)</f>
        <v/>
      </c>
      <c r="O225" t="str">
        <f>IF(IF('Pedidos día'!O225&gt;0,('Pedidos día'!O225*$C225)+$B225,"")&gt;20,IF('Pedidos día'!O225&gt;0,('Pedidos día'!O225*$C225)+$B225,""),20)</f>
        <v/>
      </c>
      <c r="P225" t="str">
        <f>IF(IF('Pedidos día'!P225&gt;0,('Pedidos día'!P225*$C225)+$B225,"")&gt;20,IF('Pedidos día'!P225&gt;0,('Pedidos día'!P225*$C225)+$B225,""),20)</f>
        <v/>
      </c>
      <c r="Q225" t="str">
        <f>IF(IF('Pedidos día'!Q225&gt;0,('Pedidos día'!Q225*$C225)+$B225,"")&gt;20,IF('Pedidos día'!Q225&gt;0,('Pedidos día'!Q225*$C225)+$B225,""),20)</f>
        <v/>
      </c>
      <c r="R225" t="str">
        <f>IF(IF('Pedidos día'!R225&gt;0,('Pedidos día'!R225*$C225)+$B225,"")&gt;20,IF('Pedidos día'!R225&gt;0,('Pedidos día'!R225*$C225)+$B225,""),20)</f>
        <v/>
      </c>
      <c r="S225">
        <f>IF(IF('Pedidos día'!S225&gt;0,('Pedidos día'!S225*$C225)+$B225,"")&gt;20,IF('Pedidos día'!S225&gt;0,('Pedidos día'!S225*$C225)+$B225,""),20)</f>
        <v>44.046588061232164</v>
      </c>
      <c r="T225" t="str">
        <f>IF(IF('Pedidos día'!T225&gt;0,('Pedidos día'!T225*$C225)+$B225,"")&gt;20,IF('Pedidos día'!T225&gt;0,('Pedidos día'!T225*$C225)+$B225,""),20)</f>
        <v/>
      </c>
      <c r="U225" t="str">
        <f>IF(IF('Pedidos día'!U225&gt;0,('Pedidos día'!U225*$C225)+$B225,"")&gt;20,IF('Pedidos día'!U225&gt;0,('Pedidos día'!U225*$C225)+$B225,""),20)</f>
        <v/>
      </c>
      <c r="V225" t="str">
        <f>IF(IF('Pedidos día'!V225&gt;0,('Pedidos día'!V225*$C225)+$B225,"")&gt;20,IF('Pedidos día'!V225&gt;0,('Pedidos día'!V225*$C225)+$B225,""),20)</f>
        <v/>
      </c>
      <c r="W225" t="str">
        <f>IF(IF('Pedidos día'!W225&gt;0,('Pedidos día'!W225*$C225)+$B225,"")&gt;20,IF('Pedidos día'!W225&gt;0,('Pedidos día'!W225*$C225)+$B225,""),20)</f>
        <v/>
      </c>
      <c r="X225" t="str">
        <f>IF(IF('Pedidos día'!X225&gt;0,('Pedidos día'!X225*$C225)+$B225,"")&gt;20,IF('Pedidos día'!X225&gt;0,('Pedidos día'!X225*$C225)+$B225,""),20)</f>
        <v/>
      </c>
      <c r="Y225" t="str">
        <f>IF(IF('Pedidos día'!Y225&gt;0,('Pedidos día'!Y225*$C225)+$B225,"")&gt;20,IF('Pedidos día'!Y225&gt;0,('Pedidos día'!Y225*$C225)+$B225,""),20)</f>
        <v/>
      </c>
      <c r="Z225">
        <f>IF('Pedidos día'!Z225&gt;0,('Pedidos día'!Z225*$C225)+$B225,"")</f>
        <v>44.046588061232164</v>
      </c>
    </row>
    <row r="226" spans="1:26">
      <c r="A226" t="str">
        <f>'Pedidos día'!A226</f>
        <v>00000-0181</v>
      </c>
      <c r="B226">
        <f>'Pedidos día'!B226</f>
        <v>10</v>
      </c>
      <c r="C226" s="15">
        <f>'Pedidos día'!C226</f>
        <v>1.6591601955400432</v>
      </c>
      <c r="D226" t="str">
        <f>IF(IF('Pedidos día'!D226&gt;0,('Pedidos día'!D226*$C226)+$B226,"")&gt;20,IF('Pedidos día'!D226&gt;0,('Pedidos día'!D226*$C226)+$B226,""),20)</f>
        <v/>
      </c>
      <c r="E226" t="str">
        <f>IF(IF('Pedidos día'!E226&gt;0,('Pedidos día'!E226*$C226)+$B226,"")&gt;20,IF('Pedidos día'!E226&gt;0,('Pedidos día'!E226*$C226)+$B226,""),20)</f>
        <v/>
      </c>
      <c r="F226" t="str">
        <f>IF(IF('Pedidos día'!F226&gt;0,('Pedidos día'!F226*$C226)+$B226,"")&gt;20,IF('Pedidos día'!F226&gt;0,('Pedidos día'!F226*$C226)+$B226,""),20)</f>
        <v/>
      </c>
      <c r="G226" t="str">
        <f>IF(IF('Pedidos día'!G226&gt;0,('Pedidos día'!G226*$C226)+$B226,"")&gt;20,IF('Pedidos día'!G226&gt;0,('Pedidos día'!G226*$C226)+$B226,""),20)</f>
        <v/>
      </c>
      <c r="H226" t="str">
        <f>IF(IF('Pedidos día'!H226&gt;0,('Pedidos día'!H226*$C226)+$B226,"")&gt;20,IF('Pedidos día'!H226&gt;0,('Pedidos día'!H226*$C226)+$B226,""),20)</f>
        <v/>
      </c>
      <c r="I226" t="str">
        <f>IF(IF('Pedidos día'!I226&gt;0,('Pedidos día'!I226*$C226)+$B226,"")&gt;20,IF('Pedidos día'!I226&gt;0,('Pedidos día'!I226*$C226)+$B226,""),20)</f>
        <v/>
      </c>
      <c r="J226" t="str">
        <f>IF(IF('Pedidos día'!J226&gt;0,('Pedidos día'!J226*$C226)+$B226,"")&gt;20,IF('Pedidos día'!J226&gt;0,('Pedidos día'!J226*$C226)+$B226,""),20)</f>
        <v/>
      </c>
      <c r="K226" t="str">
        <f>IF(IF('Pedidos día'!K226&gt;0,('Pedidos día'!K226*$C226)+$B226,"")&gt;20,IF('Pedidos día'!K226&gt;0,('Pedidos día'!K226*$C226)+$B226,""),20)</f>
        <v/>
      </c>
      <c r="L226" t="str">
        <f>IF(IF('Pedidos día'!L226&gt;0,('Pedidos día'!L226*$C226)+$B226,"")&gt;20,IF('Pedidos día'!L226&gt;0,('Pedidos día'!L226*$C226)+$B226,""),20)</f>
        <v/>
      </c>
      <c r="M226" t="str">
        <f>IF(IF('Pedidos día'!M226&gt;0,('Pedidos día'!M226*$C226)+$B226,"")&gt;20,IF('Pedidos día'!M226&gt;0,('Pedidos día'!M226*$C226)+$B226,""),20)</f>
        <v/>
      </c>
      <c r="N226" t="str">
        <f>IF(IF('Pedidos día'!N226&gt;0,('Pedidos día'!N226*$C226)+$B226,"")&gt;20,IF('Pedidos día'!N226&gt;0,('Pedidos día'!N226*$C226)+$B226,""),20)</f>
        <v/>
      </c>
      <c r="O226" t="str">
        <f>IF(IF('Pedidos día'!O226&gt;0,('Pedidos día'!O226*$C226)+$B226,"")&gt;20,IF('Pedidos día'!O226&gt;0,('Pedidos día'!O226*$C226)+$B226,""),20)</f>
        <v/>
      </c>
      <c r="P226" t="str">
        <f>IF(IF('Pedidos día'!P226&gt;0,('Pedidos día'!P226*$C226)+$B226,"")&gt;20,IF('Pedidos día'!P226&gt;0,('Pedidos día'!P226*$C226)+$B226,""),20)</f>
        <v/>
      </c>
      <c r="Q226" t="str">
        <f>IF(IF('Pedidos día'!Q226&gt;0,('Pedidos día'!Q226*$C226)+$B226,"")&gt;20,IF('Pedidos día'!Q226&gt;0,('Pedidos día'!Q226*$C226)+$B226,""),20)</f>
        <v/>
      </c>
      <c r="R226" t="str">
        <f>IF(IF('Pedidos día'!R226&gt;0,('Pedidos día'!R226*$C226)+$B226,"")&gt;20,IF('Pedidos día'!R226&gt;0,('Pedidos día'!R226*$C226)+$B226,""),20)</f>
        <v/>
      </c>
      <c r="S226" t="str">
        <f>IF(IF('Pedidos día'!S226&gt;0,('Pedidos día'!S226*$C226)+$B226,"")&gt;20,IF('Pedidos día'!S226&gt;0,('Pedidos día'!S226*$C226)+$B226,""),20)</f>
        <v/>
      </c>
      <c r="T226" t="str">
        <f>IF(IF('Pedidos día'!T226&gt;0,('Pedidos día'!T226*$C226)+$B226,"")&gt;20,IF('Pedidos día'!T226&gt;0,('Pedidos día'!T226*$C226)+$B226,""),20)</f>
        <v/>
      </c>
      <c r="U226">
        <f>IF(IF('Pedidos día'!U226&gt;0,('Pedidos día'!U226*$C226)+$B226,"")&gt;20,IF('Pedidos día'!U226&gt;0,('Pedidos día'!U226*$C226)+$B226,""),20)</f>
        <v>26.591601955400431</v>
      </c>
      <c r="V226" t="str">
        <f>IF(IF('Pedidos día'!V226&gt;0,('Pedidos día'!V226*$C226)+$B226,"")&gt;20,IF('Pedidos día'!V226&gt;0,('Pedidos día'!V226*$C226)+$B226,""),20)</f>
        <v/>
      </c>
      <c r="W226" t="str">
        <f>IF(IF('Pedidos día'!W226&gt;0,('Pedidos día'!W226*$C226)+$B226,"")&gt;20,IF('Pedidos día'!W226&gt;0,('Pedidos día'!W226*$C226)+$B226,""),20)</f>
        <v/>
      </c>
      <c r="X226" t="str">
        <f>IF(IF('Pedidos día'!X226&gt;0,('Pedidos día'!X226*$C226)+$B226,"")&gt;20,IF('Pedidos día'!X226&gt;0,('Pedidos día'!X226*$C226)+$B226,""),20)</f>
        <v/>
      </c>
      <c r="Y226" t="str">
        <f>IF(IF('Pedidos día'!Y226&gt;0,('Pedidos día'!Y226*$C226)+$B226,"")&gt;20,IF('Pedidos día'!Y226&gt;0,('Pedidos día'!Y226*$C226)+$B226,""),20)</f>
        <v/>
      </c>
      <c r="Z226">
        <f>IF('Pedidos día'!Z226&gt;0,('Pedidos día'!Z226*$C226)+$B226,"")</f>
        <v>26.591601955400431</v>
      </c>
    </row>
    <row r="227" spans="1:26">
      <c r="A227" t="str">
        <f>'Pedidos día'!A227</f>
        <v>00000-0183</v>
      </c>
      <c r="B227">
        <f>'Pedidos día'!B227</f>
        <v>40</v>
      </c>
      <c r="C227" s="15">
        <f>'Pedidos día'!C227</f>
        <v>1.101692105399299</v>
      </c>
      <c r="D227">
        <f>IF(IF('Pedidos día'!D227&gt;0,('Pedidos día'!D227*$C227)+$B227,"")&gt;20,IF('Pedidos día'!D227&gt;0,('Pedidos día'!D227*$C227)+$B227,""),20)</f>
        <v>43.305076316197898</v>
      </c>
      <c r="E227" t="str">
        <f>IF(IF('Pedidos día'!E227&gt;0,('Pedidos día'!E227*$C227)+$B227,"")&gt;20,IF('Pedidos día'!E227&gt;0,('Pedidos día'!E227*$C227)+$B227,""),20)</f>
        <v/>
      </c>
      <c r="F227" t="str">
        <f>IF(IF('Pedidos día'!F227&gt;0,('Pedidos día'!F227*$C227)+$B227,"")&gt;20,IF('Pedidos día'!F227&gt;0,('Pedidos día'!F227*$C227)+$B227,""),20)</f>
        <v/>
      </c>
      <c r="G227" t="str">
        <f>IF(IF('Pedidos día'!G227&gt;0,('Pedidos día'!G227*$C227)+$B227,"")&gt;20,IF('Pedidos día'!G227&gt;0,('Pedidos día'!G227*$C227)+$B227,""),20)</f>
        <v/>
      </c>
      <c r="H227" t="str">
        <f>IF(IF('Pedidos día'!H227&gt;0,('Pedidos día'!H227*$C227)+$B227,"")&gt;20,IF('Pedidos día'!H227&gt;0,('Pedidos día'!H227*$C227)+$B227,""),20)</f>
        <v/>
      </c>
      <c r="I227" t="str">
        <f>IF(IF('Pedidos día'!I227&gt;0,('Pedidos día'!I227*$C227)+$B227,"")&gt;20,IF('Pedidos día'!I227&gt;0,('Pedidos día'!I227*$C227)+$B227,""),20)</f>
        <v/>
      </c>
      <c r="J227" t="str">
        <f>IF(IF('Pedidos día'!J227&gt;0,('Pedidos día'!J227*$C227)+$B227,"")&gt;20,IF('Pedidos día'!J227&gt;0,('Pedidos día'!J227*$C227)+$B227,""),20)</f>
        <v/>
      </c>
      <c r="K227" t="str">
        <f>IF(IF('Pedidos día'!K227&gt;0,('Pedidos día'!K227*$C227)+$B227,"")&gt;20,IF('Pedidos día'!K227&gt;0,('Pedidos día'!K227*$C227)+$B227,""),20)</f>
        <v/>
      </c>
      <c r="L227" t="str">
        <f>IF(IF('Pedidos día'!L227&gt;0,('Pedidos día'!L227*$C227)+$B227,"")&gt;20,IF('Pedidos día'!L227&gt;0,('Pedidos día'!L227*$C227)+$B227,""),20)</f>
        <v/>
      </c>
      <c r="M227" t="str">
        <f>IF(IF('Pedidos día'!M227&gt;0,('Pedidos día'!M227*$C227)+$B227,"")&gt;20,IF('Pedidos día'!M227&gt;0,('Pedidos día'!M227*$C227)+$B227,""),20)</f>
        <v/>
      </c>
      <c r="N227" t="str">
        <f>IF(IF('Pedidos día'!N227&gt;0,('Pedidos día'!N227*$C227)+$B227,"")&gt;20,IF('Pedidos día'!N227&gt;0,('Pedidos día'!N227*$C227)+$B227,""),20)</f>
        <v/>
      </c>
      <c r="O227" t="str">
        <f>IF(IF('Pedidos día'!O227&gt;0,('Pedidos día'!O227*$C227)+$B227,"")&gt;20,IF('Pedidos día'!O227&gt;0,('Pedidos día'!O227*$C227)+$B227,""),20)</f>
        <v/>
      </c>
      <c r="P227" t="str">
        <f>IF(IF('Pedidos día'!P227&gt;0,('Pedidos día'!P227*$C227)+$B227,"")&gt;20,IF('Pedidos día'!P227&gt;0,('Pedidos día'!P227*$C227)+$B227,""),20)</f>
        <v/>
      </c>
      <c r="Q227" t="str">
        <f>IF(IF('Pedidos día'!Q227&gt;0,('Pedidos día'!Q227*$C227)+$B227,"")&gt;20,IF('Pedidos día'!Q227&gt;0,('Pedidos día'!Q227*$C227)+$B227,""),20)</f>
        <v/>
      </c>
      <c r="R227" t="str">
        <f>IF(IF('Pedidos día'!R227&gt;0,('Pedidos día'!R227*$C227)+$B227,"")&gt;20,IF('Pedidos día'!R227&gt;0,('Pedidos día'!R227*$C227)+$B227,""),20)</f>
        <v/>
      </c>
      <c r="S227" t="str">
        <f>IF(IF('Pedidos día'!S227&gt;0,('Pedidos día'!S227*$C227)+$B227,"")&gt;20,IF('Pedidos día'!S227&gt;0,('Pedidos día'!S227*$C227)+$B227,""),20)</f>
        <v/>
      </c>
      <c r="T227" t="str">
        <f>IF(IF('Pedidos día'!T227&gt;0,('Pedidos día'!T227*$C227)+$B227,"")&gt;20,IF('Pedidos día'!T227&gt;0,('Pedidos día'!T227*$C227)+$B227,""),20)</f>
        <v/>
      </c>
      <c r="U227" t="str">
        <f>IF(IF('Pedidos día'!U227&gt;0,('Pedidos día'!U227*$C227)+$B227,"")&gt;20,IF('Pedidos día'!U227&gt;0,('Pedidos día'!U227*$C227)+$B227,""),20)</f>
        <v/>
      </c>
      <c r="V227" t="str">
        <f>IF(IF('Pedidos día'!V227&gt;0,('Pedidos día'!V227*$C227)+$B227,"")&gt;20,IF('Pedidos día'!V227&gt;0,('Pedidos día'!V227*$C227)+$B227,""),20)</f>
        <v/>
      </c>
      <c r="W227" t="str">
        <f>IF(IF('Pedidos día'!W227&gt;0,('Pedidos día'!W227*$C227)+$B227,"")&gt;20,IF('Pedidos día'!W227&gt;0,('Pedidos día'!W227*$C227)+$B227,""),20)</f>
        <v/>
      </c>
      <c r="X227" t="str">
        <f>IF(IF('Pedidos día'!X227&gt;0,('Pedidos día'!X227*$C227)+$B227,"")&gt;20,IF('Pedidos día'!X227&gt;0,('Pedidos día'!X227*$C227)+$B227,""),20)</f>
        <v/>
      </c>
      <c r="Y227" t="str">
        <f>IF(IF('Pedidos día'!Y227&gt;0,('Pedidos día'!Y227*$C227)+$B227,"")&gt;20,IF('Pedidos día'!Y227&gt;0,('Pedidos día'!Y227*$C227)+$B227,""),20)</f>
        <v/>
      </c>
      <c r="Z227">
        <f>IF('Pedidos día'!Z227&gt;0,('Pedidos día'!Z227*$C227)+$B227,"")</f>
        <v>43.305076316197898</v>
      </c>
    </row>
    <row r="228" spans="1:26">
      <c r="A228" t="str">
        <f>'Pedidos día'!A228</f>
        <v>00000-0187</v>
      </c>
      <c r="B228">
        <f>'Pedidos día'!B228</f>
        <v>30</v>
      </c>
      <c r="C228" s="15">
        <f>'Pedidos día'!C228</f>
        <v>1.7703012081951774</v>
      </c>
      <c r="D228" t="str">
        <f>IF(IF('Pedidos día'!D228&gt;0,('Pedidos día'!D228*$C228)+$B228,"")&gt;20,IF('Pedidos día'!D228&gt;0,('Pedidos día'!D228*$C228)+$B228,""),20)</f>
        <v/>
      </c>
      <c r="E228" t="str">
        <f>IF(IF('Pedidos día'!E228&gt;0,('Pedidos día'!E228*$C228)+$B228,"")&gt;20,IF('Pedidos día'!E228&gt;0,('Pedidos día'!E228*$C228)+$B228,""),20)</f>
        <v/>
      </c>
      <c r="F228" t="str">
        <f>IF(IF('Pedidos día'!F228&gt;0,('Pedidos día'!F228*$C228)+$B228,"")&gt;20,IF('Pedidos día'!F228&gt;0,('Pedidos día'!F228*$C228)+$B228,""),20)</f>
        <v/>
      </c>
      <c r="G228" t="str">
        <f>IF(IF('Pedidos día'!G228&gt;0,('Pedidos día'!G228*$C228)+$B228,"")&gt;20,IF('Pedidos día'!G228&gt;0,('Pedidos día'!G228*$C228)+$B228,""),20)</f>
        <v/>
      </c>
      <c r="H228">
        <f>IF(IF('Pedidos día'!H228&gt;0,('Pedidos día'!H228*$C228)+$B228,"")&gt;20,IF('Pedidos día'!H228&gt;0,('Pedidos día'!H228*$C228)+$B228,""),20)</f>
        <v>33.540602416390357</v>
      </c>
      <c r="I228" t="str">
        <f>IF(IF('Pedidos día'!I228&gt;0,('Pedidos día'!I228*$C228)+$B228,"")&gt;20,IF('Pedidos día'!I228&gt;0,('Pedidos día'!I228*$C228)+$B228,""),20)</f>
        <v/>
      </c>
      <c r="J228" t="str">
        <f>IF(IF('Pedidos día'!J228&gt;0,('Pedidos día'!J228*$C228)+$B228,"")&gt;20,IF('Pedidos día'!J228&gt;0,('Pedidos día'!J228*$C228)+$B228,""),20)</f>
        <v/>
      </c>
      <c r="K228" t="str">
        <f>IF(IF('Pedidos día'!K228&gt;0,('Pedidos día'!K228*$C228)+$B228,"")&gt;20,IF('Pedidos día'!K228&gt;0,('Pedidos día'!K228*$C228)+$B228,""),20)</f>
        <v/>
      </c>
      <c r="L228" t="str">
        <f>IF(IF('Pedidos día'!L228&gt;0,('Pedidos día'!L228*$C228)+$B228,"")&gt;20,IF('Pedidos día'!L228&gt;0,('Pedidos día'!L228*$C228)+$B228,""),20)</f>
        <v/>
      </c>
      <c r="M228" t="str">
        <f>IF(IF('Pedidos día'!M228&gt;0,('Pedidos día'!M228*$C228)+$B228,"")&gt;20,IF('Pedidos día'!M228&gt;0,('Pedidos día'!M228*$C228)+$B228,""),20)</f>
        <v/>
      </c>
      <c r="N228" t="str">
        <f>IF(IF('Pedidos día'!N228&gt;0,('Pedidos día'!N228*$C228)+$B228,"")&gt;20,IF('Pedidos día'!N228&gt;0,('Pedidos día'!N228*$C228)+$B228,""),20)</f>
        <v/>
      </c>
      <c r="O228" t="str">
        <f>IF(IF('Pedidos día'!O228&gt;0,('Pedidos día'!O228*$C228)+$B228,"")&gt;20,IF('Pedidos día'!O228&gt;0,('Pedidos día'!O228*$C228)+$B228,""),20)</f>
        <v/>
      </c>
      <c r="P228" t="str">
        <f>IF(IF('Pedidos día'!P228&gt;0,('Pedidos día'!P228*$C228)+$B228,"")&gt;20,IF('Pedidos día'!P228&gt;0,('Pedidos día'!P228*$C228)+$B228,""),20)</f>
        <v/>
      </c>
      <c r="Q228" t="str">
        <f>IF(IF('Pedidos día'!Q228&gt;0,('Pedidos día'!Q228*$C228)+$B228,"")&gt;20,IF('Pedidos día'!Q228&gt;0,('Pedidos día'!Q228*$C228)+$B228,""),20)</f>
        <v/>
      </c>
      <c r="R228" t="str">
        <f>IF(IF('Pedidos día'!R228&gt;0,('Pedidos día'!R228*$C228)+$B228,"")&gt;20,IF('Pedidos día'!R228&gt;0,('Pedidos día'!R228*$C228)+$B228,""),20)</f>
        <v/>
      </c>
      <c r="S228" t="str">
        <f>IF(IF('Pedidos día'!S228&gt;0,('Pedidos día'!S228*$C228)+$B228,"")&gt;20,IF('Pedidos día'!S228&gt;0,('Pedidos día'!S228*$C228)+$B228,""),20)</f>
        <v/>
      </c>
      <c r="T228" t="str">
        <f>IF(IF('Pedidos día'!T228&gt;0,('Pedidos día'!T228*$C228)+$B228,"")&gt;20,IF('Pedidos día'!T228&gt;0,('Pedidos día'!T228*$C228)+$B228,""),20)</f>
        <v/>
      </c>
      <c r="U228" t="str">
        <f>IF(IF('Pedidos día'!U228&gt;0,('Pedidos día'!U228*$C228)+$B228,"")&gt;20,IF('Pedidos día'!U228&gt;0,('Pedidos día'!U228*$C228)+$B228,""),20)</f>
        <v/>
      </c>
      <c r="V228" t="str">
        <f>IF(IF('Pedidos día'!V228&gt;0,('Pedidos día'!V228*$C228)+$B228,"")&gt;20,IF('Pedidos día'!V228&gt;0,('Pedidos día'!V228*$C228)+$B228,""),20)</f>
        <v/>
      </c>
      <c r="W228" t="str">
        <f>IF(IF('Pedidos día'!W228&gt;0,('Pedidos día'!W228*$C228)+$B228,"")&gt;20,IF('Pedidos día'!W228&gt;0,('Pedidos día'!W228*$C228)+$B228,""),20)</f>
        <v/>
      </c>
      <c r="X228" t="str">
        <f>IF(IF('Pedidos día'!X228&gt;0,('Pedidos día'!X228*$C228)+$B228,"")&gt;20,IF('Pedidos día'!X228&gt;0,('Pedidos día'!X228*$C228)+$B228,""),20)</f>
        <v/>
      </c>
      <c r="Y228" t="str">
        <f>IF(IF('Pedidos día'!Y228&gt;0,('Pedidos día'!Y228*$C228)+$B228,"")&gt;20,IF('Pedidos día'!Y228&gt;0,('Pedidos día'!Y228*$C228)+$B228,""),20)</f>
        <v/>
      </c>
      <c r="Z228">
        <f>IF('Pedidos día'!Z228&gt;0,('Pedidos día'!Z228*$C228)+$B228,"")</f>
        <v>33.540602416390357</v>
      </c>
    </row>
    <row r="229" spans="1:26">
      <c r="A229" t="str">
        <f>'Pedidos día'!A229</f>
        <v>00000-0188</v>
      </c>
      <c r="B229">
        <f>'Pedidos día'!B229</f>
        <v>20</v>
      </c>
      <c r="C229" s="15">
        <f>'Pedidos día'!C229</f>
        <v>1.0773619762106987</v>
      </c>
      <c r="D229" t="str">
        <f>IF(IF('Pedidos día'!D229&gt;0,('Pedidos día'!D229*$C229)+$B229,"")&gt;20,IF('Pedidos día'!D229&gt;0,('Pedidos día'!D229*$C229)+$B229,""),20)</f>
        <v/>
      </c>
      <c r="E229" t="str">
        <f>IF(IF('Pedidos día'!E229&gt;0,('Pedidos día'!E229*$C229)+$B229,"")&gt;20,IF('Pedidos día'!E229&gt;0,('Pedidos día'!E229*$C229)+$B229,""),20)</f>
        <v/>
      </c>
      <c r="F229" t="str">
        <f>IF(IF('Pedidos día'!F229&gt;0,('Pedidos día'!F229*$C229)+$B229,"")&gt;20,IF('Pedidos día'!F229&gt;0,('Pedidos día'!F229*$C229)+$B229,""),20)</f>
        <v/>
      </c>
      <c r="G229" t="str">
        <f>IF(IF('Pedidos día'!G229&gt;0,('Pedidos día'!G229*$C229)+$B229,"")&gt;20,IF('Pedidos día'!G229&gt;0,('Pedidos día'!G229*$C229)+$B229,""),20)</f>
        <v/>
      </c>
      <c r="H229" t="str">
        <f>IF(IF('Pedidos día'!H229&gt;0,('Pedidos día'!H229*$C229)+$B229,"")&gt;20,IF('Pedidos día'!H229&gt;0,('Pedidos día'!H229*$C229)+$B229,""),20)</f>
        <v/>
      </c>
      <c r="I229">
        <f>IF(IF('Pedidos día'!I229&gt;0,('Pedidos día'!I229*$C229)+$B229,"")&gt;20,IF('Pedidos día'!I229&gt;0,('Pedidos día'!I229*$C229)+$B229,""),20)</f>
        <v>21.0773619762107</v>
      </c>
      <c r="J229" t="str">
        <f>IF(IF('Pedidos día'!J229&gt;0,('Pedidos día'!J229*$C229)+$B229,"")&gt;20,IF('Pedidos día'!J229&gt;0,('Pedidos día'!J229*$C229)+$B229,""),20)</f>
        <v/>
      </c>
      <c r="K229" t="str">
        <f>IF(IF('Pedidos día'!K229&gt;0,('Pedidos día'!K229*$C229)+$B229,"")&gt;20,IF('Pedidos día'!K229&gt;0,('Pedidos día'!K229*$C229)+$B229,""),20)</f>
        <v/>
      </c>
      <c r="L229" t="str">
        <f>IF(IF('Pedidos día'!L229&gt;0,('Pedidos día'!L229*$C229)+$B229,"")&gt;20,IF('Pedidos día'!L229&gt;0,('Pedidos día'!L229*$C229)+$B229,""),20)</f>
        <v/>
      </c>
      <c r="M229" t="str">
        <f>IF(IF('Pedidos día'!M229&gt;0,('Pedidos día'!M229*$C229)+$B229,"")&gt;20,IF('Pedidos día'!M229&gt;0,('Pedidos día'!M229*$C229)+$B229,""),20)</f>
        <v/>
      </c>
      <c r="N229" t="str">
        <f>IF(IF('Pedidos día'!N229&gt;0,('Pedidos día'!N229*$C229)+$B229,"")&gt;20,IF('Pedidos día'!N229&gt;0,('Pedidos día'!N229*$C229)+$B229,""),20)</f>
        <v/>
      </c>
      <c r="O229" t="str">
        <f>IF(IF('Pedidos día'!O229&gt;0,('Pedidos día'!O229*$C229)+$B229,"")&gt;20,IF('Pedidos día'!O229&gt;0,('Pedidos día'!O229*$C229)+$B229,""),20)</f>
        <v/>
      </c>
      <c r="P229" t="str">
        <f>IF(IF('Pedidos día'!P229&gt;0,('Pedidos día'!P229*$C229)+$B229,"")&gt;20,IF('Pedidos día'!P229&gt;0,('Pedidos día'!P229*$C229)+$B229,""),20)</f>
        <v/>
      </c>
      <c r="Q229" t="str">
        <f>IF(IF('Pedidos día'!Q229&gt;0,('Pedidos día'!Q229*$C229)+$B229,"")&gt;20,IF('Pedidos día'!Q229&gt;0,('Pedidos día'!Q229*$C229)+$B229,""),20)</f>
        <v/>
      </c>
      <c r="R229" t="str">
        <f>IF(IF('Pedidos día'!R229&gt;0,('Pedidos día'!R229*$C229)+$B229,"")&gt;20,IF('Pedidos día'!R229&gt;0,('Pedidos día'!R229*$C229)+$B229,""),20)</f>
        <v/>
      </c>
      <c r="S229" t="str">
        <f>IF(IF('Pedidos día'!S229&gt;0,('Pedidos día'!S229*$C229)+$B229,"")&gt;20,IF('Pedidos día'!S229&gt;0,('Pedidos día'!S229*$C229)+$B229,""),20)</f>
        <v/>
      </c>
      <c r="T229" t="str">
        <f>IF(IF('Pedidos día'!T229&gt;0,('Pedidos día'!T229*$C229)+$B229,"")&gt;20,IF('Pedidos día'!T229&gt;0,('Pedidos día'!T229*$C229)+$B229,""),20)</f>
        <v/>
      </c>
      <c r="U229" t="str">
        <f>IF(IF('Pedidos día'!U229&gt;0,('Pedidos día'!U229*$C229)+$B229,"")&gt;20,IF('Pedidos día'!U229&gt;0,('Pedidos día'!U229*$C229)+$B229,""),20)</f>
        <v/>
      </c>
      <c r="V229" t="str">
        <f>IF(IF('Pedidos día'!V229&gt;0,('Pedidos día'!V229*$C229)+$B229,"")&gt;20,IF('Pedidos día'!V229&gt;0,('Pedidos día'!V229*$C229)+$B229,""),20)</f>
        <v/>
      </c>
      <c r="W229" t="str">
        <f>IF(IF('Pedidos día'!W229&gt;0,('Pedidos día'!W229*$C229)+$B229,"")&gt;20,IF('Pedidos día'!W229&gt;0,('Pedidos día'!W229*$C229)+$B229,""),20)</f>
        <v/>
      </c>
      <c r="X229" t="str">
        <f>IF(IF('Pedidos día'!X229&gt;0,('Pedidos día'!X229*$C229)+$B229,"")&gt;20,IF('Pedidos día'!X229&gt;0,('Pedidos día'!X229*$C229)+$B229,""),20)</f>
        <v/>
      </c>
      <c r="Y229" t="str">
        <f>IF(IF('Pedidos día'!Y229&gt;0,('Pedidos día'!Y229*$C229)+$B229,"")&gt;20,IF('Pedidos día'!Y229&gt;0,('Pedidos día'!Y229*$C229)+$B229,""),20)</f>
        <v/>
      </c>
      <c r="Z229">
        <f>IF('Pedidos día'!Z229&gt;0,('Pedidos día'!Z229*$C229)+$B229,"")</f>
        <v>21.0773619762107</v>
      </c>
    </row>
    <row r="230" spans="1:26">
      <c r="A230" t="str">
        <f>'Pedidos día'!A230</f>
        <v>00000-0189</v>
      </c>
      <c r="B230">
        <f>'Pedidos día'!B230</f>
        <v>10</v>
      </c>
      <c r="C230" s="15">
        <f>'Pedidos día'!C230</f>
        <v>1.5997400649960341</v>
      </c>
      <c r="D230" t="str">
        <f>IF(IF('Pedidos día'!D230&gt;0,('Pedidos día'!D230*$C230)+$B230,"")&gt;20,IF('Pedidos día'!D230&gt;0,('Pedidos día'!D230*$C230)+$B230,""),20)</f>
        <v/>
      </c>
      <c r="E230" t="str">
        <f>IF(IF('Pedidos día'!E230&gt;0,('Pedidos día'!E230*$C230)+$B230,"")&gt;20,IF('Pedidos día'!E230&gt;0,('Pedidos día'!E230*$C230)+$B230,""),20)</f>
        <v/>
      </c>
      <c r="F230" t="str">
        <f>IF(IF('Pedidos día'!F230&gt;0,('Pedidos día'!F230*$C230)+$B230,"")&gt;20,IF('Pedidos día'!F230&gt;0,('Pedidos día'!F230*$C230)+$B230,""),20)</f>
        <v/>
      </c>
      <c r="G230" t="str">
        <f>IF(IF('Pedidos día'!G230&gt;0,('Pedidos día'!G230*$C230)+$B230,"")&gt;20,IF('Pedidos día'!G230&gt;0,('Pedidos día'!G230*$C230)+$B230,""),20)</f>
        <v/>
      </c>
      <c r="H230" t="str">
        <f>IF(IF('Pedidos día'!H230&gt;0,('Pedidos día'!H230*$C230)+$B230,"")&gt;20,IF('Pedidos día'!H230&gt;0,('Pedidos día'!H230*$C230)+$B230,""),20)</f>
        <v/>
      </c>
      <c r="I230" t="str">
        <f>IF(IF('Pedidos día'!I230&gt;0,('Pedidos día'!I230*$C230)+$B230,"")&gt;20,IF('Pedidos día'!I230&gt;0,('Pedidos día'!I230*$C230)+$B230,""),20)</f>
        <v/>
      </c>
      <c r="J230" t="str">
        <f>IF(IF('Pedidos día'!J230&gt;0,('Pedidos día'!J230*$C230)+$B230,"")&gt;20,IF('Pedidos día'!J230&gt;0,('Pedidos día'!J230*$C230)+$B230,""),20)</f>
        <v/>
      </c>
      <c r="K230" t="str">
        <f>IF(IF('Pedidos día'!K230&gt;0,('Pedidos día'!K230*$C230)+$B230,"")&gt;20,IF('Pedidos día'!K230&gt;0,('Pedidos día'!K230*$C230)+$B230,""),20)</f>
        <v/>
      </c>
      <c r="L230" t="str">
        <f>IF(IF('Pedidos día'!L230&gt;0,('Pedidos día'!L230*$C230)+$B230,"")&gt;20,IF('Pedidos día'!L230&gt;0,('Pedidos día'!L230*$C230)+$B230,""),20)</f>
        <v/>
      </c>
      <c r="M230">
        <f>IF(IF('Pedidos día'!M230&gt;0,('Pedidos día'!M230*$C230)+$B230,"")&gt;20,IF('Pedidos día'!M230&gt;0,('Pedidos día'!M230*$C230)+$B230,""),20)</f>
        <v>20</v>
      </c>
      <c r="N230" t="str">
        <f>IF(IF('Pedidos día'!N230&gt;0,('Pedidos día'!N230*$C230)+$B230,"")&gt;20,IF('Pedidos día'!N230&gt;0,('Pedidos día'!N230*$C230)+$B230,""),20)</f>
        <v/>
      </c>
      <c r="O230" t="str">
        <f>IF(IF('Pedidos día'!O230&gt;0,('Pedidos día'!O230*$C230)+$B230,"")&gt;20,IF('Pedidos día'!O230&gt;0,('Pedidos día'!O230*$C230)+$B230,""),20)</f>
        <v/>
      </c>
      <c r="P230" t="str">
        <f>IF(IF('Pedidos día'!P230&gt;0,('Pedidos día'!P230*$C230)+$B230,"")&gt;20,IF('Pedidos día'!P230&gt;0,('Pedidos día'!P230*$C230)+$B230,""),20)</f>
        <v/>
      </c>
      <c r="Q230" t="str">
        <f>IF(IF('Pedidos día'!Q230&gt;0,('Pedidos día'!Q230*$C230)+$B230,"")&gt;20,IF('Pedidos día'!Q230&gt;0,('Pedidos día'!Q230*$C230)+$B230,""),20)</f>
        <v/>
      </c>
      <c r="R230" t="str">
        <f>IF(IF('Pedidos día'!R230&gt;0,('Pedidos día'!R230*$C230)+$B230,"")&gt;20,IF('Pedidos día'!R230&gt;0,('Pedidos día'!R230*$C230)+$B230,""),20)</f>
        <v/>
      </c>
      <c r="S230" t="str">
        <f>IF(IF('Pedidos día'!S230&gt;0,('Pedidos día'!S230*$C230)+$B230,"")&gt;20,IF('Pedidos día'!S230&gt;0,('Pedidos día'!S230*$C230)+$B230,""),20)</f>
        <v/>
      </c>
      <c r="T230" t="str">
        <f>IF(IF('Pedidos día'!T230&gt;0,('Pedidos día'!T230*$C230)+$B230,"")&gt;20,IF('Pedidos día'!T230&gt;0,('Pedidos día'!T230*$C230)+$B230,""),20)</f>
        <v/>
      </c>
      <c r="U230" t="str">
        <f>IF(IF('Pedidos día'!U230&gt;0,('Pedidos día'!U230*$C230)+$B230,"")&gt;20,IF('Pedidos día'!U230&gt;0,('Pedidos día'!U230*$C230)+$B230,""),20)</f>
        <v/>
      </c>
      <c r="V230" t="str">
        <f>IF(IF('Pedidos día'!V230&gt;0,('Pedidos día'!V230*$C230)+$B230,"")&gt;20,IF('Pedidos día'!V230&gt;0,('Pedidos día'!V230*$C230)+$B230,""),20)</f>
        <v/>
      </c>
      <c r="W230" t="str">
        <f>IF(IF('Pedidos día'!W230&gt;0,('Pedidos día'!W230*$C230)+$B230,"")&gt;20,IF('Pedidos día'!W230&gt;0,('Pedidos día'!W230*$C230)+$B230,""),20)</f>
        <v/>
      </c>
      <c r="X230" t="str">
        <f>IF(IF('Pedidos día'!X230&gt;0,('Pedidos día'!X230*$C230)+$B230,"")&gt;20,IF('Pedidos día'!X230&gt;0,('Pedidos día'!X230*$C230)+$B230,""),20)</f>
        <v/>
      </c>
      <c r="Y230" t="str">
        <f>IF(IF('Pedidos día'!Y230&gt;0,('Pedidos día'!Y230*$C230)+$B230,"")&gt;20,IF('Pedidos día'!Y230&gt;0,('Pedidos día'!Y230*$C230)+$B230,""),20)</f>
        <v/>
      </c>
      <c r="Z230">
        <f>IF('Pedidos día'!Z230&gt;0,('Pedidos día'!Z230*$C230)+$B230,"")</f>
        <v>16.398960259984136</v>
      </c>
    </row>
    <row r="231" spans="1:26">
      <c r="A231" t="str">
        <f>'Pedidos día'!A231</f>
        <v>00000-0190</v>
      </c>
      <c r="B231">
        <f>'Pedidos día'!B231</f>
        <v>30</v>
      </c>
      <c r="C231" s="15">
        <f>'Pedidos día'!C231</f>
        <v>1.4092954405425289</v>
      </c>
      <c r="D231" t="str">
        <f>IF(IF('Pedidos día'!D231&gt;0,('Pedidos día'!D231*$C231)+$B231,"")&gt;20,IF('Pedidos día'!D231&gt;0,('Pedidos día'!D231*$C231)+$B231,""),20)</f>
        <v/>
      </c>
      <c r="E231" t="str">
        <f>IF(IF('Pedidos día'!E231&gt;0,('Pedidos día'!E231*$C231)+$B231,"")&gt;20,IF('Pedidos día'!E231&gt;0,('Pedidos día'!E231*$C231)+$B231,""),20)</f>
        <v/>
      </c>
      <c r="F231" t="str">
        <f>IF(IF('Pedidos día'!F231&gt;0,('Pedidos día'!F231*$C231)+$B231,"")&gt;20,IF('Pedidos día'!F231&gt;0,('Pedidos día'!F231*$C231)+$B231,""),20)</f>
        <v/>
      </c>
      <c r="G231" t="str">
        <f>IF(IF('Pedidos día'!G231&gt;0,('Pedidos día'!G231*$C231)+$B231,"")&gt;20,IF('Pedidos día'!G231&gt;0,('Pedidos día'!G231*$C231)+$B231,""),20)</f>
        <v/>
      </c>
      <c r="H231" t="str">
        <f>IF(IF('Pedidos día'!H231&gt;0,('Pedidos día'!H231*$C231)+$B231,"")&gt;20,IF('Pedidos día'!H231&gt;0,('Pedidos día'!H231*$C231)+$B231,""),20)</f>
        <v/>
      </c>
      <c r="I231" t="str">
        <f>IF(IF('Pedidos día'!I231&gt;0,('Pedidos día'!I231*$C231)+$B231,"")&gt;20,IF('Pedidos día'!I231&gt;0,('Pedidos día'!I231*$C231)+$B231,""),20)</f>
        <v/>
      </c>
      <c r="J231" t="str">
        <f>IF(IF('Pedidos día'!J231&gt;0,('Pedidos día'!J231*$C231)+$B231,"")&gt;20,IF('Pedidos día'!J231&gt;0,('Pedidos día'!J231*$C231)+$B231,""),20)</f>
        <v/>
      </c>
      <c r="K231" t="str">
        <f>IF(IF('Pedidos día'!K231&gt;0,('Pedidos día'!K231*$C231)+$B231,"")&gt;20,IF('Pedidos día'!K231&gt;0,('Pedidos día'!K231*$C231)+$B231,""),20)</f>
        <v/>
      </c>
      <c r="L231" t="str">
        <f>IF(IF('Pedidos día'!L231&gt;0,('Pedidos día'!L231*$C231)+$B231,"")&gt;20,IF('Pedidos día'!L231&gt;0,('Pedidos día'!L231*$C231)+$B231,""),20)</f>
        <v/>
      </c>
      <c r="M231" t="str">
        <f>IF(IF('Pedidos día'!M231&gt;0,('Pedidos día'!M231*$C231)+$B231,"")&gt;20,IF('Pedidos día'!M231&gt;0,('Pedidos día'!M231*$C231)+$B231,""),20)</f>
        <v/>
      </c>
      <c r="N231" t="str">
        <f>IF(IF('Pedidos día'!N231&gt;0,('Pedidos día'!N231*$C231)+$B231,"")&gt;20,IF('Pedidos día'!N231&gt;0,('Pedidos día'!N231*$C231)+$B231,""),20)</f>
        <v/>
      </c>
      <c r="O231" t="str">
        <f>IF(IF('Pedidos día'!O231&gt;0,('Pedidos día'!O231*$C231)+$B231,"")&gt;20,IF('Pedidos día'!O231&gt;0,('Pedidos día'!O231*$C231)+$B231,""),20)</f>
        <v/>
      </c>
      <c r="P231" t="str">
        <f>IF(IF('Pedidos día'!P231&gt;0,('Pedidos día'!P231*$C231)+$B231,"")&gt;20,IF('Pedidos día'!P231&gt;0,('Pedidos día'!P231*$C231)+$B231,""),20)</f>
        <v/>
      </c>
      <c r="Q231" t="str">
        <f>IF(IF('Pedidos día'!Q231&gt;0,('Pedidos día'!Q231*$C231)+$B231,"")&gt;20,IF('Pedidos día'!Q231&gt;0,('Pedidos día'!Q231*$C231)+$B231,""),20)</f>
        <v/>
      </c>
      <c r="R231" t="str">
        <f>IF(IF('Pedidos día'!R231&gt;0,('Pedidos día'!R231*$C231)+$B231,"")&gt;20,IF('Pedidos día'!R231&gt;0,('Pedidos día'!R231*$C231)+$B231,""),20)</f>
        <v/>
      </c>
      <c r="S231" t="str">
        <f>IF(IF('Pedidos día'!S231&gt;0,('Pedidos día'!S231*$C231)+$B231,"")&gt;20,IF('Pedidos día'!S231&gt;0,('Pedidos día'!S231*$C231)+$B231,""),20)</f>
        <v/>
      </c>
      <c r="T231">
        <f>IF(IF('Pedidos día'!T231&gt;0,('Pedidos día'!T231*$C231)+$B231,"")&gt;20,IF('Pedidos día'!T231&gt;0,('Pedidos día'!T231*$C231)+$B231,""),20)</f>
        <v>35.637181762170115</v>
      </c>
      <c r="U231" t="str">
        <f>IF(IF('Pedidos día'!U231&gt;0,('Pedidos día'!U231*$C231)+$B231,"")&gt;20,IF('Pedidos día'!U231&gt;0,('Pedidos día'!U231*$C231)+$B231,""),20)</f>
        <v/>
      </c>
      <c r="V231" t="str">
        <f>IF(IF('Pedidos día'!V231&gt;0,('Pedidos día'!V231*$C231)+$B231,"")&gt;20,IF('Pedidos día'!V231&gt;0,('Pedidos día'!V231*$C231)+$B231,""),20)</f>
        <v/>
      </c>
      <c r="W231" t="str">
        <f>IF(IF('Pedidos día'!W231&gt;0,('Pedidos día'!W231*$C231)+$B231,"")&gt;20,IF('Pedidos día'!W231&gt;0,('Pedidos día'!W231*$C231)+$B231,""),20)</f>
        <v/>
      </c>
      <c r="X231" t="str">
        <f>IF(IF('Pedidos día'!X231&gt;0,('Pedidos día'!X231*$C231)+$B231,"")&gt;20,IF('Pedidos día'!X231&gt;0,('Pedidos día'!X231*$C231)+$B231,""),20)</f>
        <v/>
      </c>
      <c r="Y231" t="str">
        <f>IF(IF('Pedidos día'!Y231&gt;0,('Pedidos día'!Y231*$C231)+$B231,"")&gt;20,IF('Pedidos día'!Y231&gt;0,('Pedidos día'!Y231*$C231)+$B231,""),20)</f>
        <v/>
      </c>
      <c r="Z231">
        <f>IF('Pedidos día'!Z231&gt;0,('Pedidos día'!Z231*$C231)+$B231,"")</f>
        <v>35.637181762170115</v>
      </c>
    </row>
    <row r="232" spans="1:26">
      <c r="A232" t="str">
        <f>'Pedidos día'!A232</f>
        <v>00000-0191</v>
      </c>
      <c r="B232">
        <f>'Pedidos día'!B232</f>
        <v>10</v>
      </c>
      <c r="C232" s="15">
        <f>'Pedidos día'!C232</f>
        <v>1.2571705067403753</v>
      </c>
      <c r="D232" t="str">
        <f>IF(IF('Pedidos día'!D232&gt;0,('Pedidos día'!D232*$C232)+$B232,"")&gt;20,IF('Pedidos día'!D232&gt;0,('Pedidos día'!D232*$C232)+$B232,""),20)</f>
        <v/>
      </c>
      <c r="E232" t="str">
        <f>IF(IF('Pedidos día'!E232&gt;0,('Pedidos día'!E232*$C232)+$B232,"")&gt;20,IF('Pedidos día'!E232&gt;0,('Pedidos día'!E232*$C232)+$B232,""),20)</f>
        <v/>
      </c>
      <c r="F232" t="str">
        <f>IF(IF('Pedidos día'!F232&gt;0,('Pedidos día'!F232*$C232)+$B232,"")&gt;20,IF('Pedidos día'!F232&gt;0,('Pedidos día'!F232*$C232)+$B232,""),20)</f>
        <v/>
      </c>
      <c r="G232" t="str">
        <f>IF(IF('Pedidos día'!G232&gt;0,('Pedidos día'!G232*$C232)+$B232,"")&gt;20,IF('Pedidos día'!G232&gt;0,('Pedidos día'!G232*$C232)+$B232,""),20)</f>
        <v/>
      </c>
      <c r="H232" t="str">
        <f>IF(IF('Pedidos día'!H232&gt;0,('Pedidos día'!H232*$C232)+$B232,"")&gt;20,IF('Pedidos día'!H232&gt;0,('Pedidos día'!H232*$C232)+$B232,""),20)</f>
        <v/>
      </c>
      <c r="I232" t="str">
        <f>IF(IF('Pedidos día'!I232&gt;0,('Pedidos día'!I232*$C232)+$B232,"")&gt;20,IF('Pedidos día'!I232&gt;0,('Pedidos día'!I232*$C232)+$B232,""),20)</f>
        <v/>
      </c>
      <c r="J232" t="str">
        <f>IF(IF('Pedidos día'!J232&gt;0,('Pedidos día'!J232*$C232)+$B232,"")&gt;20,IF('Pedidos día'!J232&gt;0,('Pedidos día'!J232*$C232)+$B232,""),20)</f>
        <v/>
      </c>
      <c r="K232" t="str">
        <f>IF(IF('Pedidos día'!K232&gt;0,('Pedidos día'!K232*$C232)+$B232,"")&gt;20,IF('Pedidos día'!K232&gt;0,('Pedidos día'!K232*$C232)+$B232,""),20)</f>
        <v/>
      </c>
      <c r="L232" t="str">
        <f>IF(IF('Pedidos día'!L232&gt;0,('Pedidos día'!L232*$C232)+$B232,"")&gt;20,IF('Pedidos día'!L232&gt;0,('Pedidos día'!L232*$C232)+$B232,""),20)</f>
        <v/>
      </c>
      <c r="M232" t="str">
        <f>IF(IF('Pedidos día'!M232&gt;0,('Pedidos día'!M232*$C232)+$B232,"")&gt;20,IF('Pedidos día'!M232&gt;0,('Pedidos día'!M232*$C232)+$B232,""),20)</f>
        <v/>
      </c>
      <c r="N232" t="str">
        <f>IF(IF('Pedidos día'!N232&gt;0,('Pedidos día'!N232*$C232)+$B232,"")&gt;20,IF('Pedidos día'!N232&gt;0,('Pedidos día'!N232*$C232)+$B232,""),20)</f>
        <v/>
      </c>
      <c r="O232" t="str">
        <f>IF(IF('Pedidos día'!O232&gt;0,('Pedidos día'!O232*$C232)+$B232,"")&gt;20,IF('Pedidos día'!O232&gt;0,('Pedidos día'!O232*$C232)+$B232,""),20)</f>
        <v/>
      </c>
      <c r="P232" t="str">
        <f>IF(IF('Pedidos día'!P232&gt;0,('Pedidos día'!P232*$C232)+$B232,"")&gt;20,IF('Pedidos día'!P232&gt;0,('Pedidos día'!P232*$C232)+$B232,""),20)</f>
        <v/>
      </c>
      <c r="Q232" t="str">
        <f>IF(IF('Pedidos día'!Q232&gt;0,('Pedidos día'!Q232*$C232)+$B232,"")&gt;20,IF('Pedidos día'!Q232&gt;0,('Pedidos día'!Q232*$C232)+$B232,""),20)</f>
        <v/>
      </c>
      <c r="R232">
        <f>IF(IF('Pedidos día'!R232&gt;0,('Pedidos día'!R232*$C232)+$B232,"")&gt;20,IF('Pedidos día'!R232&gt;0,('Pedidos día'!R232*$C232)+$B232,""),20)</f>
        <v>20</v>
      </c>
      <c r="S232" t="str">
        <f>IF(IF('Pedidos día'!S232&gt;0,('Pedidos día'!S232*$C232)+$B232,"")&gt;20,IF('Pedidos día'!S232&gt;0,('Pedidos día'!S232*$C232)+$B232,""),20)</f>
        <v/>
      </c>
      <c r="T232" t="str">
        <f>IF(IF('Pedidos día'!T232&gt;0,('Pedidos día'!T232*$C232)+$B232,"")&gt;20,IF('Pedidos día'!T232&gt;0,('Pedidos día'!T232*$C232)+$B232,""),20)</f>
        <v/>
      </c>
      <c r="U232" t="str">
        <f>IF(IF('Pedidos día'!U232&gt;0,('Pedidos día'!U232*$C232)+$B232,"")&gt;20,IF('Pedidos día'!U232&gt;0,('Pedidos día'!U232*$C232)+$B232,""),20)</f>
        <v/>
      </c>
      <c r="V232" t="str">
        <f>IF(IF('Pedidos día'!V232&gt;0,('Pedidos día'!V232*$C232)+$B232,"")&gt;20,IF('Pedidos día'!V232&gt;0,('Pedidos día'!V232*$C232)+$B232,""),20)</f>
        <v/>
      </c>
      <c r="W232" t="str">
        <f>IF(IF('Pedidos día'!W232&gt;0,('Pedidos día'!W232*$C232)+$B232,"")&gt;20,IF('Pedidos día'!W232&gt;0,('Pedidos día'!W232*$C232)+$B232,""),20)</f>
        <v/>
      </c>
      <c r="X232" t="str">
        <f>IF(IF('Pedidos día'!X232&gt;0,('Pedidos día'!X232*$C232)+$B232,"")&gt;20,IF('Pedidos día'!X232&gt;0,('Pedidos día'!X232*$C232)+$B232,""),20)</f>
        <v/>
      </c>
      <c r="Y232" t="str">
        <f>IF(IF('Pedidos día'!Y232&gt;0,('Pedidos día'!Y232*$C232)+$B232,"")&gt;20,IF('Pedidos día'!Y232&gt;0,('Pedidos día'!Y232*$C232)+$B232,""),20)</f>
        <v/>
      </c>
      <c r="Z232">
        <f>IF('Pedidos día'!Z232&gt;0,('Pedidos día'!Z232*$C232)+$B232,"")</f>
        <v>18.800193547182626</v>
      </c>
    </row>
    <row r="233" spans="1:26">
      <c r="A233" t="str">
        <f>'Pedidos día'!A233</f>
        <v>00000-0192</v>
      </c>
      <c r="B233">
        <f>'Pedidos día'!B233</f>
        <v>40</v>
      </c>
      <c r="C233" s="15">
        <f>'Pedidos día'!C233</f>
        <v>1.0055541506675567</v>
      </c>
      <c r="D233" t="str">
        <f>IF(IF('Pedidos día'!D233&gt;0,('Pedidos día'!D233*$C233)+$B233,"")&gt;20,IF('Pedidos día'!D233&gt;0,('Pedidos día'!D233*$C233)+$B233,""),20)</f>
        <v/>
      </c>
      <c r="E233" t="str">
        <f>IF(IF('Pedidos día'!E233&gt;0,('Pedidos día'!E233*$C233)+$B233,"")&gt;20,IF('Pedidos día'!E233&gt;0,('Pedidos día'!E233*$C233)+$B233,""),20)</f>
        <v/>
      </c>
      <c r="F233" t="str">
        <f>IF(IF('Pedidos día'!F233&gt;0,('Pedidos día'!F233*$C233)+$B233,"")&gt;20,IF('Pedidos día'!F233&gt;0,('Pedidos día'!F233*$C233)+$B233,""),20)</f>
        <v/>
      </c>
      <c r="G233" t="str">
        <f>IF(IF('Pedidos día'!G233&gt;0,('Pedidos día'!G233*$C233)+$B233,"")&gt;20,IF('Pedidos día'!G233&gt;0,('Pedidos día'!G233*$C233)+$B233,""),20)</f>
        <v/>
      </c>
      <c r="H233" t="str">
        <f>IF(IF('Pedidos día'!H233&gt;0,('Pedidos día'!H233*$C233)+$B233,"")&gt;20,IF('Pedidos día'!H233&gt;0,('Pedidos día'!H233*$C233)+$B233,""),20)</f>
        <v/>
      </c>
      <c r="I233" t="str">
        <f>IF(IF('Pedidos día'!I233&gt;0,('Pedidos día'!I233*$C233)+$B233,"")&gt;20,IF('Pedidos día'!I233&gt;0,('Pedidos día'!I233*$C233)+$B233,""),20)</f>
        <v/>
      </c>
      <c r="J233" t="str">
        <f>IF(IF('Pedidos día'!J233&gt;0,('Pedidos día'!J233*$C233)+$B233,"")&gt;20,IF('Pedidos día'!J233&gt;0,('Pedidos día'!J233*$C233)+$B233,""),20)</f>
        <v/>
      </c>
      <c r="K233" t="str">
        <f>IF(IF('Pedidos día'!K233&gt;0,('Pedidos día'!K233*$C233)+$B233,"")&gt;20,IF('Pedidos día'!K233&gt;0,('Pedidos día'!K233*$C233)+$B233,""),20)</f>
        <v/>
      </c>
      <c r="L233" t="str">
        <f>IF(IF('Pedidos día'!L233&gt;0,('Pedidos día'!L233*$C233)+$B233,"")&gt;20,IF('Pedidos día'!L233&gt;0,('Pedidos día'!L233*$C233)+$B233,""),20)</f>
        <v/>
      </c>
      <c r="M233">
        <f>IF(IF('Pedidos día'!M233&gt;0,('Pedidos día'!M233*$C233)+$B233,"")&gt;20,IF('Pedidos día'!M233&gt;0,('Pedidos día'!M233*$C233)+$B233,""),20)</f>
        <v>42.011108301335113</v>
      </c>
      <c r="N233" t="str">
        <f>IF(IF('Pedidos día'!N233&gt;0,('Pedidos día'!N233*$C233)+$B233,"")&gt;20,IF('Pedidos día'!N233&gt;0,('Pedidos día'!N233*$C233)+$B233,""),20)</f>
        <v/>
      </c>
      <c r="O233" t="str">
        <f>IF(IF('Pedidos día'!O233&gt;0,('Pedidos día'!O233*$C233)+$B233,"")&gt;20,IF('Pedidos día'!O233&gt;0,('Pedidos día'!O233*$C233)+$B233,""),20)</f>
        <v/>
      </c>
      <c r="P233" t="str">
        <f>IF(IF('Pedidos día'!P233&gt;0,('Pedidos día'!P233*$C233)+$B233,"")&gt;20,IF('Pedidos día'!P233&gt;0,('Pedidos día'!P233*$C233)+$B233,""),20)</f>
        <v/>
      </c>
      <c r="Q233" t="str">
        <f>IF(IF('Pedidos día'!Q233&gt;0,('Pedidos día'!Q233*$C233)+$B233,"")&gt;20,IF('Pedidos día'!Q233&gt;0,('Pedidos día'!Q233*$C233)+$B233,""),20)</f>
        <v/>
      </c>
      <c r="R233" t="str">
        <f>IF(IF('Pedidos día'!R233&gt;0,('Pedidos día'!R233*$C233)+$B233,"")&gt;20,IF('Pedidos día'!R233&gt;0,('Pedidos día'!R233*$C233)+$B233,""),20)</f>
        <v/>
      </c>
      <c r="S233" t="str">
        <f>IF(IF('Pedidos día'!S233&gt;0,('Pedidos día'!S233*$C233)+$B233,"")&gt;20,IF('Pedidos día'!S233&gt;0,('Pedidos día'!S233*$C233)+$B233,""),20)</f>
        <v/>
      </c>
      <c r="T233" t="str">
        <f>IF(IF('Pedidos día'!T233&gt;0,('Pedidos día'!T233*$C233)+$B233,"")&gt;20,IF('Pedidos día'!T233&gt;0,('Pedidos día'!T233*$C233)+$B233,""),20)</f>
        <v/>
      </c>
      <c r="U233" t="str">
        <f>IF(IF('Pedidos día'!U233&gt;0,('Pedidos día'!U233*$C233)+$B233,"")&gt;20,IF('Pedidos día'!U233&gt;0,('Pedidos día'!U233*$C233)+$B233,""),20)</f>
        <v/>
      </c>
      <c r="V233" t="str">
        <f>IF(IF('Pedidos día'!V233&gt;0,('Pedidos día'!V233*$C233)+$B233,"")&gt;20,IF('Pedidos día'!V233&gt;0,('Pedidos día'!V233*$C233)+$B233,""),20)</f>
        <v/>
      </c>
      <c r="W233" t="str">
        <f>IF(IF('Pedidos día'!W233&gt;0,('Pedidos día'!W233*$C233)+$B233,"")&gt;20,IF('Pedidos día'!W233&gt;0,('Pedidos día'!W233*$C233)+$B233,""),20)</f>
        <v/>
      </c>
      <c r="X233" t="str">
        <f>IF(IF('Pedidos día'!X233&gt;0,('Pedidos día'!X233*$C233)+$B233,"")&gt;20,IF('Pedidos día'!X233&gt;0,('Pedidos día'!X233*$C233)+$B233,""),20)</f>
        <v/>
      </c>
      <c r="Y233" t="str">
        <f>IF(IF('Pedidos día'!Y233&gt;0,('Pedidos día'!Y233*$C233)+$B233,"")&gt;20,IF('Pedidos día'!Y233&gt;0,('Pedidos día'!Y233*$C233)+$B233,""),20)</f>
        <v/>
      </c>
      <c r="Z233">
        <f>IF('Pedidos día'!Z233&gt;0,('Pedidos día'!Z233*$C233)+$B233,"")</f>
        <v>42.011108301335113</v>
      </c>
    </row>
    <row r="234" spans="1:26">
      <c r="A234" t="str">
        <f>'Pedidos día'!A234</f>
        <v>00000-0193</v>
      </c>
      <c r="B234">
        <f>'Pedidos día'!B234</f>
        <v>10</v>
      </c>
      <c r="C234" s="15">
        <f>'Pedidos día'!C234</f>
        <v>1.619501406107517</v>
      </c>
      <c r="D234" t="str">
        <f>IF(IF('Pedidos día'!D234&gt;0,('Pedidos día'!D234*$C234)+$B234,"")&gt;20,IF('Pedidos día'!D234&gt;0,('Pedidos día'!D234*$C234)+$B234,""),20)</f>
        <v/>
      </c>
      <c r="E234" t="str">
        <f>IF(IF('Pedidos día'!E234&gt;0,('Pedidos día'!E234*$C234)+$B234,"")&gt;20,IF('Pedidos día'!E234&gt;0,('Pedidos día'!E234*$C234)+$B234,""),20)</f>
        <v/>
      </c>
      <c r="F234" t="str">
        <f>IF(IF('Pedidos día'!F234&gt;0,('Pedidos día'!F234*$C234)+$B234,"")&gt;20,IF('Pedidos día'!F234&gt;0,('Pedidos día'!F234*$C234)+$B234,""),20)</f>
        <v/>
      </c>
      <c r="G234" t="str">
        <f>IF(IF('Pedidos día'!G234&gt;0,('Pedidos día'!G234*$C234)+$B234,"")&gt;20,IF('Pedidos día'!G234&gt;0,('Pedidos día'!G234*$C234)+$B234,""),20)</f>
        <v/>
      </c>
      <c r="H234" t="str">
        <f>IF(IF('Pedidos día'!H234&gt;0,('Pedidos día'!H234*$C234)+$B234,"")&gt;20,IF('Pedidos día'!H234&gt;0,('Pedidos día'!H234*$C234)+$B234,""),20)</f>
        <v/>
      </c>
      <c r="I234" t="str">
        <f>IF(IF('Pedidos día'!I234&gt;0,('Pedidos día'!I234*$C234)+$B234,"")&gt;20,IF('Pedidos día'!I234&gt;0,('Pedidos día'!I234*$C234)+$B234,""),20)</f>
        <v/>
      </c>
      <c r="J234" t="str">
        <f>IF(IF('Pedidos día'!J234&gt;0,('Pedidos día'!J234*$C234)+$B234,"")&gt;20,IF('Pedidos día'!J234&gt;0,('Pedidos día'!J234*$C234)+$B234,""),20)</f>
        <v/>
      </c>
      <c r="K234" t="str">
        <f>IF(IF('Pedidos día'!K234&gt;0,('Pedidos día'!K234*$C234)+$B234,"")&gt;20,IF('Pedidos día'!K234&gt;0,('Pedidos día'!K234*$C234)+$B234,""),20)</f>
        <v/>
      </c>
      <c r="L234" t="str">
        <f>IF(IF('Pedidos día'!L234&gt;0,('Pedidos día'!L234*$C234)+$B234,"")&gt;20,IF('Pedidos día'!L234&gt;0,('Pedidos día'!L234*$C234)+$B234,""),20)</f>
        <v/>
      </c>
      <c r="M234" t="str">
        <f>IF(IF('Pedidos día'!M234&gt;0,('Pedidos día'!M234*$C234)+$B234,"")&gt;20,IF('Pedidos día'!M234&gt;0,('Pedidos día'!M234*$C234)+$B234,""),20)</f>
        <v/>
      </c>
      <c r="N234" t="str">
        <f>IF(IF('Pedidos día'!N234&gt;0,('Pedidos día'!N234*$C234)+$B234,"")&gt;20,IF('Pedidos día'!N234&gt;0,('Pedidos día'!N234*$C234)+$B234,""),20)</f>
        <v/>
      </c>
      <c r="O234" t="str">
        <f>IF(IF('Pedidos día'!O234&gt;0,('Pedidos día'!O234*$C234)+$B234,"")&gt;20,IF('Pedidos día'!O234&gt;0,('Pedidos día'!O234*$C234)+$B234,""),20)</f>
        <v/>
      </c>
      <c r="P234" t="str">
        <f>IF(IF('Pedidos día'!P234&gt;0,('Pedidos día'!P234*$C234)+$B234,"")&gt;20,IF('Pedidos día'!P234&gt;0,('Pedidos día'!P234*$C234)+$B234,""),20)</f>
        <v/>
      </c>
      <c r="Q234" t="str">
        <f>IF(IF('Pedidos día'!Q234&gt;0,('Pedidos día'!Q234*$C234)+$B234,"")&gt;20,IF('Pedidos día'!Q234&gt;0,('Pedidos día'!Q234*$C234)+$B234,""),20)</f>
        <v/>
      </c>
      <c r="R234" t="str">
        <f>IF(IF('Pedidos día'!R234&gt;0,('Pedidos día'!R234*$C234)+$B234,"")&gt;20,IF('Pedidos día'!R234&gt;0,('Pedidos día'!R234*$C234)+$B234,""),20)</f>
        <v/>
      </c>
      <c r="S234" t="str">
        <f>IF(IF('Pedidos día'!S234&gt;0,('Pedidos día'!S234*$C234)+$B234,"")&gt;20,IF('Pedidos día'!S234&gt;0,('Pedidos día'!S234*$C234)+$B234,""),20)</f>
        <v/>
      </c>
      <c r="T234">
        <f>IF(IF('Pedidos día'!T234&gt;0,('Pedidos día'!T234*$C234)+$B234,"")&gt;20,IF('Pedidos día'!T234&gt;0,('Pedidos día'!T234*$C234)+$B234,""),20)</f>
        <v>20</v>
      </c>
      <c r="U234" t="str">
        <f>IF(IF('Pedidos día'!U234&gt;0,('Pedidos día'!U234*$C234)+$B234,"")&gt;20,IF('Pedidos día'!U234&gt;0,('Pedidos día'!U234*$C234)+$B234,""),20)</f>
        <v/>
      </c>
      <c r="V234" t="str">
        <f>IF(IF('Pedidos día'!V234&gt;0,('Pedidos día'!V234*$C234)+$B234,"")&gt;20,IF('Pedidos día'!V234&gt;0,('Pedidos día'!V234*$C234)+$B234,""),20)</f>
        <v/>
      </c>
      <c r="W234" t="str">
        <f>IF(IF('Pedidos día'!W234&gt;0,('Pedidos día'!W234*$C234)+$B234,"")&gt;20,IF('Pedidos día'!W234&gt;0,('Pedidos día'!W234*$C234)+$B234,""),20)</f>
        <v/>
      </c>
      <c r="X234" t="str">
        <f>IF(IF('Pedidos día'!X234&gt;0,('Pedidos día'!X234*$C234)+$B234,"")&gt;20,IF('Pedidos día'!X234&gt;0,('Pedidos día'!X234*$C234)+$B234,""),20)</f>
        <v/>
      </c>
      <c r="Y234" t="str">
        <f>IF(IF('Pedidos día'!Y234&gt;0,('Pedidos día'!Y234*$C234)+$B234,"")&gt;20,IF('Pedidos día'!Y234&gt;0,('Pedidos día'!Y234*$C234)+$B234,""),20)</f>
        <v/>
      </c>
      <c r="Z234">
        <f>IF('Pedidos día'!Z234&gt;0,('Pedidos día'!Z234*$C234)+$B234,"")</f>
        <v>11.619501406107517</v>
      </c>
    </row>
    <row r="235" spans="1:26">
      <c r="A235" t="str">
        <f>'Pedidos día'!A235</f>
        <v>00000-0195</v>
      </c>
      <c r="B235">
        <f>'Pedidos día'!B235</f>
        <v>10</v>
      </c>
      <c r="C235" s="15">
        <f>'Pedidos día'!C235</f>
        <v>1.9459806736170635</v>
      </c>
      <c r="D235" t="str">
        <f>IF(IF('Pedidos día'!D235&gt;0,('Pedidos día'!D235*$C235)+$B235,"")&gt;20,IF('Pedidos día'!D235&gt;0,('Pedidos día'!D235*$C235)+$B235,""),20)</f>
        <v/>
      </c>
      <c r="E235" t="str">
        <f>IF(IF('Pedidos día'!E235&gt;0,('Pedidos día'!E235*$C235)+$B235,"")&gt;20,IF('Pedidos día'!E235&gt;0,('Pedidos día'!E235*$C235)+$B235,""),20)</f>
        <v/>
      </c>
      <c r="F235" t="str">
        <f>IF(IF('Pedidos día'!F235&gt;0,('Pedidos día'!F235*$C235)+$B235,"")&gt;20,IF('Pedidos día'!F235&gt;0,('Pedidos día'!F235*$C235)+$B235,""),20)</f>
        <v/>
      </c>
      <c r="G235" t="str">
        <f>IF(IF('Pedidos día'!G235&gt;0,('Pedidos día'!G235*$C235)+$B235,"")&gt;20,IF('Pedidos día'!G235&gt;0,('Pedidos día'!G235*$C235)+$B235,""),20)</f>
        <v/>
      </c>
      <c r="H235" t="str">
        <f>IF(IF('Pedidos día'!H235&gt;0,('Pedidos día'!H235*$C235)+$B235,"")&gt;20,IF('Pedidos día'!H235&gt;0,('Pedidos día'!H235*$C235)+$B235,""),20)</f>
        <v/>
      </c>
      <c r="I235" t="str">
        <f>IF(IF('Pedidos día'!I235&gt;0,('Pedidos día'!I235*$C235)+$B235,"")&gt;20,IF('Pedidos día'!I235&gt;0,('Pedidos día'!I235*$C235)+$B235,""),20)</f>
        <v/>
      </c>
      <c r="J235" t="str">
        <f>IF(IF('Pedidos día'!J235&gt;0,('Pedidos día'!J235*$C235)+$B235,"")&gt;20,IF('Pedidos día'!J235&gt;0,('Pedidos día'!J235*$C235)+$B235,""),20)</f>
        <v/>
      </c>
      <c r="K235" t="str">
        <f>IF(IF('Pedidos día'!K235&gt;0,('Pedidos día'!K235*$C235)+$B235,"")&gt;20,IF('Pedidos día'!K235&gt;0,('Pedidos día'!K235*$C235)+$B235,""),20)</f>
        <v/>
      </c>
      <c r="L235" t="str">
        <f>IF(IF('Pedidos día'!L235&gt;0,('Pedidos día'!L235*$C235)+$B235,"")&gt;20,IF('Pedidos día'!L235&gt;0,('Pedidos día'!L235*$C235)+$B235,""),20)</f>
        <v/>
      </c>
      <c r="M235" t="str">
        <f>IF(IF('Pedidos día'!M235&gt;0,('Pedidos día'!M235*$C235)+$B235,"")&gt;20,IF('Pedidos día'!M235&gt;0,('Pedidos día'!M235*$C235)+$B235,""),20)</f>
        <v/>
      </c>
      <c r="N235" t="str">
        <f>IF(IF('Pedidos día'!N235&gt;0,('Pedidos día'!N235*$C235)+$B235,"")&gt;20,IF('Pedidos día'!N235&gt;0,('Pedidos día'!N235*$C235)+$B235,""),20)</f>
        <v/>
      </c>
      <c r="O235" t="str">
        <f>IF(IF('Pedidos día'!O235&gt;0,('Pedidos día'!O235*$C235)+$B235,"")&gt;20,IF('Pedidos día'!O235&gt;0,('Pedidos día'!O235*$C235)+$B235,""),20)</f>
        <v/>
      </c>
      <c r="P235" t="str">
        <f>IF(IF('Pedidos día'!P235&gt;0,('Pedidos día'!P235*$C235)+$B235,"")&gt;20,IF('Pedidos día'!P235&gt;0,('Pedidos día'!P235*$C235)+$B235,""),20)</f>
        <v/>
      </c>
      <c r="Q235" t="str">
        <f>IF(IF('Pedidos día'!Q235&gt;0,('Pedidos día'!Q235*$C235)+$B235,"")&gt;20,IF('Pedidos día'!Q235&gt;0,('Pedidos día'!Q235*$C235)+$B235,""),20)</f>
        <v/>
      </c>
      <c r="R235" t="str">
        <f>IF(IF('Pedidos día'!R235&gt;0,('Pedidos día'!R235*$C235)+$B235,"")&gt;20,IF('Pedidos día'!R235&gt;0,('Pedidos día'!R235*$C235)+$B235,""),20)</f>
        <v/>
      </c>
      <c r="S235" t="str">
        <f>IF(IF('Pedidos día'!S235&gt;0,('Pedidos día'!S235*$C235)+$B235,"")&gt;20,IF('Pedidos día'!S235&gt;0,('Pedidos día'!S235*$C235)+$B235,""),20)</f>
        <v/>
      </c>
      <c r="T235" t="str">
        <f>IF(IF('Pedidos día'!T235&gt;0,('Pedidos día'!T235*$C235)+$B235,"")&gt;20,IF('Pedidos día'!T235&gt;0,('Pedidos día'!T235*$C235)+$B235,""),20)</f>
        <v/>
      </c>
      <c r="U235" t="str">
        <f>IF(IF('Pedidos día'!U235&gt;0,('Pedidos día'!U235*$C235)+$B235,"")&gt;20,IF('Pedidos día'!U235&gt;0,('Pedidos día'!U235*$C235)+$B235,""),20)</f>
        <v/>
      </c>
      <c r="V235" t="str">
        <f>IF(IF('Pedidos día'!V235&gt;0,('Pedidos día'!V235*$C235)+$B235,"")&gt;20,IF('Pedidos día'!V235&gt;0,('Pedidos día'!V235*$C235)+$B235,""),20)</f>
        <v/>
      </c>
      <c r="W235" t="str">
        <f>IF(IF('Pedidos día'!W235&gt;0,('Pedidos día'!W235*$C235)+$B235,"")&gt;20,IF('Pedidos día'!W235&gt;0,('Pedidos día'!W235*$C235)+$B235,""),20)</f>
        <v/>
      </c>
      <c r="X235">
        <f>IF(IF('Pedidos día'!X235&gt;0,('Pedidos día'!X235*$C235)+$B235,"")&gt;20,IF('Pedidos día'!X235&gt;0,('Pedidos día'!X235*$C235)+$B235,""),20)</f>
        <v>20</v>
      </c>
      <c r="Y235" t="str">
        <f>IF(IF('Pedidos día'!Y235&gt;0,('Pedidos día'!Y235*$C235)+$B235,"")&gt;20,IF('Pedidos día'!Y235&gt;0,('Pedidos día'!Y235*$C235)+$B235,""),20)</f>
        <v/>
      </c>
      <c r="Z235">
        <f>IF('Pedidos día'!Z235&gt;0,('Pedidos día'!Z235*$C235)+$B235,"")</f>
        <v>13.891961347234126</v>
      </c>
    </row>
    <row r="236" spans="1:26">
      <c r="A236" t="str">
        <f>'Pedidos día'!A236</f>
        <v>00000-0197</v>
      </c>
      <c r="B236">
        <f>'Pedidos día'!B236</f>
        <v>40</v>
      </c>
      <c r="C236" s="15">
        <f>'Pedidos día'!C236</f>
        <v>1.4556468633305339</v>
      </c>
      <c r="D236" t="str">
        <f>IF(IF('Pedidos día'!D236&gt;0,('Pedidos día'!D236*$C236)+$B236,"")&gt;20,IF('Pedidos día'!D236&gt;0,('Pedidos día'!D236*$C236)+$B236,""),20)</f>
        <v/>
      </c>
      <c r="E236" t="str">
        <f>IF(IF('Pedidos día'!E236&gt;0,('Pedidos día'!E236*$C236)+$B236,"")&gt;20,IF('Pedidos día'!E236&gt;0,('Pedidos día'!E236*$C236)+$B236,""),20)</f>
        <v/>
      </c>
      <c r="F236" t="str">
        <f>IF(IF('Pedidos día'!F236&gt;0,('Pedidos día'!F236*$C236)+$B236,"")&gt;20,IF('Pedidos día'!F236&gt;0,('Pedidos día'!F236*$C236)+$B236,""),20)</f>
        <v/>
      </c>
      <c r="G236" t="str">
        <f>IF(IF('Pedidos día'!G236&gt;0,('Pedidos día'!G236*$C236)+$B236,"")&gt;20,IF('Pedidos día'!G236&gt;0,('Pedidos día'!G236*$C236)+$B236,""),20)</f>
        <v/>
      </c>
      <c r="H236">
        <f>IF(IF('Pedidos día'!H236&gt;0,('Pedidos día'!H236*$C236)+$B236,"")&gt;20,IF('Pedidos día'!H236&gt;0,('Pedidos día'!H236*$C236)+$B236,""),20)</f>
        <v>41.455646863330536</v>
      </c>
      <c r="I236" t="str">
        <f>IF(IF('Pedidos día'!I236&gt;0,('Pedidos día'!I236*$C236)+$B236,"")&gt;20,IF('Pedidos día'!I236&gt;0,('Pedidos día'!I236*$C236)+$B236,""),20)</f>
        <v/>
      </c>
      <c r="J236" t="str">
        <f>IF(IF('Pedidos día'!J236&gt;0,('Pedidos día'!J236*$C236)+$B236,"")&gt;20,IF('Pedidos día'!J236&gt;0,('Pedidos día'!J236*$C236)+$B236,""),20)</f>
        <v/>
      </c>
      <c r="K236" t="str">
        <f>IF(IF('Pedidos día'!K236&gt;0,('Pedidos día'!K236*$C236)+$B236,"")&gt;20,IF('Pedidos día'!K236&gt;0,('Pedidos día'!K236*$C236)+$B236,""),20)</f>
        <v/>
      </c>
      <c r="L236" t="str">
        <f>IF(IF('Pedidos día'!L236&gt;0,('Pedidos día'!L236*$C236)+$B236,"")&gt;20,IF('Pedidos día'!L236&gt;0,('Pedidos día'!L236*$C236)+$B236,""),20)</f>
        <v/>
      </c>
      <c r="M236" t="str">
        <f>IF(IF('Pedidos día'!M236&gt;0,('Pedidos día'!M236*$C236)+$B236,"")&gt;20,IF('Pedidos día'!M236&gt;0,('Pedidos día'!M236*$C236)+$B236,""),20)</f>
        <v/>
      </c>
      <c r="N236" t="str">
        <f>IF(IF('Pedidos día'!N236&gt;0,('Pedidos día'!N236*$C236)+$B236,"")&gt;20,IF('Pedidos día'!N236&gt;0,('Pedidos día'!N236*$C236)+$B236,""),20)</f>
        <v/>
      </c>
      <c r="O236" t="str">
        <f>IF(IF('Pedidos día'!O236&gt;0,('Pedidos día'!O236*$C236)+$B236,"")&gt;20,IF('Pedidos día'!O236&gt;0,('Pedidos día'!O236*$C236)+$B236,""),20)</f>
        <v/>
      </c>
      <c r="P236" t="str">
        <f>IF(IF('Pedidos día'!P236&gt;0,('Pedidos día'!P236*$C236)+$B236,"")&gt;20,IF('Pedidos día'!P236&gt;0,('Pedidos día'!P236*$C236)+$B236,""),20)</f>
        <v/>
      </c>
      <c r="Q236" t="str">
        <f>IF(IF('Pedidos día'!Q236&gt;0,('Pedidos día'!Q236*$C236)+$B236,"")&gt;20,IF('Pedidos día'!Q236&gt;0,('Pedidos día'!Q236*$C236)+$B236,""),20)</f>
        <v/>
      </c>
      <c r="R236" t="str">
        <f>IF(IF('Pedidos día'!R236&gt;0,('Pedidos día'!R236*$C236)+$B236,"")&gt;20,IF('Pedidos día'!R236&gt;0,('Pedidos día'!R236*$C236)+$B236,""),20)</f>
        <v/>
      </c>
      <c r="S236" t="str">
        <f>IF(IF('Pedidos día'!S236&gt;0,('Pedidos día'!S236*$C236)+$B236,"")&gt;20,IF('Pedidos día'!S236&gt;0,('Pedidos día'!S236*$C236)+$B236,""),20)</f>
        <v/>
      </c>
      <c r="T236" t="str">
        <f>IF(IF('Pedidos día'!T236&gt;0,('Pedidos día'!T236*$C236)+$B236,"")&gt;20,IF('Pedidos día'!T236&gt;0,('Pedidos día'!T236*$C236)+$B236,""),20)</f>
        <v/>
      </c>
      <c r="U236" t="str">
        <f>IF(IF('Pedidos día'!U236&gt;0,('Pedidos día'!U236*$C236)+$B236,"")&gt;20,IF('Pedidos día'!U236&gt;0,('Pedidos día'!U236*$C236)+$B236,""),20)</f>
        <v/>
      </c>
      <c r="V236" t="str">
        <f>IF(IF('Pedidos día'!V236&gt;0,('Pedidos día'!V236*$C236)+$B236,"")&gt;20,IF('Pedidos día'!V236&gt;0,('Pedidos día'!V236*$C236)+$B236,""),20)</f>
        <v/>
      </c>
      <c r="W236" t="str">
        <f>IF(IF('Pedidos día'!W236&gt;0,('Pedidos día'!W236*$C236)+$B236,"")&gt;20,IF('Pedidos día'!W236&gt;0,('Pedidos día'!W236*$C236)+$B236,""),20)</f>
        <v/>
      </c>
      <c r="X236" t="str">
        <f>IF(IF('Pedidos día'!X236&gt;0,('Pedidos día'!X236*$C236)+$B236,"")&gt;20,IF('Pedidos día'!X236&gt;0,('Pedidos día'!X236*$C236)+$B236,""),20)</f>
        <v/>
      </c>
      <c r="Y236" t="str">
        <f>IF(IF('Pedidos día'!Y236&gt;0,('Pedidos día'!Y236*$C236)+$B236,"")&gt;20,IF('Pedidos día'!Y236&gt;0,('Pedidos día'!Y236*$C236)+$B236,""),20)</f>
        <v/>
      </c>
      <c r="Z236">
        <f>IF('Pedidos día'!Z236&gt;0,('Pedidos día'!Z236*$C236)+$B236,"")</f>
        <v>41.455646863330536</v>
      </c>
    </row>
    <row r="237" spans="1:26">
      <c r="A237" t="str">
        <f>'Pedidos día'!A237</f>
        <v>00000-0198</v>
      </c>
      <c r="B237">
        <f>'Pedidos día'!B237</f>
        <v>10</v>
      </c>
      <c r="C237" s="15">
        <f>'Pedidos día'!C237</f>
        <v>1.09196351625042</v>
      </c>
      <c r="D237" t="str">
        <f>IF(IF('Pedidos día'!D237&gt;0,('Pedidos día'!D237*$C237)+$B237,"")&gt;20,IF('Pedidos día'!D237&gt;0,('Pedidos día'!D237*$C237)+$B237,""),20)</f>
        <v/>
      </c>
      <c r="E237" t="str">
        <f>IF(IF('Pedidos día'!E237&gt;0,('Pedidos día'!E237*$C237)+$B237,"")&gt;20,IF('Pedidos día'!E237&gt;0,('Pedidos día'!E237*$C237)+$B237,""),20)</f>
        <v/>
      </c>
      <c r="F237" t="str">
        <f>IF(IF('Pedidos día'!F237&gt;0,('Pedidos día'!F237*$C237)+$B237,"")&gt;20,IF('Pedidos día'!F237&gt;0,('Pedidos día'!F237*$C237)+$B237,""),20)</f>
        <v/>
      </c>
      <c r="G237" t="str">
        <f>IF(IF('Pedidos día'!G237&gt;0,('Pedidos día'!G237*$C237)+$B237,"")&gt;20,IF('Pedidos día'!G237&gt;0,('Pedidos día'!G237*$C237)+$B237,""),20)</f>
        <v/>
      </c>
      <c r="H237" t="str">
        <f>IF(IF('Pedidos día'!H237&gt;0,('Pedidos día'!H237*$C237)+$B237,"")&gt;20,IF('Pedidos día'!H237&gt;0,('Pedidos día'!H237*$C237)+$B237,""),20)</f>
        <v/>
      </c>
      <c r="I237">
        <f>IF(IF('Pedidos día'!I237&gt;0,('Pedidos día'!I237*$C237)+$B237,"")&gt;20,IF('Pedidos día'!I237&gt;0,('Pedidos día'!I237*$C237)+$B237,""),20)</f>
        <v>20</v>
      </c>
      <c r="J237" t="str">
        <f>IF(IF('Pedidos día'!J237&gt;0,('Pedidos día'!J237*$C237)+$B237,"")&gt;20,IF('Pedidos día'!J237&gt;0,('Pedidos día'!J237*$C237)+$B237,""),20)</f>
        <v/>
      </c>
      <c r="K237" t="str">
        <f>IF(IF('Pedidos día'!K237&gt;0,('Pedidos día'!K237*$C237)+$B237,"")&gt;20,IF('Pedidos día'!K237&gt;0,('Pedidos día'!K237*$C237)+$B237,""),20)</f>
        <v/>
      </c>
      <c r="L237" t="str">
        <f>IF(IF('Pedidos día'!L237&gt;0,('Pedidos día'!L237*$C237)+$B237,"")&gt;20,IF('Pedidos día'!L237&gt;0,('Pedidos día'!L237*$C237)+$B237,""),20)</f>
        <v/>
      </c>
      <c r="M237" t="str">
        <f>IF(IF('Pedidos día'!M237&gt;0,('Pedidos día'!M237*$C237)+$B237,"")&gt;20,IF('Pedidos día'!M237&gt;0,('Pedidos día'!M237*$C237)+$B237,""),20)</f>
        <v/>
      </c>
      <c r="N237" t="str">
        <f>IF(IF('Pedidos día'!N237&gt;0,('Pedidos día'!N237*$C237)+$B237,"")&gt;20,IF('Pedidos día'!N237&gt;0,('Pedidos día'!N237*$C237)+$B237,""),20)</f>
        <v/>
      </c>
      <c r="O237" t="str">
        <f>IF(IF('Pedidos día'!O237&gt;0,('Pedidos día'!O237*$C237)+$B237,"")&gt;20,IF('Pedidos día'!O237&gt;0,('Pedidos día'!O237*$C237)+$B237,""),20)</f>
        <v/>
      </c>
      <c r="P237" t="str">
        <f>IF(IF('Pedidos día'!P237&gt;0,('Pedidos día'!P237*$C237)+$B237,"")&gt;20,IF('Pedidos día'!P237&gt;0,('Pedidos día'!P237*$C237)+$B237,""),20)</f>
        <v/>
      </c>
      <c r="Q237" t="str">
        <f>IF(IF('Pedidos día'!Q237&gt;0,('Pedidos día'!Q237*$C237)+$B237,"")&gt;20,IF('Pedidos día'!Q237&gt;0,('Pedidos día'!Q237*$C237)+$B237,""),20)</f>
        <v/>
      </c>
      <c r="R237" t="str">
        <f>IF(IF('Pedidos día'!R237&gt;0,('Pedidos día'!R237*$C237)+$B237,"")&gt;20,IF('Pedidos día'!R237&gt;0,('Pedidos día'!R237*$C237)+$B237,""),20)</f>
        <v/>
      </c>
      <c r="S237" t="str">
        <f>IF(IF('Pedidos día'!S237&gt;0,('Pedidos día'!S237*$C237)+$B237,"")&gt;20,IF('Pedidos día'!S237&gt;0,('Pedidos día'!S237*$C237)+$B237,""),20)</f>
        <v/>
      </c>
      <c r="T237" t="str">
        <f>IF(IF('Pedidos día'!T237&gt;0,('Pedidos día'!T237*$C237)+$B237,"")&gt;20,IF('Pedidos día'!T237&gt;0,('Pedidos día'!T237*$C237)+$B237,""),20)</f>
        <v/>
      </c>
      <c r="U237" t="str">
        <f>IF(IF('Pedidos día'!U237&gt;0,('Pedidos día'!U237*$C237)+$B237,"")&gt;20,IF('Pedidos día'!U237&gt;0,('Pedidos día'!U237*$C237)+$B237,""),20)</f>
        <v/>
      </c>
      <c r="V237" t="str">
        <f>IF(IF('Pedidos día'!V237&gt;0,('Pedidos día'!V237*$C237)+$B237,"")&gt;20,IF('Pedidos día'!V237&gt;0,('Pedidos día'!V237*$C237)+$B237,""),20)</f>
        <v/>
      </c>
      <c r="W237" t="str">
        <f>IF(IF('Pedidos día'!W237&gt;0,('Pedidos día'!W237*$C237)+$B237,"")&gt;20,IF('Pedidos día'!W237&gt;0,('Pedidos día'!W237*$C237)+$B237,""),20)</f>
        <v/>
      </c>
      <c r="X237" t="str">
        <f>IF(IF('Pedidos día'!X237&gt;0,('Pedidos día'!X237*$C237)+$B237,"")&gt;20,IF('Pedidos día'!X237&gt;0,('Pedidos día'!X237*$C237)+$B237,""),20)</f>
        <v/>
      </c>
      <c r="Y237" t="str">
        <f>IF(IF('Pedidos día'!Y237&gt;0,('Pedidos día'!Y237*$C237)+$B237,"")&gt;20,IF('Pedidos día'!Y237&gt;0,('Pedidos día'!Y237*$C237)+$B237,""),20)</f>
        <v/>
      </c>
      <c r="Z237">
        <f>IF('Pedidos día'!Z237&gt;0,('Pedidos día'!Z237*$C237)+$B237,"")</f>
        <v>13.27589054875126</v>
      </c>
    </row>
    <row r="238" spans="1:26">
      <c r="A238" t="str">
        <f>'Pedidos día'!A238</f>
        <v>00000-0199</v>
      </c>
      <c r="B238">
        <f>'Pedidos día'!B238</f>
        <v>40</v>
      </c>
      <c r="C238" s="15">
        <f>'Pedidos día'!C238</f>
        <v>1.0487051525502888</v>
      </c>
      <c r="D238" t="str">
        <f>IF(IF('Pedidos día'!D238&gt;0,('Pedidos día'!D238*$C238)+$B238,"")&gt;20,IF('Pedidos día'!D238&gt;0,('Pedidos día'!D238*$C238)+$B238,""),20)</f>
        <v/>
      </c>
      <c r="E238" t="str">
        <f>IF(IF('Pedidos día'!E238&gt;0,('Pedidos día'!E238*$C238)+$B238,"")&gt;20,IF('Pedidos día'!E238&gt;0,('Pedidos día'!E238*$C238)+$B238,""),20)</f>
        <v/>
      </c>
      <c r="F238">
        <f>IF(IF('Pedidos día'!F238&gt;0,('Pedidos día'!F238*$C238)+$B238,"")&gt;20,IF('Pedidos día'!F238&gt;0,('Pedidos día'!F238*$C238)+$B238,""),20)</f>
        <v>48.389641220402311</v>
      </c>
      <c r="G238" t="str">
        <f>IF(IF('Pedidos día'!G238&gt;0,('Pedidos día'!G238*$C238)+$B238,"")&gt;20,IF('Pedidos día'!G238&gt;0,('Pedidos día'!G238*$C238)+$B238,""),20)</f>
        <v/>
      </c>
      <c r="H238" t="str">
        <f>IF(IF('Pedidos día'!H238&gt;0,('Pedidos día'!H238*$C238)+$B238,"")&gt;20,IF('Pedidos día'!H238&gt;0,('Pedidos día'!H238*$C238)+$B238,""),20)</f>
        <v/>
      </c>
      <c r="I238" t="str">
        <f>IF(IF('Pedidos día'!I238&gt;0,('Pedidos día'!I238*$C238)+$B238,"")&gt;20,IF('Pedidos día'!I238&gt;0,('Pedidos día'!I238*$C238)+$B238,""),20)</f>
        <v/>
      </c>
      <c r="J238" t="str">
        <f>IF(IF('Pedidos día'!J238&gt;0,('Pedidos día'!J238*$C238)+$B238,"")&gt;20,IF('Pedidos día'!J238&gt;0,('Pedidos día'!J238*$C238)+$B238,""),20)</f>
        <v/>
      </c>
      <c r="K238" t="str">
        <f>IF(IF('Pedidos día'!K238&gt;0,('Pedidos día'!K238*$C238)+$B238,"")&gt;20,IF('Pedidos día'!K238&gt;0,('Pedidos día'!K238*$C238)+$B238,""),20)</f>
        <v/>
      </c>
      <c r="L238" t="str">
        <f>IF(IF('Pedidos día'!L238&gt;0,('Pedidos día'!L238*$C238)+$B238,"")&gt;20,IF('Pedidos día'!L238&gt;0,('Pedidos día'!L238*$C238)+$B238,""),20)</f>
        <v/>
      </c>
      <c r="M238" t="str">
        <f>IF(IF('Pedidos día'!M238&gt;0,('Pedidos día'!M238*$C238)+$B238,"")&gt;20,IF('Pedidos día'!M238&gt;0,('Pedidos día'!M238*$C238)+$B238,""),20)</f>
        <v/>
      </c>
      <c r="N238" t="str">
        <f>IF(IF('Pedidos día'!N238&gt;0,('Pedidos día'!N238*$C238)+$B238,"")&gt;20,IF('Pedidos día'!N238&gt;0,('Pedidos día'!N238*$C238)+$B238,""),20)</f>
        <v/>
      </c>
      <c r="O238" t="str">
        <f>IF(IF('Pedidos día'!O238&gt;0,('Pedidos día'!O238*$C238)+$B238,"")&gt;20,IF('Pedidos día'!O238&gt;0,('Pedidos día'!O238*$C238)+$B238,""),20)</f>
        <v/>
      </c>
      <c r="P238" t="str">
        <f>IF(IF('Pedidos día'!P238&gt;0,('Pedidos día'!P238*$C238)+$B238,"")&gt;20,IF('Pedidos día'!P238&gt;0,('Pedidos día'!P238*$C238)+$B238,""),20)</f>
        <v/>
      </c>
      <c r="Q238" t="str">
        <f>IF(IF('Pedidos día'!Q238&gt;0,('Pedidos día'!Q238*$C238)+$B238,"")&gt;20,IF('Pedidos día'!Q238&gt;0,('Pedidos día'!Q238*$C238)+$B238,""),20)</f>
        <v/>
      </c>
      <c r="R238" t="str">
        <f>IF(IF('Pedidos día'!R238&gt;0,('Pedidos día'!R238*$C238)+$B238,"")&gt;20,IF('Pedidos día'!R238&gt;0,('Pedidos día'!R238*$C238)+$B238,""),20)</f>
        <v/>
      </c>
      <c r="S238" t="str">
        <f>IF(IF('Pedidos día'!S238&gt;0,('Pedidos día'!S238*$C238)+$B238,"")&gt;20,IF('Pedidos día'!S238&gt;0,('Pedidos día'!S238*$C238)+$B238,""),20)</f>
        <v/>
      </c>
      <c r="T238" t="str">
        <f>IF(IF('Pedidos día'!T238&gt;0,('Pedidos día'!T238*$C238)+$B238,"")&gt;20,IF('Pedidos día'!T238&gt;0,('Pedidos día'!T238*$C238)+$B238,""),20)</f>
        <v/>
      </c>
      <c r="U238" t="str">
        <f>IF(IF('Pedidos día'!U238&gt;0,('Pedidos día'!U238*$C238)+$B238,"")&gt;20,IF('Pedidos día'!U238&gt;0,('Pedidos día'!U238*$C238)+$B238,""),20)</f>
        <v/>
      </c>
      <c r="V238" t="str">
        <f>IF(IF('Pedidos día'!V238&gt;0,('Pedidos día'!V238*$C238)+$B238,"")&gt;20,IF('Pedidos día'!V238&gt;0,('Pedidos día'!V238*$C238)+$B238,""),20)</f>
        <v/>
      </c>
      <c r="W238" t="str">
        <f>IF(IF('Pedidos día'!W238&gt;0,('Pedidos día'!W238*$C238)+$B238,"")&gt;20,IF('Pedidos día'!W238&gt;0,('Pedidos día'!W238*$C238)+$B238,""),20)</f>
        <v/>
      </c>
      <c r="X238" t="str">
        <f>IF(IF('Pedidos día'!X238&gt;0,('Pedidos día'!X238*$C238)+$B238,"")&gt;20,IF('Pedidos día'!X238&gt;0,('Pedidos día'!X238*$C238)+$B238,""),20)</f>
        <v/>
      </c>
      <c r="Y238" t="str">
        <f>IF(IF('Pedidos día'!Y238&gt;0,('Pedidos día'!Y238*$C238)+$B238,"")&gt;20,IF('Pedidos día'!Y238&gt;0,('Pedidos día'!Y238*$C238)+$B238,""),20)</f>
        <v/>
      </c>
      <c r="Z238">
        <f>IF('Pedidos día'!Z238&gt;0,('Pedidos día'!Z238*$C238)+$B238,"")</f>
        <v>48.389641220402311</v>
      </c>
    </row>
    <row r="239" spans="1:26">
      <c r="A239" t="str">
        <f>'Pedidos día'!A239</f>
        <v>00000-0200</v>
      </c>
      <c r="B239">
        <f>'Pedidos día'!B239</f>
        <v>40</v>
      </c>
      <c r="C239" s="15">
        <f>'Pedidos día'!C239</f>
        <v>1.7266695806958294</v>
      </c>
      <c r="D239" t="str">
        <f>IF(IF('Pedidos día'!D239&gt;0,('Pedidos día'!D239*$C239)+$B239,"")&gt;20,IF('Pedidos día'!D239&gt;0,('Pedidos día'!D239*$C239)+$B239,""),20)</f>
        <v/>
      </c>
      <c r="E239" t="str">
        <f>IF(IF('Pedidos día'!E239&gt;0,('Pedidos día'!E239*$C239)+$B239,"")&gt;20,IF('Pedidos día'!E239&gt;0,('Pedidos día'!E239*$C239)+$B239,""),20)</f>
        <v/>
      </c>
      <c r="F239" t="str">
        <f>IF(IF('Pedidos día'!F239&gt;0,('Pedidos día'!F239*$C239)+$B239,"")&gt;20,IF('Pedidos día'!F239&gt;0,('Pedidos día'!F239*$C239)+$B239,""),20)</f>
        <v/>
      </c>
      <c r="G239" t="str">
        <f>IF(IF('Pedidos día'!G239&gt;0,('Pedidos día'!G239*$C239)+$B239,"")&gt;20,IF('Pedidos día'!G239&gt;0,('Pedidos día'!G239*$C239)+$B239,""),20)</f>
        <v/>
      </c>
      <c r="H239" t="str">
        <f>IF(IF('Pedidos día'!H239&gt;0,('Pedidos día'!H239*$C239)+$B239,"")&gt;20,IF('Pedidos día'!H239&gt;0,('Pedidos día'!H239*$C239)+$B239,""),20)</f>
        <v/>
      </c>
      <c r="I239" t="str">
        <f>IF(IF('Pedidos día'!I239&gt;0,('Pedidos día'!I239*$C239)+$B239,"")&gt;20,IF('Pedidos día'!I239&gt;0,('Pedidos día'!I239*$C239)+$B239,""),20)</f>
        <v/>
      </c>
      <c r="J239" t="str">
        <f>IF(IF('Pedidos día'!J239&gt;0,('Pedidos día'!J239*$C239)+$B239,"")&gt;20,IF('Pedidos día'!J239&gt;0,('Pedidos día'!J239*$C239)+$B239,""),20)</f>
        <v/>
      </c>
      <c r="K239" t="str">
        <f>IF(IF('Pedidos día'!K239&gt;0,('Pedidos día'!K239*$C239)+$B239,"")&gt;20,IF('Pedidos día'!K239&gt;0,('Pedidos día'!K239*$C239)+$B239,""),20)</f>
        <v/>
      </c>
      <c r="L239">
        <f>IF(IF('Pedidos día'!L239&gt;0,('Pedidos día'!L239*$C239)+$B239,"")&gt;20,IF('Pedidos día'!L239&gt;0,('Pedidos día'!L239*$C239)+$B239,""),20)</f>
        <v>41.726669580695827</v>
      </c>
      <c r="M239" t="str">
        <f>IF(IF('Pedidos día'!M239&gt;0,('Pedidos día'!M239*$C239)+$B239,"")&gt;20,IF('Pedidos día'!M239&gt;0,('Pedidos día'!M239*$C239)+$B239,""),20)</f>
        <v/>
      </c>
      <c r="N239" t="str">
        <f>IF(IF('Pedidos día'!N239&gt;0,('Pedidos día'!N239*$C239)+$B239,"")&gt;20,IF('Pedidos día'!N239&gt;0,('Pedidos día'!N239*$C239)+$B239,""),20)</f>
        <v/>
      </c>
      <c r="O239" t="str">
        <f>IF(IF('Pedidos día'!O239&gt;0,('Pedidos día'!O239*$C239)+$B239,"")&gt;20,IF('Pedidos día'!O239&gt;0,('Pedidos día'!O239*$C239)+$B239,""),20)</f>
        <v/>
      </c>
      <c r="P239" t="str">
        <f>IF(IF('Pedidos día'!P239&gt;0,('Pedidos día'!P239*$C239)+$B239,"")&gt;20,IF('Pedidos día'!P239&gt;0,('Pedidos día'!P239*$C239)+$B239,""),20)</f>
        <v/>
      </c>
      <c r="Q239" t="str">
        <f>IF(IF('Pedidos día'!Q239&gt;0,('Pedidos día'!Q239*$C239)+$B239,"")&gt;20,IF('Pedidos día'!Q239&gt;0,('Pedidos día'!Q239*$C239)+$B239,""),20)</f>
        <v/>
      </c>
      <c r="R239" t="str">
        <f>IF(IF('Pedidos día'!R239&gt;0,('Pedidos día'!R239*$C239)+$B239,"")&gt;20,IF('Pedidos día'!R239&gt;0,('Pedidos día'!R239*$C239)+$B239,""),20)</f>
        <v/>
      </c>
      <c r="S239" t="str">
        <f>IF(IF('Pedidos día'!S239&gt;0,('Pedidos día'!S239*$C239)+$B239,"")&gt;20,IF('Pedidos día'!S239&gt;0,('Pedidos día'!S239*$C239)+$B239,""),20)</f>
        <v/>
      </c>
      <c r="T239" t="str">
        <f>IF(IF('Pedidos día'!T239&gt;0,('Pedidos día'!T239*$C239)+$B239,"")&gt;20,IF('Pedidos día'!T239&gt;0,('Pedidos día'!T239*$C239)+$B239,""),20)</f>
        <v/>
      </c>
      <c r="U239" t="str">
        <f>IF(IF('Pedidos día'!U239&gt;0,('Pedidos día'!U239*$C239)+$B239,"")&gt;20,IF('Pedidos día'!U239&gt;0,('Pedidos día'!U239*$C239)+$B239,""),20)</f>
        <v/>
      </c>
      <c r="V239" t="str">
        <f>IF(IF('Pedidos día'!V239&gt;0,('Pedidos día'!V239*$C239)+$B239,"")&gt;20,IF('Pedidos día'!V239&gt;0,('Pedidos día'!V239*$C239)+$B239,""),20)</f>
        <v/>
      </c>
      <c r="W239" t="str">
        <f>IF(IF('Pedidos día'!W239&gt;0,('Pedidos día'!W239*$C239)+$B239,"")&gt;20,IF('Pedidos día'!W239&gt;0,('Pedidos día'!W239*$C239)+$B239,""),20)</f>
        <v/>
      </c>
      <c r="X239" t="str">
        <f>IF(IF('Pedidos día'!X239&gt;0,('Pedidos día'!X239*$C239)+$B239,"")&gt;20,IF('Pedidos día'!X239&gt;0,('Pedidos día'!X239*$C239)+$B239,""),20)</f>
        <v/>
      </c>
      <c r="Y239" t="str">
        <f>IF(IF('Pedidos día'!Y239&gt;0,('Pedidos día'!Y239*$C239)+$B239,"")&gt;20,IF('Pedidos día'!Y239&gt;0,('Pedidos día'!Y239*$C239)+$B239,""),20)</f>
        <v/>
      </c>
      <c r="Z239">
        <f>IF('Pedidos día'!Z239&gt;0,('Pedidos día'!Z239*$C239)+$B239,"")</f>
        <v>41.726669580695827</v>
      </c>
    </row>
    <row r="240" spans="1:26">
      <c r="A240" t="str">
        <f>'Pedidos día'!A240</f>
        <v>00000-0201</v>
      </c>
      <c r="B240">
        <f>'Pedidos día'!B240</f>
        <v>10</v>
      </c>
      <c r="C240" s="15">
        <f>'Pedidos día'!C240</f>
        <v>1.9469423945162814</v>
      </c>
      <c r="D240" t="str">
        <f>IF(IF('Pedidos día'!D240&gt;0,('Pedidos día'!D240*$C240)+$B240,"")&gt;20,IF('Pedidos día'!D240&gt;0,('Pedidos día'!D240*$C240)+$B240,""),20)</f>
        <v/>
      </c>
      <c r="E240" t="str">
        <f>IF(IF('Pedidos día'!E240&gt;0,('Pedidos día'!E240*$C240)+$B240,"")&gt;20,IF('Pedidos día'!E240&gt;0,('Pedidos día'!E240*$C240)+$B240,""),20)</f>
        <v/>
      </c>
      <c r="F240">
        <f>IF(IF('Pedidos día'!F240&gt;0,('Pedidos día'!F240*$C240)+$B240,"")&gt;20,IF('Pedidos día'!F240&gt;0,('Pedidos día'!F240*$C240)+$B240,""),20)</f>
        <v>20</v>
      </c>
      <c r="G240" t="str">
        <f>IF(IF('Pedidos día'!G240&gt;0,('Pedidos día'!G240*$C240)+$B240,"")&gt;20,IF('Pedidos día'!G240&gt;0,('Pedidos día'!G240*$C240)+$B240,""),20)</f>
        <v/>
      </c>
      <c r="H240" t="str">
        <f>IF(IF('Pedidos día'!H240&gt;0,('Pedidos día'!H240*$C240)+$B240,"")&gt;20,IF('Pedidos día'!H240&gt;0,('Pedidos día'!H240*$C240)+$B240,""),20)</f>
        <v/>
      </c>
      <c r="I240" t="str">
        <f>IF(IF('Pedidos día'!I240&gt;0,('Pedidos día'!I240*$C240)+$B240,"")&gt;20,IF('Pedidos día'!I240&gt;0,('Pedidos día'!I240*$C240)+$B240,""),20)</f>
        <v/>
      </c>
      <c r="J240" t="str">
        <f>IF(IF('Pedidos día'!J240&gt;0,('Pedidos día'!J240*$C240)+$B240,"")&gt;20,IF('Pedidos día'!J240&gt;0,('Pedidos día'!J240*$C240)+$B240,""),20)</f>
        <v/>
      </c>
      <c r="K240" t="str">
        <f>IF(IF('Pedidos día'!K240&gt;0,('Pedidos día'!K240*$C240)+$B240,"")&gt;20,IF('Pedidos día'!K240&gt;0,('Pedidos día'!K240*$C240)+$B240,""),20)</f>
        <v/>
      </c>
      <c r="L240" t="str">
        <f>IF(IF('Pedidos día'!L240&gt;0,('Pedidos día'!L240*$C240)+$B240,"")&gt;20,IF('Pedidos día'!L240&gt;0,('Pedidos día'!L240*$C240)+$B240,""),20)</f>
        <v/>
      </c>
      <c r="M240" t="str">
        <f>IF(IF('Pedidos día'!M240&gt;0,('Pedidos día'!M240*$C240)+$B240,"")&gt;20,IF('Pedidos día'!M240&gt;0,('Pedidos día'!M240*$C240)+$B240,""),20)</f>
        <v/>
      </c>
      <c r="N240" t="str">
        <f>IF(IF('Pedidos día'!N240&gt;0,('Pedidos día'!N240*$C240)+$B240,"")&gt;20,IF('Pedidos día'!N240&gt;0,('Pedidos día'!N240*$C240)+$B240,""),20)</f>
        <v/>
      </c>
      <c r="O240" t="str">
        <f>IF(IF('Pedidos día'!O240&gt;0,('Pedidos día'!O240*$C240)+$B240,"")&gt;20,IF('Pedidos día'!O240&gt;0,('Pedidos día'!O240*$C240)+$B240,""),20)</f>
        <v/>
      </c>
      <c r="P240" t="str">
        <f>IF(IF('Pedidos día'!P240&gt;0,('Pedidos día'!P240*$C240)+$B240,"")&gt;20,IF('Pedidos día'!P240&gt;0,('Pedidos día'!P240*$C240)+$B240,""),20)</f>
        <v/>
      </c>
      <c r="Q240" t="str">
        <f>IF(IF('Pedidos día'!Q240&gt;0,('Pedidos día'!Q240*$C240)+$B240,"")&gt;20,IF('Pedidos día'!Q240&gt;0,('Pedidos día'!Q240*$C240)+$B240,""),20)</f>
        <v/>
      </c>
      <c r="R240" t="str">
        <f>IF(IF('Pedidos día'!R240&gt;0,('Pedidos día'!R240*$C240)+$B240,"")&gt;20,IF('Pedidos día'!R240&gt;0,('Pedidos día'!R240*$C240)+$B240,""),20)</f>
        <v/>
      </c>
      <c r="S240" t="str">
        <f>IF(IF('Pedidos día'!S240&gt;0,('Pedidos día'!S240*$C240)+$B240,"")&gt;20,IF('Pedidos día'!S240&gt;0,('Pedidos día'!S240*$C240)+$B240,""),20)</f>
        <v/>
      </c>
      <c r="T240" t="str">
        <f>IF(IF('Pedidos día'!T240&gt;0,('Pedidos día'!T240*$C240)+$B240,"")&gt;20,IF('Pedidos día'!T240&gt;0,('Pedidos día'!T240*$C240)+$B240,""),20)</f>
        <v/>
      </c>
      <c r="U240" t="str">
        <f>IF(IF('Pedidos día'!U240&gt;0,('Pedidos día'!U240*$C240)+$B240,"")&gt;20,IF('Pedidos día'!U240&gt;0,('Pedidos día'!U240*$C240)+$B240,""),20)</f>
        <v/>
      </c>
      <c r="V240" t="str">
        <f>IF(IF('Pedidos día'!V240&gt;0,('Pedidos día'!V240*$C240)+$B240,"")&gt;20,IF('Pedidos día'!V240&gt;0,('Pedidos día'!V240*$C240)+$B240,""),20)</f>
        <v/>
      </c>
      <c r="W240" t="str">
        <f>IF(IF('Pedidos día'!W240&gt;0,('Pedidos día'!W240*$C240)+$B240,"")&gt;20,IF('Pedidos día'!W240&gt;0,('Pedidos día'!W240*$C240)+$B240,""),20)</f>
        <v/>
      </c>
      <c r="X240" t="str">
        <f>IF(IF('Pedidos día'!X240&gt;0,('Pedidos día'!X240*$C240)+$B240,"")&gt;20,IF('Pedidos día'!X240&gt;0,('Pedidos día'!X240*$C240)+$B240,""),20)</f>
        <v/>
      </c>
      <c r="Y240" t="str">
        <f>IF(IF('Pedidos día'!Y240&gt;0,('Pedidos día'!Y240*$C240)+$B240,"")&gt;20,IF('Pedidos día'!Y240&gt;0,('Pedidos día'!Y240*$C240)+$B240,""),20)</f>
        <v/>
      </c>
      <c r="Z240">
        <f>IF('Pedidos día'!Z240&gt;0,('Pedidos día'!Z240*$C240)+$B240,"")</f>
        <v>13.893884789032562</v>
      </c>
    </row>
    <row r="241" spans="1:26">
      <c r="A241" t="str">
        <f>'Pedidos día'!A241</f>
        <v>00000-0202</v>
      </c>
      <c r="B241">
        <f>'Pedidos día'!B241</f>
        <v>40</v>
      </c>
      <c r="C241" s="15">
        <f>'Pedidos día'!C241</f>
        <v>1.0599386631425576</v>
      </c>
      <c r="D241" t="str">
        <f>IF(IF('Pedidos día'!D241&gt;0,('Pedidos día'!D241*$C241)+$B241,"")&gt;20,IF('Pedidos día'!D241&gt;0,('Pedidos día'!D241*$C241)+$B241,""),20)</f>
        <v/>
      </c>
      <c r="E241" t="str">
        <f>IF(IF('Pedidos día'!E241&gt;0,('Pedidos día'!E241*$C241)+$B241,"")&gt;20,IF('Pedidos día'!E241&gt;0,('Pedidos día'!E241*$C241)+$B241,""),20)</f>
        <v/>
      </c>
      <c r="F241" t="str">
        <f>IF(IF('Pedidos día'!F241&gt;0,('Pedidos día'!F241*$C241)+$B241,"")&gt;20,IF('Pedidos día'!F241&gt;0,('Pedidos día'!F241*$C241)+$B241,""),20)</f>
        <v/>
      </c>
      <c r="G241" t="str">
        <f>IF(IF('Pedidos día'!G241&gt;0,('Pedidos día'!G241*$C241)+$B241,"")&gt;20,IF('Pedidos día'!G241&gt;0,('Pedidos día'!G241*$C241)+$B241,""),20)</f>
        <v/>
      </c>
      <c r="H241">
        <f>IF(IF('Pedidos día'!H241&gt;0,('Pedidos día'!H241*$C241)+$B241,"")&gt;20,IF('Pedidos día'!H241&gt;0,('Pedidos día'!H241*$C241)+$B241,""),20)</f>
        <v>41.05993866314256</v>
      </c>
      <c r="I241" t="str">
        <f>IF(IF('Pedidos día'!I241&gt;0,('Pedidos día'!I241*$C241)+$B241,"")&gt;20,IF('Pedidos día'!I241&gt;0,('Pedidos día'!I241*$C241)+$B241,""),20)</f>
        <v/>
      </c>
      <c r="J241" t="str">
        <f>IF(IF('Pedidos día'!J241&gt;0,('Pedidos día'!J241*$C241)+$B241,"")&gt;20,IF('Pedidos día'!J241&gt;0,('Pedidos día'!J241*$C241)+$B241,""),20)</f>
        <v/>
      </c>
      <c r="K241" t="str">
        <f>IF(IF('Pedidos día'!K241&gt;0,('Pedidos día'!K241*$C241)+$B241,"")&gt;20,IF('Pedidos día'!K241&gt;0,('Pedidos día'!K241*$C241)+$B241,""),20)</f>
        <v/>
      </c>
      <c r="L241" t="str">
        <f>IF(IF('Pedidos día'!L241&gt;0,('Pedidos día'!L241*$C241)+$B241,"")&gt;20,IF('Pedidos día'!L241&gt;0,('Pedidos día'!L241*$C241)+$B241,""),20)</f>
        <v/>
      </c>
      <c r="M241" t="str">
        <f>IF(IF('Pedidos día'!M241&gt;0,('Pedidos día'!M241*$C241)+$B241,"")&gt;20,IF('Pedidos día'!M241&gt;0,('Pedidos día'!M241*$C241)+$B241,""),20)</f>
        <v/>
      </c>
      <c r="N241" t="str">
        <f>IF(IF('Pedidos día'!N241&gt;0,('Pedidos día'!N241*$C241)+$B241,"")&gt;20,IF('Pedidos día'!N241&gt;0,('Pedidos día'!N241*$C241)+$B241,""),20)</f>
        <v/>
      </c>
      <c r="O241" t="str">
        <f>IF(IF('Pedidos día'!O241&gt;0,('Pedidos día'!O241*$C241)+$B241,"")&gt;20,IF('Pedidos día'!O241&gt;0,('Pedidos día'!O241*$C241)+$B241,""),20)</f>
        <v/>
      </c>
      <c r="P241" t="str">
        <f>IF(IF('Pedidos día'!P241&gt;0,('Pedidos día'!P241*$C241)+$B241,"")&gt;20,IF('Pedidos día'!P241&gt;0,('Pedidos día'!P241*$C241)+$B241,""),20)</f>
        <v/>
      </c>
      <c r="Q241" t="str">
        <f>IF(IF('Pedidos día'!Q241&gt;0,('Pedidos día'!Q241*$C241)+$B241,"")&gt;20,IF('Pedidos día'!Q241&gt;0,('Pedidos día'!Q241*$C241)+$B241,""),20)</f>
        <v/>
      </c>
      <c r="R241" t="str">
        <f>IF(IF('Pedidos día'!R241&gt;0,('Pedidos día'!R241*$C241)+$B241,"")&gt;20,IF('Pedidos día'!R241&gt;0,('Pedidos día'!R241*$C241)+$B241,""),20)</f>
        <v/>
      </c>
      <c r="S241" t="str">
        <f>IF(IF('Pedidos día'!S241&gt;0,('Pedidos día'!S241*$C241)+$B241,"")&gt;20,IF('Pedidos día'!S241&gt;0,('Pedidos día'!S241*$C241)+$B241,""),20)</f>
        <v/>
      </c>
      <c r="T241" t="str">
        <f>IF(IF('Pedidos día'!T241&gt;0,('Pedidos día'!T241*$C241)+$B241,"")&gt;20,IF('Pedidos día'!T241&gt;0,('Pedidos día'!T241*$C241)+$B241,""),20)</f>
        <v/>
      </c>
      <c r="U241" t="str">
        <f>IF(IF('Pedidos día'!U241&gt;0,('Pedidos día'!U241*$C241)+$B241,"")&gt;20,IF('Pedidos día'!U241&gt;0,('Pedidos día'!U241*$C241)+$B241,""),20)</f>
        <v/>
      </c>
      <c r="V241" t="str">
        <f>IF(IF('Pedidos día'!V241&gt;0,('Pedidos día'!V241*$C241)+$B241,"")&gt;20,IF('Pedidos día'!V241&gt;0,('Pedidos día'!V241*$C241)+$B241,""),20)</f>
        <v/>
      </c>
      <c r="W241" t="str">
        <f>IF(IF('Pedidos día'!W241&gt;0,('Pedidos día'!W241*$C241)+$B241,"")&gt;20,IF('Pedidos día'!W241&gt;0,('Pedidos día'!W241*$C241)+$B241,""),20)</f>
        <v/>
      </c>
      <c r="X241" t="str">
        <f>IF(IF('Pedidos día'!X241&gt;0,('Pedidos día'!X241*$C241)+$B241,"")&gt;20,IF('Pedidos día'!X241&gt;0,('Pedidos día'!X241*$C241)+$B241,""),20)</f>
        <v/>
      </c>
      <c r="Y241" t="str">
        <f>IF(IF('Pedidos día'!Y241&gt;0,('Pedidos día'!Y241*$C241)+$B241,"")&gt;20,IF('Pedidos día'!Y241&gt;0,('Pedidos día'!Y241*$C241)+$B241,""),20)</f>
        <v/>
      </c>
      <c r="Z241">
        <f>IF('Pedidos día'!Z241&gt;0,('Pedidos día'!Z241*$C241)+$B241,"")</f>
        <v>41.05993866314256</v>
      </c>
    </row>
    <row r="242" spans="1:26">
      <c r="A242" t="str">
        <f>'Pedidos día'!A242</f>
        <v>00000-0205</v>
      </c>
      <c r="B242">
        <f>'Pedidos día'!B242</f>
        <v>30</v>
      </c>
      <c r="C242" s="15">
        <f>'Pedidos día'!C242</f>
        <v>1.5724463493139451</v>
      </c>
      <c r="D242" t="str">
        <f>IF(IF('Pedidos día'!D242&gt;0,('Pedidos día'!D242*$C242)+$B242,"")&gt;20,IF('Pedidos día'!D242&gt;0,('Pedidos día'!D242*$C242)+$B242,""),20)</f>
        <v/>
      </c>
      <c r="E242" t="str">
        <f>IF(IF('Pedidos día'!E242&gt;0,('Pedidos día'!E242*$C242)+$B242,"")&gt;20,IF('Pedidos día'!E242&gt;0,('Pedidos día'!E242*$C242)+$B242,""),20)</f>
        <v/>
      </c>
      <c r="F242" t="str">
        <f>IF(IF('Pedidos día'!F242&gt;0,('Pedidos día'!F242*$C242)+$B242,"")&gt;20,IF('Pedidos día'!F242&gt;0,('Pedidos día'!F242*$C242)+$B242,""),20)</f>
        <v/>
      </c>
      <c r="G242" t="str">
        <f>IF(IF('Pedidos día'!G242&gt;0,('Pedidos día'!G242*$C242)+$B242,"")&gt;20,IF('Pedidos día'!G242&gt;0,('Pedidos día'!G242*$C242)+$B242,""),20)</f>
        <v/>
      </c>
      <c r="H242" t="str">
        <f>IF(IF('Pedidos día'!H242&gt;0,('Pedidos día'!H242*$C242)+$B242,"")&gt;20,IF('Pedidos día'!H242&gt;0,('Pedidos día'!H242*$C242)+$B242,""),20)</f>
        <v/>
      </c>
      <c r="I242" t="str">
        <f>IF(IF('Pedidos día'!I242&gt;0,('Pedidos día'!I242*$C242)+$B242,"")&gt;20,IF('Pedidos día'!I242&gt;0,('Pedidos día'!I242*$C242)+$B242,""),20)</f>
        <v/>
      </c>
      <c r="J242" t="str">
        <f>IF(IF('Pedidos día'!J242&gt;0,('Pedidos día'!J242*$C242)+$B242,"")&gt;20,IF('Pedidos día'!J242&gt;0,('Pedidos día'!J242*$C242)+$B242,""),20)</f>
        <v/>
      </c>
      <c r="K242" t="str">
        <f>IF(IF('Pedidos día'!K242&gt;0,('Pedidos día'!K242*$C242)+$B242,"")&gt;20,IF('Pedidos día'!K242&gt;0,('Pedidos día'!K242*$C242)+$B242,""),20)</f>
        <v/>
      </c>
      <c r="L242" t="str">
        <f>IF(IF('Pedidos día'!L242&gt;0,('Pedidos día'!L242*$C242)+$B242,"")&gt;20,IF('Pedidos día'!L242&gt;0,('Pedidos día'!L242*$C242)+$B242,""),20)</f>
        <v/>
      </c>
      <c r="M242" t="str">
        <f>IF(IF('Pedidos día'!M242&gt;0,('Pedidos día'!M242*$C242)+$B242,"")&gt;20,IF('Pedidos día'!M242&gt;0,('Pedidos día'!M242*$C242)+$B242,""),20)</f>
        <v/>
      </c>
      <c r="N242" t="str">
        <f>IF(IF('Pedidos día'!N242&gt;0,('Pedidos día'!N242*$C242)+$B242,"")&gt;20,IF('Pedidos día'!N242&gt;0,('Pedidos día'!N242*$C242)+$B242,""),20)</f>
        <v/>
      </c>
      <c r="O242" t="str">
        <f>IF(IF('Pedidos día'!O242&gt;0,('Pedidos día'!O242*$C242)+$B242,"")&gt;20,IF('Pedidos día'!O242&gt;0,('Pedidos día'!O242*$C242)+$B242,""),20)</f>
        <v/>
      </c>
      <c r="P242" t="str">
        <f>IF(IF('Pedidos día'!P242&gt;0,('Pedidos día'!P242*$C242)+$B242,"")&gt;20,IF('Pedidos día'!P242&gt;0,('Pedidos día'!P242*$C242)+$B242,""),20)</f>
        <v/>
      </c>
      <c r="Q242" t="str">
        <f>IF(IF('Pedidos día'!Q242&gt;0,('Pedidos día'!Q242*$C242)+$B242,"")&gt;20,IF('Pedidos día'!Q242&gt;0,('Pedidos día'!Q242*$C242)+$B242,""),20)</f>
        <v/>
      </c>
      <c r="R242" t="str">
        <f>IF(IF('Pedidos día'!R242&gt;0,('Pedidos día'!R242*$C242)+$B242,"")&gt;20,IF('Pedidos día'!R242&gt;0,('Pedidos día'!R242*$C242)+$B242,""),20)</f>
        <v/>
      </c>
      <c r="S242" t="str">
        <f>IF(IF('Pedidos día'!S242&gt;0,('Pedidos día'!S242*$C242)+$B242,"")&gt;20,IF('Pedidos día'!S242&gt;0,('Pedidos día'!S242*$C242)+$B242,""),20)</f>
        <v/>
      </c>
      <c r="T242" t="str">
        <f>IF(IF('Pedidos día'!T242&gt;0,('Pedidos día'!T242*$C242)+$B242,"")&gt;20,IF('Pedidos día'!T242&gt;0,('Pedidos día'!T242*$C242)+$B242,""),20)</f>
        <v/>
      </c>
      <c r="U242" t="str">
        <f>IF(IF('Pedidos día'!U242&gt;0,('Pedidos día'!U242*$C242)+$B242,"")&gt;20,IF('Pedidos día'!U242&gt;0,('Pedidos día'!U242*$C242)+$B242,""),20)</f>
        <v/>
      </c>
      <c r="V242" t="str">
        <f>IF(IF('Pedidos día'!V242&gt;0,('Pedidos día'!V242*$C242)+$B242,"")&gt;20,IF('Pedidos día'!V242&gt;0,('Pedidos día'!V242*$C242)+$B242,""),20)</f>
        <v/>
      </c>
      <c r="W242">
        <f>IF(IF('Pedidos día'!W242&gt;0,('Pedidos día'!W242*$C242)+$B242,"")&gt;20,IF('Pedidos día'!W242&gt;0,('Pedidos día'!W242*$C242)+$B242,""),20)</f>
        <v>34.717339047941834</v>
      </c>
      <c r="X242" t="str">
        <f>IF(IF('Pedidos día'!X242&gt;0,('Pedidos día'!X242*$C242)+$B242,"")&gt;20,IF('Pedidos día'!X242&gt;0,('Pedidos día'!X242*$C242)+$B242,""),20)</f>
        <v/>
      </c>
      <c r="Y242" t="str">
        <f>IF(IF('Pedidos día'!Y242&gt;0,('Pedidos día'!Y242*$C242)+$B242,"")&gt;20,IF('Pedidos día'!Y242&gt;0,('Pedidos día'!Y242*$C242)+$B242,""),20)</f>
        <v/>
      </c>
      <c r="Z242">
        <f>IF('Pedidos día'!Z242&gt;0,('Pedidos día'!Z242*$C242)+$B242,"")</f>
        <v>34.717339047941834</v>
      </c>
    </row>
    <row r="243" spans="1:26">
      <c r="A243" t="str">
        <f>'Pedidos día'!A243</f>
        <v>00000-0207</v>
      </c>
      <c r="B243">
        <f>'Pedidos día'!B243</f>
        <v>40</v>
      </c>
      <c r="C243" s="15">
        <f>'Pedidos día'!C243</f>
        <v>1.92063483625894</v>
      </c>
      <c r="D243" t="str">
        <f>IF(IF('Pedidos día'!D243&gt;0,('Pedidos día'!D243*$C243)+$B243,"")&gt;20,IF('Pedidos día'!D243&gt;0,('Pedidos día'!D243*$C243)+$B243,""),20)</f>
        <v/>
      </c>
      <c r="E243" t="str">
        <f>IF(IF('Pedidos día'!E243&gt;0,('Pedidos día'!E243*$C243)+$B243,"")&gt;20,IF('Pedidos día'!E243&gt;0,('Pedidos día'!E243*$C243)+$B243,""),20)</f>
        <v/>
      </c>
      <c r="F243" t="str">
        <f>IF(IF('Pedidos día'!F243&gt;0,('Pedidos día'!F243*$C243)+$B243,"")&gt;20,IF('Pedidos día'!F243&gt;0,('Pedidos día'!F243*$C243)+$B243,""),20)</f>
        <v/>
      </c>
      <c r="G243" t="str">
        <f>IF(IF('Pedidos día'!G243&gt;0,('Pedidos día'!G243*$C243)+$B243,"")&gt;20,IF('Pedidos día'!G243&gt;0,('Pedidos día'!G243*$C243)+$B243,""),20)</f>
        <v/>
      </c>
      <c r="H243" t="str">
        <f>IF(IF('Pedidos día'!H243&gt;0,('Pedidos día'!H243*$C243)+$B243,"")&gt;20,IF('Pedidos día'!H243&gt;0,('Pedidos día'!H243*$C243)+$B243,""),20)</f>
        <v/>
      </c>
      <c r="I243" t="str">
        <f>IF(IF('Pedidos día'!I243&gt;0,('Pedidos día'!I243*$C243)+$B243,"")&gt;20,IF('Pedidos día'!I243&gt;0,('Pedidos día'!I243*$C243)+$B243,""),20)</f>
        <v/>
      </c>
      <c r="J243" t="str">
        <f>IF(IF('Pedidos día'!J243&gt;0,('Pedidos día'!J243*$C243)+$B243,"")&gt;20,IF('Pedidos día'!J243&gt;0,('Pedidos día'!J243*$C243)+$B243,""),20)</f>
        <v/>
      </c>
      <c r="K243" t="str">
        <f>IF(IF('Pedidos día'!K243&gt;0,('Pedidos día'!K243*$C243)+$B243,"")&gt;20,IF('Pedidos día'!K243&gt;0,('Pedidos día'!K243*$C243)+$B243,""),20)</f>
        <v/>
      </c>
      <c r="L243" t="str">
        <f>IF(IF('Pedidos día'!L243&gt;0,('Pedidos día'!L243*$C243)+$B243,"")&gt;20,IF('Pedidos día'!L243&gt;0,('Pedidos día'!L243*$C243)+$B243,""),20)</f>
        <v/>
      </c>
      <c r="M243" t="str">
        <f>IF(IF('Pedidos día'!M243&gt;0,('Pedidos día'!M243*$C243)+$B243,"")&gt;20,IF('Pedidos día'!M243&gt;0,('Pedidos día'!M243*$C243)+$B243,""),20)</f>
        <v/>
      </c>
      <c r="N243" t="str">
        <f>IF(IF('Pedidos día'!N243&gt;0,('Pedidos día'!N243*$C243)+$B243,"")&gt;20,IF('Pedidos día'!N243&gt;0,('Pedidos día'!N243*$C243)+$B243,""),20)</f>
        <v/>
      </c>
      <c r="O243" t="str">
        <f>IF(IF('Pedidos día'!O243&gt;0,('Pedidos día'!O243*$C243)+$B243,"")&gt;20,IF('Pedidos día'!O243&gt;0,('Pedidos día'!O243*$C243)+$B243,""),20)</f>
        <v/>
      </c>
      <c r="P243" t="str">
        <f>IF(IF('Pedidos día'!P243&gt;0,('Pedidos día'!P243*$C243)+$B243,"")&gt;20,IF('Pedidos día'!P243&gt;0,('Pedidos día'!P243*$C243)+$B243,""),20)</f>
        <v/>
      </c>
      <c r="Q243">
        <f>IF(IF('Pedidos día'!Q243&gt;0,('Pedidos día'!Q243*$C243)+$B243,"")&gt;20,IF('Pedidos día'!Q243&gt;0,('Pedidos día'!Q243*$C243)+$B243,""),20)</f>
        <v>51.523809017553639</v>
      </c>
      <c r="R243" t="str">
        <f>IF(IF('Pedidos día'!R243&gt;0,('Pedidos día'!R243*$C243)+$B243,"")&gt;20,IF('Pedidos día'!R243&gt;0,('Pedidos día'!R243*$C243)+$B243,""),20)</f>
        <v/>
      </c>
      <c r="S243" t="str">
        <f>IF(IF('Pedidos día'!S243&gt;0,('Pedidos día'!S243*$C243)+$B243,"")&gt;20,IF('Pedidos día'!S243&gt;0,('Pedidos día'!S243*$C243)+$B243,""),20)</f>
        <v/>
      </c>
      <c r="T243" t="str">
        <f>IF(IF('Pedidos día'!T243&gt;0,('Pedidos día'!T243*$C243)+$B243,"")&gt;20,IF('Pedidos día'!T243&gt;0,('Pedidos día'!T243*$C243)+$B243,""),20)</f>
        <v/>
      </c>
      <c r="U243" t="str">
        <f>IF(IF('Pedidos día'!U243&gt;0,('Pedidos día'!U243*$C243)+$B243,"")&gt;20,IF('Pedidos día'!U243&gt;0,('Pedidos día'!U243*$C243)+$B243,""),20)</f>
        <v/>
      </c>
      <c r="V243" t="str">
        <f>IF(IF('Pedidos día'!V243&gt;0,('Pedidos día'!V243*$C243)+$B243,"")&gt;20,IF('Pedidos día'!V243&gt;0,('Pedidos día'!V243*$C243)+$B243,""),20)</f>
        <v/>
      </c>
      <c r="W243" t="str">
        <f>IF(IF('Pedidos día'!W243&gt;0,('Pedidos día'!W243*$C243)+$B243,"")&gt;20,IF('Pedidos día'!W243&gt;0,('Pedidos día'!W243*$C243)+$B243,""),20)</f>
        <v/>
      </c>
      <c r="X243" t="str">
        <f>IF(IF('Pedidos día'!X243&gt;0,('Pedidos día'!X243*$C243)+$B243,"")&gt;20,IF('Pedidos día'!X243&gt;0,('Pedidos día'!X243*$C243)+$B243,""),20)</f>
        <v/>
      </c>
      <c r="Y243" t="str">
        <f>IF(IF('Pedidos día'!Y243&gt;0,('Pedidos día'!Y243*$C243)+$B243,"")&gt;20,IF('Pedidos día'!Y243&gt;0,('Pedidos día'!Y243*$C243)+$B243,""),20)</f>
        <v/>
      </c>
      <c r="Z243">
        <f>IF('Pedidos día'!Z243&gt;0,('Pedidos día'!Z243*$C243)+$B243,"")</f>
        <v>51.523809017553639</v>
      </c>
    </row>
    <row r="244" spans="1:26">
      <c r="A244" t="str">
        <f>'Pedidos día'!A244</f>
        <v>00000-0208</v>
      </c>
      <c r="B244">
        <f>'Pedidos día'!B244</f>
        <v>30</v>
      </c>
      <c r="C244" s="15">
        <f>'Pedidos día'!C244</f>
        <v>1.3681091413115487</v>
      </c>
      <c r="D244">
        <f>IF(IF('Pedidos día'!D244&gt;0,('Pedidos día'!D244*$C244)+$B244,"")&gt;20,IF('Pedidos día'!D244&gt;0,('Pedidos día'!D244*$C244)+$B244,""),20)</f>
        <v>32.736218282623099</v>
      </c>
      <c r="E244" t="str">
        <f>IF(IF('Pedidos día'!E244&gt;0,('Pedidos día'!E244*$C244)+$B244,"")&gt;20,IF('Pedidos día'!E244&gt;0,('Pedidos día'!E244*$C244)+$B244,""),20)</f>
        <v/>
      </c>
      <c r="F244" t="str">
        <f>IF(IF('Pedidos día'!F244&gt;0,('Pedidos día'!F244*$C244)+$B244,"")&gt;20,IF('Pedidos día'!F244&gt;0,('Pedidos día'!F244*$C244)+$B244,""),20)</f>
        <v/>
      </c>
      <c r="G244" t="str">
        <f>IF(IF('Pedidos día'!G244&gt;0,('Pedidos día'!G244*$C244)+$B244,"")&gt;20,IF('Pedidos día'!G244&gt;0,('Pedidos día'!G244*$C244)+$B244,""),20)</f>
        <v/>
      </c>
      <c r="H244" t="str">
        <f>IF(IF('Pedidos día'!H244&gt;0,('Pedidos día'!H244*$C244)+$B244,"")&gt;20,IF('Pedidos día'!H244&gt;0,('Pedidos día'!H244*$C244)+$B244,""),20)</f>
        <v/>
      </c>
      <c r="I244" t="str">
        <f>IF(IF('Pedidos día'!I244&gt;0,('Pedidos día'!I244*$C244)+$B244,"")&gt;20,IF('Pedidos día'!I244&gt;0,('Pedidos día'!I244*$C244)+$B244,""),20)</f>
        <v/>
      </c>
      <c r="J244" t="str">
        <f>IF(IF('Pedidos día'!J244&gt;0,('Pedidos día'!J244*$C244)+$B244,"")&gt;20,IF('Pedidos día'!J244&gt;0,('Pedidos día'!J244*$C244)+$B244,""),20)</f>
        <v/>
      </c>
      <c r="K244" t="str">
        <f>IF(IF('Pedidos día'!K244&gt;0,('Pedidos día'!K244*$C244)+$B244,"")&gt;20,IF('Pedidos día'!K244&gt;0,('Pedidos día'!K244*$C244)+$B244,""),20)</f>
        <v/>
      </c>
      <c r="L244" t="str">
        <f>IF(IF('Pedidos día'!L244&gt;0,('Pedidos día'!L244*$C244)+$B244,"")&gt;20,IF('Pedidos día'!L244&gt;0,('Pedidos día'!L244*$C244)+$B244,""),20)</f>
        <v/>
      </c>
      <c r="M244" t="str">
        <f>IF(IF('Pedidos día'!M244&gt;0,('Pedidos día'!M244*$C244)+$B244,"")&gt;20,IF('Pedidos día'!M244&gt;0,('Pedidos día'!M244*$C244)+$B244,""),20)</f>
        <v/>
      </c>
      <c r="N244" t="str">
        <f>IF(IF('Pedidos día'!N244&gt;0,('Pedidos día'!N244*$C244)+$B244,"")&gt;20,IF('Pedidos día'!N244&gt;0,('Pedidos día'!N244*$C244)+$B244,""),20)</f>
        <v/>
      </c>
      <c r="O244" t="str">
        <f>IF(IF('Pedidos día'!O244&gt;0,('Pedidos día'!O244*$C244)+$B244,"")&gt;20,IF('Pedidos día'!O244&gt;0,('Pedidos día'!O244*$C244)+$B244,""),20)</f>
        <v/>
      </c>
      <c r="P244" t="str">
        <f>IF(IF('Pedidos día'!P244&gt;0,('Pedidos día'!P244*$C244)+$B244,"")&gt;20,IF('Pedidos día'!P244&gt;0,('Pedidos día'!P244*$C244)+$B244,""),20)</f>
        <v/>
      </c>
      <c r="Q244" t="str">
        <f>IF(IF('Pedidos día'!Q244&gt;0,('Pedidos día'!Q244*$C244)+$B244,"")&gt;20,IF('Pedidos día'!Q244&gt;0,('Pedidos día'!Q244*$C244)+$B244,""),20)</f>
        <v/>
      </c>
      <c r="R244" t="str">
        <f>IF(IF('Pedidos día'!R244&gt;0,('Pedidos día'!R244*$C244)+$B244,"")&gt;20,IF('Pedidos día'!R244&gt;0,('Pedidos día'!R244*$C244)+$B244,""),20)</f>
        <v/>
      </c>
      <c r="S244" t="str">
        <f>IF(IF('Pedidos día'!S244&gt;0,('Pedidos día'!S244*$C244)+$B244,"")&gt;20,IF('Pedidos día'!S244&gt;0,('Pedidos día'!S244*$C244)+$B244,""),20)</f>
        <v/>
      </c>
      <c r="T244" t="str">
        <f>IF(IF('Pedidos día'!T244&gt;0,('Pedidos día'!T244*$C244)+$B244,"")&gt;20,IF('Pedidos día'!T244&gt;0,('Pedidos día'!T244*$C244)+$B244,""),20)</f>
        <v/>
      </c>
      <c r="U244" t="str">
        <f>IF(IF('Pedidos día'!U244&gt;0,('Pedidos día'!U244*$C244)+$B244,"")&gt;20,IF('Pedidos día'!U244&gt;0,('Pedidos día'!U244*$C244)+$B244,""),20)</f>
        <v/>
      </c>
      <c r="V244" t="str">
        <f>IF(IF('Pedidos día'!V244&gt;0,('Pedidos día'!V244*$C244)+$B244,"")&gt;20,IF('Pedidos día'!V244&gt;0,('Pedidos día'!V244*$C244)+$B244,""),20)</f>
        <v/>
      </c>
      <c r="W244" t="str">
        <f>IF(IF('Pedidos día'!W244&gt;0,('Pedidos día'!W244*$C244)+$B244,"")&gt;20,IF('Pedidos día'!W244&gt;0,('Pedidos día'!W244*$C244)+$B244,""),20)</f>
        <v/>
      </c>
      <c r="X244" t="str">
        <f>IF(IF('Pedidos día'!X244&gt;0,('Pedidos día'!X244*$C244)+$B244,"")&gt;20,IF('Pedidos día'!X244&gt;0,('Pedidos día'!X244*$C244)+$B244,""),20)</f>
        <v/>
      </c>
      <c r="Y244" t="str">
        <f>IF(IF('Pedidos día'!Y244&gt;0,('Pedidos día'!Y244*$C244)+$B244,"")&gt;20,IF('Pedidos día'!Y244&gt;0,('Pedidos día'!Y244*$C244)+$B244,""),20)</f>
        <v/>
      </c>
      <c r="Z244">
        <f>IF('Pedidos día'!Z244&gt;0,('Pedidos día'!Z244*$C244)+$B244,"")</f>
        <v>32.736218282623099</v>
      </c>
    </row>
    <row r="245" spans="1:26">
      <c r="A245" t="str">
        <f>'Pedidos día'!A245</f>
        <v>00000-0210</v>
      </c>
      <c r="B245">
        <f>'Pedidos día'!B245</f>
        <v>10</v>
      </c>
      <c r="C245" s="15">
        <f>'Pedidos día'!C245</f>
        <v>1.7105609110857907</v>
      </c>
      <c r="D245" t="str">
        <f>IF(IF('Pedidos día'!D245&gt;0,('Pedidos día'!D245*$C245)+$B245,"")&gt;20,IF('Pedidos día'!D245&gt;0,('Pedidos día'!D245*$C245)+$B245,""),20)</f>
        <v/>
      </c>
      <c r="E245" t="str">
        <f>IF(IF('Pedidos día'!E245&gt;0,('Pedidos día'!E245*$C245)+$B245,"")&gt;20,IF('Pedidos día'!E245&gt;0,('Pedidos día'!E245*$C245)+$B245,""),20)</f>
        <v/>
      </c>
      <c r="F245" t="str">
        <f>IF(IF('Pedidos día'!F245&gt;0,('Pedidos día'!F245*$C245)+$B245,"")&gt;20,IF('Pedidos día'!F245&gt;0,('Pedidos día'!F245*$C245)+$B245,""),20)</f>
        <v/>
      </c>
      <c r="G245" t="str">
        <f>IF(IF('Pedidos día'!G245&gt;0,('Pedidos día'!G245*$C245)+$B245,"")&gt;20,IF('Pedidos día'!G245&gt;0,('Pedidos día'!G245*$C245)+$B245,""),20)</f>
        <v/>
      </c>
      <c r="H245" t="str">
        <f>IF(IF('Pedidos día'!H245&gt;0,('Pedidos día'!H245*$C245)+$B245,"")&gt;20,IF('Pedidos día'!H245&gt;0,('Pedidos día'!H245*$C245)+$B245,""),20)</f>
        <v/>
      </c>
      <c r="I245" t="str">
        <f>IF(IF('Pedidos día'!I245&gt;0,('Pedidos día'!I245*$C245)+$B245,"")&gt;20,IF('Pedidos día'!I245&gt;0,('Pedidos día'!I245*$C245)+$B245,""),20)</f>
        <v/>
      </c>
      <c r="J245" t="str">
        <f>IF(IF('Pedidos día'!J245&gt;0,('Pedidos día'!J245*$C245)+$B245,"")&gt;20,IF('Pedidos día'!J245&gt;0,('Pedidos día'!J245*$C245)+$B245,""),20)</f>
        <v/>
      </c>
      <c r="K245" t="str">
        <f>IF(IF('Pedidos día'!K245&gt;0,('Pedidos día'!K245*$C245)+$B245,"")&gt;20,IF('Pedidos día'!K245&gt;0,('Pedidos día'!K245*$C245)+$B245,""),20)</f>
        <v/>
      </c>
      <c r="L245" t="str">
        <f>IF(IF('Pedidos día'!L245&gt;0,('Pedidos día'!L245*$C245)+$B245,"")&gt;20,IF('Pedidos día'!L245&gt;0,('Pedidos día'!L245*$C245)+$B245,""),20)</f>
        <v/>
      </c>
      <c r="M245" t="str">
        <f>IF(IF('Pedidos día'!M245&gt;0,('Pedidos día'!M245*$C245)+$B245,"")&gt;20,IF('Pedidos día'!M245&gt;0,('Pedidos día'!M245*$C245)+$B245,""),20)</f>
        <v/>
      </c>
      <c r="N245">
        <f>IF(IF('Pedidos día'!N245&gt;0,('Pedidos día'!N245*$C245)+$B245,"")&gt;20,IF('Pedidos día'!N245&gt;0,('Pedidos día'!N245*$C245)+$B245,""),20)</f>
        <v>20</v>
      </c>
      <c r="O245" t="str">
        <f>IF(IF('Pedidos día'!O245&gt;0,('Pedidos día'!O245*$C245)+$B245,"")&gt;20,IF('Pedidos día'!O245&gt;0,('Pedidos día'!O245*$C245)+$B245,""),20)</f>
        <v/>
      </c>
      <c r="P245" t="str">
        <f>IF(IF('Pedidos día'!P245&gt;0,('Pedidos día'!P245*$C245)+$B245,"")&gt;20,IF('Pedidos día'!P245&gt;0,('Pedidos día'!P245*$C245)+$B245,""),20)</f>
        <v/>
      </c>
      <c r="Q245" t="str">
        <f>IF(IF('Pedidos día'!Q245&gt;0,('Pedidos día'!Q245*$C245)+$B245,"")&gt;20,IF('Pedidos día'!Q245&gt;0,('Pedidos día'!Q245*$C245)+$B245,""),20)</f>
        <v/>
      </c>
      <c r="R245" t="str">
        <f>IF(IF('Pedidos día'!R245&gt;0,('Pedidos día'!R245*$C245)+$B245,"")&gt;20,IF('Pedidos día'!R245&gt;0,('Pedidos día'!R245*$C245)+$B245,""),20)</f>
        <v/>
      </c>
      <c r="S245" t="str">
        <f>IF(IF('Pedidos día'!S245&gt;0,('Pedidos día'!S245*$C245)+$B245,"")&gt;20,IF('Pedidos día'!S245&gt;0,('Pedidos día'!S245*$C245)+$B245,""),20)</f>
        <v/>
      </c>
      <c r="T245" t="str">
        <f>IF(IF('Pedidos día'!T245&gt;0,('Pedidos día'!T245*$C245)+$B245,"")&gt;20,IF('Pedidos día'!T245&gt;0,('Pedidos día'!T245*$C245)+$B245,""),20)</f>
        <v/>
      </c>
      <c r="U245" t="str">
        <f>IF(IF('Pedidos día'!U245&gt;0,('Pedidos día'!U245*$C245)+$B245,"")&gt;20,IF('Pedidos día'!U245&gt;0,('Pedidos día'!U245*$C245)+$B245,""),20)</f>
        <v/>
      </c>
      <c r="V245" t="str">
        <f>IF(IF('Pedidos día'!V245&gt;0,('Pedidos día'!V245*$C245)+$B245,"")&gt;20,IF('Pedidos día'!V245&gt;0,('Pedidos día'!V245*$C245)+$B245,""),20)</f>
        <v/>
      </c>
      <c r="W245" t="str">
        <f>IF(IF('Pedidos día'!W245&gt;0,('Pedidos día'!W245*$C245)+$B245,"")&gt;20,IF('Pedidos día'!W245&gt;0,('Pedidos día'!W245*$C245)+$B245,""),20)</f>
        <v/>
      </c>
      <c r="X245" t="str">
        <f>IF(IF('Pedidos día'!X245&gt;0,('Pedidos día'!X245*$C245)+$B245,"")&gt;20,IF('Pedidos día'!X245&gt;0,('Pedidos día'!X245*$C245)+$B245,""),20)</f>
        <v/>
      </c>
      <c r="Y245" t="str">
        <f>IF(IF('Pedidos día'!Y245&gt;0,('Pedidos día'!Y245*$C245)+$B245,"")&gt;20,IF('Pedidos día'!Y245&gt;0,('Pedidos día'!Y245*$C245)+$B245,""),20)</f>
        <v/>
      </c>
      <c r="Z245">
        <f>IF('Pedidos día'!Z245&gt;0,('Pedidos día'!Z245*$C245)+$B245,"")</f>
        <v>11.710560911085791</v>
      </c>
    </row>
    <row r="246" spans="1:26">
      <c r="A246" t="str">
        <f>'Pedidos día'!A246</f>
        <v>00000-0212</v>
      </c>
      <c r="B246">
        <f>'Pedidos día'!B246</f>
        <v>30</v>
      </c>
      <c r="C246" s="15">
        <f>'Pedidos día'!C246</f>
        <v>1.3836689814897669</v>
      </c>
      <c r="D246" t="str">
        <f>IF(IF('Pedidos día'!D246&gt;0,('Pedidos día'!D246*$C246)+$B246,"")&gt;20,IF('Pedidos día'!D246&gt;0,('Pedidos día'!D246*$C246)+$B246,""),20)</f>
        <v/>
      </c>
      <c r="E246" t="str">
        <f>IF(IF('Pedidos día'!E246&gt;0,('Pedidos día'!E246*$C246)+$B246,"")&gt;20,IF('Pedidos día'!E246&gt;0,('Pedidos día'!E246*$C246)+$B246,""),20)</f>
        <v/>
      </c>
      <c r="F246" t="str">
        <f>IF(IF('Pedidos día'!F246&gt;0,('Pedidos día'!F246*$C246)+$B246,"")&gt;20,IF('Pedidos día'!F246&gt;0,('Pedidos día'!F246*$C246)+$B246,""),20)</f>
        <v/>
      </c>
      <c r="G246" t="str">
        <f>IF(IF('Pedidos día'!G246&gt;0,('Pedidos día'!G246*$C246)+$B246,"")&gt;20,IF('Pedidos día'!G246&gt;0,('Pedidos día'!G246*$C246)+$B246,""),20)</f>
        <v/>
      </c>
      <c r="H246" t="str">
        <f>IF(IF('Pedidos día'!H246&gt;0,('Pedidos día'!H246*$C246)+$B246,"")&gt;20,IF('Pedidos día'!H246&gt;0,('Pedidos día'!H246*$C246)+$B246,""),20)</f>
        <v/>
      </c>
      <c r="I246">
        <f>IF(IF('Pedidos día'!I246&gt;0,('Pedidos día'!I246*$C246)+$B246,"")&gt;20,IF('Pedidos día'!I246&gt;0,('Pedidos día'!I246*$C246)+$B246,""),20)</f>
        <v>34.151006944469302</v>
      </c>
      <c r="J246" t="str">
        <f>IF(IF('Pedidos día'!J246&gt;0,('Pedidos día'!J246*$C246)+$B246,"")&gt;20,IF('Pedidos día'!J246&gt;0,('Pedidos día'!J246*$C246)+$B246,""),20)</f>
        <v/>
      </c>
      <c r="K246" t="str">
        <f>IF(IF('Pedidos día'!K246&gt;0,('Pedidos día'!K246*$C246)+$B246,"")&gt;20,IF('Pedidos día'!K246&gt;0,('Pedidos día'!K246*$C246)+$B246,""),20)</f>
        <v/>
      </c>
      <c r="L246" t="str">
        <f>IF(IF('Pedidos día'!L246&gt;0,('Pedidos día'!L246*$C246)+$B246,"")&gt;20,IF('Pedidos día'!L246&gt;0,('Pedidos día'!L246*$C246)+$B246,""),20)</f>
        <v/>
      </c>
      <c r="M246" t="str">
        <f>IF(IF('Pedidos día'!M246&gt;0,('Pedidos día'!M246*$C246)+$B246,"")&gt;20,IF('Pedidos día'!M246&gt;0,('Pedidos día'!M246*$C246)+$B246,""),20)</f>
        <v/>
      </c>
      <c r="N246" t="str">
        <f>IF(IF('Pedidos día'!N246&gt;0,('Pedidos día'!N246*$C246)+$B246,"")&gt;20,IF('Pedidos día'!N246&gt;0,('Pedidos día'!N246*$C246)+$B246,""),20)</f>
        <v/>
      </c>
      <c r="O246" t="str">
        <f>IF(IF('Pedidos día'!O246&gt;0,('Pedidos día'!O246*$C246)+$B246,"")&gt;20,IF('Pedidos día'!O246&gt;0,('Pedidos día'!O246*$C246)+$B246,""),20)</f>
        <v/>
      </c>
      <c r="P246" t="str">
        <f>IF(IF('Pedidos día'!P246&gt;0,('Pedidos día'!P246*$C246)+$B246,"")&gt;20,IF('Pedidos día'!P246&gt;0,('Pedidos día'!P246*$C246)+$B246,""),20)</f>
        <v/>
      </c>
      <c r="Q246" t="str">
        <f>IF(IF('Pedidos día'!Q246&gt;0,('Pedidos día'!Q246*$C246)+$B246,"")&gt;20,IF('Pedidos día'!Q246&gt;0,('Pedidos día'!Q246*$C246)+$B246,""),20)</f>
        <v/>
      </c>
      <c r="R246" t="str">
        <f>IF(IF('Pedidos día'!R246&gt;0,('Pedidos día'!R246*$C246)+$B246,"")&gt;20,IF('Pedidos día'!R246&gt;0,('Pedidos día'!R246*$C246)+$B246,""),20)</f>
        <v/>
      </c>
      <c r="S246" t="str">
        <f>IF(IF('Pedidos día'!S246&gt;0,('Pedidos día'!S246*$C246)+$B246,"")&gt;20,IF('Pedidos día'!S246&gt;0,('Pedidos día'!S246*$C246)+$B246,""),20)</f>
        <v/>
      </c>
      <c r="T246" t="str">
        <f>IF(IF('Pedidos día'!T246&gt;0,('Pedidos día'!T246*$C246)+$B246,"")&gt;20,IF('Pedidos día'!T246&gt;0,('Pedidos día'!T246*$C246)+$B246,""),20)</f>
        <v/>
      </c>
      <c r="U246" t="str">
        <f>IF(IF('Pedidos día'!U246&gt;0,('Pedidos día'!U246*$C246)+$B246,"")&gt;20,IF('Pedidos día'!U246&gt;0,('Pedidos día'!U246*$C246)+$B246,""),20)</f>
        <v/>
      </c>
      <c r="V246" t="str">
        <f>IF(IF('Pedidos día'!V246&gt;0,('Pedidos día'!V246*$C246)+$B246,"")&gt;20,IF('Pedidos día'!V246&gt;0,('Pedidos día'!V246*$C246)+$B246,""),20)</f>
        <v/>
      </c>
      <c r="W246" t="str">
        <f>IF(IF('Pedidos día'!W246&gt;0,('Pedidos día'!W246*$C246)+$B246,"")&gt;20,IF('Pedidos día'!W246&gt;0,('Pedidos día'!W246*$C246)+$B246,""),20)</f>
        <v/>
      </c>
      <c r="X246" t="str">
        <f>IF(IF('Pedidos día'!X246&gt;0,('Pedidos día'!X246*$C246)+$B246,"")&gt;20,IF('Pedidos día'!X246&gt;0,('Pedidos día'!X246*$C246)+$B246,""),20)</f>
        <v/>
      </c>
      <c r="Y246" t="str">
        <f>IF(IF('Pedidos día'!Y246&gt;0,('Pedidos día'!Y246*$C246)+$B246,"")&gt;20,IF('Pedidos día'!Y246&gt;0,('Pedidos día'!Y246*$C246)+$B246,""),20)</f>
        <v/>
      </c>
      <c r="Z246">
        <f>IF('Pedidos día'!Z246&gt;0,('Pedidos día'!Z246*$C246)+$B246,"")</f>
        <v>34.151006944469302</v>
      </c>
    </row>
    <row r="247" spans="1:26">
      <c r="A247" t="str">
        <f>'Pedidos día'!A247</f>
        <v>00000-0213</v>
      </c>
      <c r="B247">
        <f>'Pedidos día'!B247</f>
        <v>40</v>
      </c>
      <c r="C247" s="15">
        <f>'Pedidos día'!C247</f>
        <v>1.325328445035534</v>
      </c>
      <c r="D247">
        <f>IF(IF('Pedidos día'!D247&gt;0,('Pedidos día'!D247*$C247)+$B247,"")&gt;20,IF('Pedidos día'!D247&gt;0,('Pedidos día'!D247*$C247)+$B247,""),20)</f>
        <v>41.325328445035531</v>
      </c>
      <c r="E247" t="str">
        <f>IF(IF('Pedidos día'!E247&gt;0,('Pedidos día'!E247*$C247)+$B247,"")&gt;20,IF('Pedidos día'!E247&gt;0,('Pedidos día'!E247*$C247)+$B247,""),20)</f>
        <v/>
      </c>
      <c r="F247" t="str">
        <f>IF(IF('Pedidos día'!F247&gt;0,('Pedidos día'!F247*$C247)+$B247,"")&gt;20,IF('Pedidos día'!F247&gt;0,('Pedidos día'!F247*$C247)+$B247,""),20)</f>
        <v/>
      </c>
      <c r="G247" t="str">
        <f>IF(IF('Pedidos día'!G247&gt;0,('Pedidos día'!G247*$C247)+$B247,"")&gt;20,IF('Pedidos día'!G247&gt;0,('Pedidos día'!G247*$C247)+$B247,""),20)</f>
        <v/>
      </c>
      <c r="H247" t="str">
        <f>IF(IF('Pedidos día'!H247&gt;0,('Pedidos día'!H247*$C247)+$B247,"")&gt;20,IF('Pedidos día'!H247&gt;0,('Pedidos día'!H247*$C247)+$B247,""),20)</f>
        <v/>
      </c>
      <c r="I247" t="str">
        <f>IF(IF('Pedidos día'!I247&gt;0,('Pedidos día'!I247*$C247)+$B247,"")&gt;20,IF('Pedidos día'!I247&gt;0,('Pedidos día'!I247*$C247)+$B247,""),20)</f>
        <v/>
      </c>
      <c r="J247" t="str">
        <f>IF(IF('Pedidos día'!J247&gt;0,('Pedidos día'!J247*$C247)+$B247,"")&gt;20,IF('Pedidos día'!J247&gt;0,('Pedidos día'!J247*$C247)+$B247,""),20)</f>
        <v/>
      </c>
      <c r="K247" t="str">
        <f>IF(IF('Pedidos día'!K247&gt;0,('Pedidos día'!K247*$C247)+$B247,"")&gt;20,IF('Pedidos día'!K247&gt;0,('Pedidos día'!K247*$C247)+$B247,""),20)</f>
        <v/>
      </c>
      <c r="L247" t="str">
        <f>IF(IF('Pedidos día'!L247&gt;0,('Pedidos día'!L247*$C247)+$B247,"")&gt;20,IF('Pedidos día'!L247&gt;0,('Pedidos día'!L247*$C247)+$B247,""),20)</f>
        <v/>
      </c>
      <c r="M247" t="str">
        <f>IF(IF('Pedidos día'!M247&gt;0,('Pedidos día'!M247*$C247)+$B247,"")&gt;20,IF('Pedidos día'!M247&gt;0,('Pedidos día'!M247*$C247)+$B247,""),20)</f>
        <v/>
      </c>
      <c r="N247" t="str">
        <f>IF(IF('Pedidos día'!N247&gt;0,('Pedidos día'!N247*$C247)+$B247,"")&gt;20,IF('Pedidos día'!N247&gt;0,('Pedidos día'!N247*$C247)+$B247,""),20)</f>
        <v/>
      </c>
      <c r="O247" t="str">
        <f>IF(IF('Pedidos día'!O247&gt;0,('Pedidos día'!O247*$C247)+$B247,"")&gt;20,IF('Pedidos día'!O247&gt;0,('Pedidos día'!O247*$C247)+$B247,""),20)</f>
        <v/>
      </c>
      <c r="P247" t="str">
        <f>IF(IF('Pedidos día'!P247&gt;0,('Pedidos día'!P247*$C247)+$B247,"")&gt;20,IF('Pedidos día'!P247&gt;0,('Pedidos día'!P247*$C247)+$B247,""),20)</f>
        <v/>
      </c>
      <c r="Q247" t="str">
        <f>IF(IF('Pedidos día'!Q247&gt;0,('Pedidos día'!Q247*$C247)+$B247,"")&gt;20,IF('Pedidos día'!Q247&gt;0,('Pedidos día'!Q247*$C247)+$B247,""),20)</f>
        <v/>
      </c>
      <c r="R247" t="str">
        <f>IF(IF('Pedidos día'!R247&gt;0,('Pedidos día'!R247*$C247)+$B247,"")&gt;20,IF('Pedidos día'!R247&gt;0,('Pedidos día'!R247*$C247)+$B247,""),20)</f>
        <v/>
      </c>
      <c r="S247" t="str">
        <f>IF(IF('Pedidos día'!S247&gt;0,('Pedidos día'!S247*$C247)+$B247,"")&gt;20,IF('Pedidos día'!S247&gt;0,('Pedidos día'!S247*$C247)+$B247,""),20)</f>
        <v/>
      </c>
      <c r="T247" t="str">
        <f>IF(IF('Pedidos día'!T247&gt;0,('Pedidos día'!T247*$C247)+$B247,"")&gt;20,IF('Pedidos día'!T247&gt;0,('Pedidos día'!T247*$C247)+$B247,""),20)</f>
        <v/>
      </c>
      <c r="U247" t="str">
        <f>IF(IF('Pedidos día'!U247&gt;0,('Pedidos día'!U247*$C247)+$B247,"")&gt;20,IF('Pedidos día'!U247&gt;0,('Pedidos día'!U247*$C247)+$B247,""),20)</f>
        <v/>
      </c>
      <c r="V247" t="str">
        <f>IF(IF('Pedidos día'!V247&gt;0,('Pedidos día'!V247*$C247)+$B247,"")&gt;20,IF('Pedidos día'!V247&gt;0,('Pedidos día'!V247*$C247)+$B247,""),20)</f>
        <v/>
      </c>
      <c r="W247" t="str">
        <f>IF(IF('Pedidos día'!W247&gt;0,('Pedidos día'!W247*$C247)+$B247,"")&gt;20,IF('Pedidos día'!W247&gt;0,('Pedidos día'!W247*$C247)+$B247,""),20)</f>
        <v/>
      </c>
      <c r="X247" t="str">
        <f>IF(IF('Pedidos día'!X247&gt;0,('Pedidos día'!X247*$C247)+$B247,"")&gt;20,IF('Pedidos día'!X247&gt;0,('Pedidos día'!X247*$C247)+$B247,""),20)</f>
        <v/>
      </c>
      <c r="Y247" t="str">
        <f>IF(IF('Pedidos día'!Y247&gt;0,('Pedidos día'!Y247*$C247)+$B247,"")&gt;20,IF('Pedidos día'!Y247&gt;0,('Pedidos día'!Y247*$C247)+$B247,""),20)</f>
        <v/>
      </c>
      <c r="Z247">
        <f>IF('Pedidos día'!Z247&gt;0,('Pedidos día'!Z247*$C247)+$B247,"")</f>
        <v>41.325328445035531</v>
      </c>
    </row>
    <row r="248" spans="1:26">
      <c r="A248" t="str">
        <f>'Pedidos día'!A248</f>
        <v>00000-0214</v>
      </c>
      <c r="B248">
        <f>'Pedidos día'!B248</f>
        <v>10</v>
      </c>
      <c r="C248" s="15">
        <f>'Pedidos día'!C248</f>
        <v>1.2648935589257739</v>
      </c>
      <c r="D248" t="str">
        <f>IF(IF('Pedidos día'!D248&gt;0,('Pedidos día'!D248*$C248)+$B248,"")&gt;20,IF('Pedidos día'!D248&gt;0,('Pedidos día'!D248*$C248)+$B248,""),20)</f>
        <v/>
      </c>
      <c r="E248" t="str">
        <f>IF(IF('Pedidos día'!E248&gt;0,('Pedidos día'!E248*$C248)+$B248,"")&gt;20,IF('Pedidos día'!E248&gt;0,('Pedidos día'!E248*$C248)+$B248,""),20)</f>
        <v/>
      </c>
      <c r="F248" t="str">
        <f>IF(IF('Pedidos día'!F248&gt;0,('Pedidos día'!F248*$C248)+$B248,"")&gt;20,IF('Pedidos día'!F248&gt;0,('Pedidos día'!F248*$C248)+$B248,""),20)</f>
        <v/>
      </c>
      <c r="G248" t="str">
        <f>IF(IF('Pedidos día'!G248&gt;0,('Pedidos día'!G248*$C248)+$B248,"")&gt;20,IF('Pedidos día'!G248&gt;0,('Pedidos día'!G248*$C248)+$B248,""),20)</f>
        <v/>
      </c>
      <c r="H248" t="str">
        <f>IF(IF('Pedidos día'!H248&gt;0,('Pedidos día'!H248*$C248)+$B248,"")&gt;20,IF('Pedidos día'!H248&gt;0,('Pedidos día'!H248*$C248)+$B248,""),20)</f>
        <v/>
      </c>
      <c r="I248" t="str">
        <f>IF(IF('Pedidos día'!I248&gt;0,('Pedidos día'!I248*$C248)+$B248,"")&gt;20,IF('Pedidos día'!I248&gt;0,('Pedidos día'!I248*$C248)+$B248,""),20)</f>
        <v/>
      </c>
      <c r="J248" t="str">
        <f>IF(IF('Pedidos día'!J248&gt;0,('Pedidos día'!J248*$C248)+$B248,"")&gt;20,IF('Pedidos día'!J248&gt;0,('Pedidos día'!J248*$C248)+$B248,""),20)</f>
        <v/>
      </c>
      <c r="K248" t="str">
        <f>IF(IF('Pedidos día'!K248&gt;0,('Pedidos día'!K248*$C248)+$B248,"")&gt;20,IF('Pedidos día'!K248&gt;0,('Pedidos día'!K248*$C248)+$B248,""),20)</f>
        <v/>
      </c>
      <c r="L248" t="str">
        <f>IF(IF('Pedidos día'!L248&gt;0,('Pedidos día'!L248*$C248)+$B248,"")&gt;20,IF('Pedidos día'!L248&gt;0,('Pedidos día'!L248*$C248)+$B248,""),20)</f>
        <v/>
      </c>
      <c r="M248" t="str">
        <f>IF(IF('Pedidos día'!M248&gt;0,('Pedidos día'!M248*$C248)+$B248,"")&gt;20,IF('Pedidos día'!M248&gt;0,('Pedidos día'!M248*$C248)+$B248,""),20)</f>
        <v/>
      </c>
      <c r="N248" t="str">
        <f>IF(IF('Pedidos día'!N248&gt;0,('Pedidos día'!N248*$C248)+$B248,"")&gt;20,IF('Pedidos día'!N248&gt;0,('Pedidos día'!N248*$C248)+$B248,""),20)</f>
        <v/>
      </c>
      <c r="O248" t="str">
        <f>IF(IF('Pedidos día'!O248&gt;0,('Pedidos día'!O248*$C248)+$B248,"")&gt;20,IF('Pedidos día'!O248&gt;0,('Pedidos día'!O248*$C248)+$B248,""),20)</f>
        <v/>
      </c>
      <c r="P248" t="str">
        <f>IF(IF('Pedidos día'!P248&gt;0,('Pedidos día'!P248*$C248)+$B248,"")&gt;20,IF('Pedidos día'!P248&gt;0,('Pedidos día'!P248*$C248)+$B248,""),20)</f>
        <v/>
      </c>
      <c r="Q248" t="str">
        <f>IF(IF('Pedidos día'!Q248&gt;0,('Pedidos día'!Q248*$C248)+$B248,"")&gt;20,IF('Pedidos día'!Q248&gt;0,('Pedidos día'!Q248*$C248)+$B248,""),20)</f>
        <v/>
      </c>
      <c r="R248" t="str">
        <f>IF(IF('Pedidos día'!R248&gt;0,('Pedidos día'!R248*$C248)+$B248,"")&gt;20,IF('Pedidos día'!R248&gt;0,('Pedidos día'!R248*$C248)+$B248,""),20)</f>
        <v/>
      </c>
      <c r="S248" t="str">
        <f>IF(IF('Pedidos día'!S248&gt;0,('Pedidos día'!S248*$C248)+$B248,"")&gt;20,IF('Pedidos día'!S248&gt;0,('Pedidos día'!S248*$C248)+$B248,""),20)</f>
        <v/>
      </c>
      <c r="T248" t="str">
        <f>IF(IF('Pedidos día'!T248&gt;0,('Pedidos día'!T248*$C248)+$B248,"")&gt;20,IF('Pedidos día'!T248&gt;0,('Pedidos día'!T248*$C248)+$B248,""),20)</f>
        <v/>
      </c>
      <c r="U248" t="str">
        <f>IF(IF('Pedidos día'!U248&gt;0,('Pedidos día'!U248*$C248)+$B248,"")&gt;20,IF('Pedidos día'!U248&gt;0,('Pedidos día'!U248*$C248)+$B248,""),20)</f>
        <v/>
      </c>
      <c r="V248" t="str">
        <f>IF(IF('Pedidos día'!V248&gt;0,('Pedidos día'!V248*$C248)+$B248,"")&gt;20,IF('Pedidos día'!V248&gt;0,('Pedidos día'!V248*$C248)+$B248,""),20)</f>
        <v/>
      </c>
      <c r="W248" t="str">
        <f>IF(IF('Pedidos día'!W248&gt;0,('Pedidos día'!W248*$C248)+$B248,"")&gt;20,IF('Pedidos día'!W248&gt;0,('Pedidos día'!W248*$C248)+$B248,""),20)</f>
        <v/>
      </c>
      <c r="X248">
        <f>IF(IF('Pedidos día'!X248&gt;0,('Pedidos día'!X248*$C248)+$B248,"")&gt;20,IF('Pedidos día'!X248&gt;0,('Pedidos día'!X248*$C248)+$B248,""),20)</f>
        <v>20</v>
      </c>
      <c r="Y248" t="str">
        <f>IF(IF('Pedidos día'!Y248&gt;0,('Pedidos día'!Y248*$C248)+$B248,"")&gt;20,IF('Pedidos día'!Y248&gt;0,('Pedidos día'!Y248*$C248)+$B248,""),20)</f>
        <v/>
      </c>
      <c r="Z248">
        <f>IF('Pedidos día'!Z248&gt;0,('Pedidos día'!Z248*$C248)+$B248,"")</f>
        <v>18.854254912480418</v>
      </c>
    </row>
    <row r="249" spans="1:26">
      <c r="A249" t="str">
        <f>'Pedidos día'!A249</f>
        <v>00000-0215</v>
      </c>
      <c r="B249">
        <f>'Pedidos día'!B249</f>
        <v>20</v>
      </c>
      <c r="C249" s="15">
        <f>'Pedidos día'!C249</f>
        <v>1.3821365959133942</v>
      </c>
      <c r="D249" t="str">
        <f>IF(IF('Pedidos día'!D249&gt;0,('Pedidos día'!D249*$C249)+$B249,"")&gt;20,IF('Pedidos día'!D249&gt;0,('Pedidos día'!D249*$C249)+$B249,""),20)</f>
        <v/>
      </c>
      <c r="E249">
        <f>IF(IF('Pedidos día'!E249&gt;0,('Pedidos día'!E249*$C249)+$B249,"")&gt;20,IF('Pedidos día'!E249&gt;0,('Pedidos día'!E249*$C249)+$B249,""),20)</f>
        <v>22.764273191826788</v>
      </c>
      <c r="F249" t="str">
        <f>IF(IF('Pedidos día'!F249&gt;0,('Pedidos día'!F249*$C249)+$B249,"")&gt;20,IF('Pedidos día'!F249&gt;0,('Pedidos día'!F249*$C249)+$B249,""),20)</f>
        <v/>
      </c>
      <c r="G249" t="str">
        <f>IF(IF('Pedidos día'!G249&gt;0,('Pedidos día'!G249*$C249)+$B249,"")&gt;20,IF('Pedidos día'!G249&gt;0,('Pedidos día'!G249*$C249)+$B249,""),20)</f>
        <v/>
      </c>
      <c r="H249" t="str">
        <f>IF(IF('Pedidos día'!H249&gt;0,('Pedidos día'!H249*$C249)+$B249,"")&gt;20,IF('Pedidos día'!H249&gt;0,('Pedidos día'!H249*$C249)+$B249,""),20)</f>
        <v/>
      </c>
      <c r="I249" t="str">
        <f>IF(IF('Pedidos día'!I249&gt;0,('Pedidos día'!I249*$C249)+$B249,"")&gt;20,IF('Pedidos día'!I249&gt;0,('Pedidos día'!I249*$C249)+$B249,""),20)</f>
        <v/>
      </c>
      <c r="J249" t="str">
        <f>IF(IF('Pedidos día'!J249&gt;0,('Pedidos día'!J249*$C249)+$B249,"")&gt;20,IF('Pedidos día'!J249&gt;0,('Pedidos día'!J249*$C249)+$B249,""),20)</f>
        <v/>
      </c>
      <c r="K249" t="str">
        <f>IF(IF('Pedidos día'!K249&gt;0,('Pedidos día'!K249*$C249)+$B249,"")&gt;20,IF('Pedidos día'!K249&gt;0,('Pedidos día'!K249*$C249)+$B249,""),20)</f>
        <v/>
      </c>
      <c r="L249" t="str">
        <f>IF(IF('Pedidos día'!L249&gt;0,('Pedidos día'!L249*$C249)+$B249,"")&gt;20,IF('Pedidos día'!L249&gt;0,('Pedidos día'!L249*$C249)+$B249,""),20)</f>
        <v/>
      </c>
      <c r="M249" t="str">
        <f>IF(IF('Pedidos día'!M249&gt;0,('Pedidos día'!M249*$C249)+$B249,"")&gt;20,IF('Pedidos día'!M249&gt;0,('Pedidos día'!M249*$C249)+$B249,""),20)</f>
        <v/>
      </c>
      <c r="N249" t="str">
        <f>IF(IF('Pedidos día'!N249&gt;0,('Pedidos día'!N249*$C249)+$B249,"")&gt;20,IF('Pedidos día'!N249&gt;0,('Pedidos día'!N249*$C249)+$B249,""),20)</f>
        <v/>
      </c>
      <c r="O249" t="str">
        <f>IF(IF('Pedidos día'!O249&gt;0,('Pedidos día'!O249*$C249)+$B249,"")&gt;20,IF('Pedidos día'!O249&gt;0,('Pedidos día'!O249*$C249)+$B249,""),20)</f>
        <v/>
      </c>
      <c r="P249" t="str">
        <f>IF(IF('Pedidos día'!P249&gt;0,('Pedidos día'!P249*$C249)+$B249,"")&gt;20,IF('Pedidos día'!P249&gt;0,('Pedidos día'!P249*$C249)+$B249,""),20)</f>
        <v/>
      </c>
      <c r="Q249" t="str">
        <f>IF(IF('Pedidos día'!Q249&gt;0,('Pedidos día'!Q249*$C249)+$B249,"")&gt;20,IF('Pedidos día'!Q249&gt;0,('Pedidos día'!Q249*$C249)+$B249,""),20)</f>
        <v/>
      </c>
      <c r="R249" t="str">
        <f>IF(IF('Pedidos día'!R249&gt;0,('Pedidos día'!R249*$C249)+$B249,"")&gt;20,IF('Pedidos día'!R249&gt;0,('Pedidos día'!R249*$C249)+$B249,""),20)</f>
        <v/>
      </c>
      <c r="S249" t="str">
        <f>IF(IF('Pedidos día'!S249&gt;0,('Pedidos día'!S249*$C249)+$B249,"")&gt;20,IF('Pedidos día'!S249&gt;0,('Pedidos día'!S249*$C249)+$B249,""),20)</f>
        <v/>
      </c>
      <c r="T249" t="str">
        <f>IF(IF('Pedidos día'!T249&gt;0,('Pedidos día'!T249*$C249)+$B249,"")&gt;20,IF('Pedidos día'!T249&gt;0,('Pedidos día'!T249*$C249)+$B249,""),20)</f>
        <v/>
      </c>
      <c r="U249" t="str">
        <f>IF(IF('Pedidos día'!U249&gt;0,('Pedidos día'!U249*$C249)+$B249,"")&gt;20,IF('Pedidos día'!U249&gt;0,('Pedidos día'!U249*$C249)+$B249,""),20)</f>
        <v/>
      </c>
      <c r="V249" t="str">
        <f>IF(IF('Pedidos día'!V249&gt;0,('Pedidos día'!V249*$C249)+$B249,"")&gt;20,IF('Pedidos día'!V249&gt;0,('Pedidos día'!V249*$C249)+$B249,""),20)</f>
        <v/>
      </c>
      <c r="W249" t="str">
        <f>IF(IF('Pedidos día'!W249&gt;0,('Pedidos día'!W249*$C249)+$B249,"")&gt;20,IF('Pedidos día'!W249&gt;0,('Pedidos día'!W249*$C249)+$B249,""),20)</f>
        <v/>
      </c>
      <c r="X249" t="str">
        <f>IF(IF('Pedidos día'!X249&gt;0,('Pedidos día'!X249*$C249)+$B249,"")&gt;20,IF('Pedidos día'!X249&gt;0,('Pedidos día'!X249*$C249)+$B249,""),20)</f>
        <v/>
      </c>
      <c r="Y249" t="str">
        <f>IF(IF('Pedidos día'!Y249&gt;0,('Pedidos día'!Y249*$C249)+$B249,"")&gt;20,IF('Pedidos día'!Y249&gt;0,('Pedidos día'!Y249*$C249)+$B249,""),20)</f>
        <v/>
      </c>
      <c r="Z249">
        <f>IF('Pedidos día'!Z249&gt;0,('Pedidos día'!Z249*$C249)+$B249,"")</f>
        <v>22.764273191826788</v>
      </c>
    </row>
    <row r="250" spans="1:26">
      <c r="A250" t="str">
        <f>'Pedidos día'!A250</f>
        <v>00000-0216</v>
      </c>
      <c r="B250">
        <f>'Pedidos día'!B250</f>
        <v>30</v>
      </c>
      <c r="C250" s="15">
        <f>'Pedidos día'!C250</f>
        <v>1.4928066905489628</v>
      </c>
      <c r="D250" t="str">
        <f>IF(IF('Pedidos día'!D250&gt;0,('Pedidos día'!D250*$C250)+$B250,"")&gt;20,IF('Pedidos día'!D250&gt;0,('Pedidos día'!D250*$C250)+$B250,""),20)</f>
        <v/>
      </c>
      <c r="E250" t="str">
        <f>IF(IF('Pedidos día'!E250&gt;0,('Pedidos día'!E250*$C250)+$B250,"")&gt;20,IF('Pedidos día'!E250&gt;0,('Pedidos día'!E250*$C250)+$B250,""),20)</f>
        <v/>
      </c>
      <c r="F250" t="str">
        <f>IF(IF('Pedidos día'!F250&gt;0,('Pedidos día'!F250*$C250)+$B250,"")&gt;20,IF('Pedidos día'!F250&gt;0,('Pedidos día'!F250*$C250)+$B250,""),20)</f>
        <v/>
      </c>
      <c r="G250" t="str">
        <f>IF(IF('Pedidos día'!G250&gt;0,('Pedidos día'!G250*$C250)+$B250,"")&gt;20,IF('Pedidos día'!G250&gt;0,('Pedidos día'!G250*$C250)+$B250,""),20)</f>
        <v/>
      </c>
      <c r="H250" t="str">
        <f>IF(IF('Pedidos día'!H250&gt;0,('Pedidos día'!H250*$C250)+$B250,"")&gt;20,IF('Pedidos día'!H250&gt;0,('Pedidos día'!H250*$C250)+$B250,""),20)</f>
        <v/>
      </c>
      <c r="I250" t="str">
        <f>IF(IF('Pedidos día'!I250&gt;0,('Pedidos día'!I250*$C250)+$B250,"")&gt;20,IF('Pedidos día'!I250&gt;0,('Pedidos día'!I250*$C250)+$B250,""),20)</f>
        <v/>
      </c>
      <c r="J250" t="str">
        <f>IF(IF('Pedidos día'!J250&gt;0,('Pedidos día'!J250*$C250)+$B250,"")&gt;20,IF('Pedidos día'!J250&gt;0,('Pedidos día'!J250*$C250)+$B250,""),20)</f>
        <v/>
      </c>
      <c r="K250" t="str">
        <f>IF(IF('Pedidos día'!K250&gt;0,('Pedidos día'!K250*$C250)+$B250,"")&gt;20,IF('Pedidos día'!K250&gt;0,('Pedidos día'!K250*$C250)+$B250,""),20)</f>
        <v/>
      </c>
      <c r="L250" t="str">
        <f>IF(IF('Pedidos día'!L250&gt;0,('Pedidos día'!L250*$C250)+$B250,"")&gt;20,IF('Pedidos día'!L250&gt;0,('Pedidos día'!L250*$C250)+$B250,""),20)</f>
        <v/>
      </c>
      <c r="M250">
        <f>IF(IF('Pedidos día'!M250&gt;0,('Pedidos día'!M250*$C250)+$B250,"")&gt;20,IF('Pedidos día'!M250&gt;0,('Pedidos día'!M250*$C250)+$B250,""),20)</f>
        <v>37.464033452744815</v>
      </c>
      <c r="N250" t="str">
        <f>IF(IF('Pedidos día'!N250&gt;0,('Pedidos día'!N250*$C250)+$B250,"")&gt;20,IF('Pedidos día'!N250&gt;0,('Pedidos día'!N250*$C250)+$B250,""),20)</f>
        <v/>
      </c>
      <c r="O250" t="str">
        <f>IF(IF('Pedidos día'!O250&gt;0,('Pedidos día'!O250*$C250)+$B250,"")&gt;20,IF('Pedidos día'!O250&gt;0,('Pedidos día'!O250*$C250)+$B250,""),20)</f>
        <v/>
      </c>
      <c r="P250" t="str">
        <f>IF(IF('Pedidos día'!P250&gt;0,('Pedidos día'!P250*$C250)+$B250,"")&gt;20,IF('Pedidos día'!P250&gt;0,('Pedidos día'!P250*$C250)+$B250,""),20)</f>
        <v/>
      </c>
      <c r="Q250" t="str">
        <f>IF(IF('Pedidos día'!Q250&gt;0,('Pedidos día'!Q250*$C250)+$B250,"")&gt;20,IF('Pedidos día'!Q250&gt;0,('Pedidos día'!Q250*$C250)+$B250,""),20)</f>
        <v/>
      </c>
      <c r="R250" t="str">
        <f>IF(IF('Pedidos día'!R250&gt;0,('Pedidos día'!R250*$C250)+$B250,"")&gt;20,IF('Pedidos día'!R250&gt;0,('Pedidos día'!R250*$C250)+$B250,""),20)</f>
        <v/>
      </c>
      <c r="S250" t="str">
        <f>IF(IF('Pedidos día'!S250&gt;0,('Pedidos día'!S250*$C250)+$B250,"")&gt;20,IF('Pedidos día'!S250&gt;0,('Pedidos día'!S250*$C250)+$B250,""),20)</f>
        <v/>
      </c>
      <c r="T250" t="str">
        <f>IF(IF('Pedidos día'!T250&gt;0,('Pedidos día'!T250*$C250)+$B250,"")&gt;20,IF('Pedidos día'!T250&gt;0,('Pedidos día'!T250*$C250)+$B250,""),20)</f>
        <v/>
      </c>
      <c r="U250" t="str">
        <f>IF(IF('Pedidos día'!U250&gt;0,('Pedidos día'!U250*$C250)+$B250,"")&gt;20,IF('Pedidos día'!U250&gt;0,('Pedidos día'!U250*$C250)+$B250,""),20)</f>
        <v/>
      </c>
      <c r="V250" t="str">
        <f>IF(IF('Pedidos día'!V250&gt;0,('Pedidos día'!V250*$C250)+$B250,"")&gt;20,IF('Pedidos día'!V250&gt;0,('Pedidos día'!V250*$C250)+$B250,""),20)</f>
        <v/>
      </c>
      <c r="W250" t="str">
        <f>IF(IF('Pedidos día'!W250&gt;0,('Pedidos día'!W250*$C250)+$B250,"")&gt;20,IF('Pedidos día'!W250&gt;0,('Pedidos día'!W250*$C250)+$B250,""),20)</f>
        <v/>
      </c>
      <c r="X250" t="str">
        <f>IF(IF('Pedidos día'!X250&gt;0,('Pedidos día'!X250*$C250)+$B250,"")&gt;20,IF('Pedidos día'!X250&gt;0,('Pedidos día'!X250*$C250)+$B250,""),20)</f>
        <v/>
      </c>
      <c r="Y250" t="str">
        <f>IF(IF('Pedidos día'!Y250&gt;0,('Pedidos día'!Y250*$C250)+$B250,"")&gt;20,IF('Pedidos día'!Y250&gt;0,('Pedidos día'!Y250*$C250)+$B250,""),20)</f>
        <v/>
      </c>
      <c r="Z250">
        <f>IF('Pedidos día'!Z250&gt;0,('Pedidos día'!Z250*$C250)+$B250,"")</f>
        <v>37.464033452744815</v>
      </c>
    </row>
    <row r="251" spans="1:26">
      <c r="A251" t="str">
        <f>'Pedidos día'!A251</f>
        <v>00000-0217</v>
      </c>
      <c r="B251">
        <f>'Pedidos día'!B251</f>
        <v>30</v>
      </c>
      <c r="C251" s="15">
        <f>'Pedidos día'!C251</f>
        <v>1.5637315736995605</v>
      </c>
      <c r="D251" t="str">
        <f>IF(IF('Pedidos día'!D251&gt;0,('Pedidos día'!D251*$C251)+$B251,"")&gt;20,IF('Pedidos día'!D251&gt;0,('Pedidos día'!D251*$C251)+$B251,""),20)</f>
        <v/>
      </c>
      <c r="E251" t="str">
        <f>IF(IF('Pedidos día'!E251&gt;0,('Pedidos día'!E251*$C251)+$B251,"")&gt;20,IF('Pedidos día'!E251&gt;0,('Pedidos día'!E251*$C251)+$B251,""),20)</f>
        <v/>
      </c>
      <c r="F251" t="str">
        <f>IF(IF('Pedidos día'!F251&gt;0,('Pedidos día'!F251*$C251)+$B251,"")&gt;20,IF('Pedidos día'!F251&gt;0,('Pedidos día'!F251*$C251)+$B251,""),20)</f>
        <v/>
      </c>
      <c r="G251" t="str">
        <f>IF(IF('Pedidos día'!G251&gt;0,('Pedidos día'!G251*$C251)+$B251,"")&gt;20,IF('Pedidos día'!G251&gt;0,('Pedidos día'!G251*$C251)+$B251,""),20)</f>
        <v/>
      </c>
      <c r="H251" t="str">
        <f>IF(IF('Pedidos día'!H251&gt;0,('Pedidos día'!H251*$C251)+$B251,"")&gt;20,IF('Pedidos día'!H251&gt;0,('Pedidos día'!H251*$C251)+$B251,""),20)</f>
        <v/>
      </c>
      <c r="I251">
        <f>IF(IF('Pedidos día'!I251&gt;0,('Pedidos día'!I251*$C251)+$B251,"")&gt;20,IF('Pedidos día'!I251&gt;0,('Pedidos día'!I251*$C251)+$B251,""),20)</f>
        <v>34.691194721098682</v>
      </c>
      <c r="J251" t="str">
        <f>IF(IF('Pedidos día'!J251&gt;0,('Pedidos día'!J251*$C251)+$B251,"")&gt;20,IF('Pedidos día'!J251&gt;0,('Pedidos día'!J251*$C251)+$B251,""),20)</f>
        <v/>
      </c>
      <c r="K251" t="str">
        <f>IF(IF('Pedidos día'!K251&gt;0,('Pedidos día'!K251*$C251)+$B251,"")&gt;20,IF('Pedidos día'!K251&gt;0,('Pedidos día'!K251*$C251)+$B251,""),20)</f>
        <v/>
      </c>
      <c r="L251" t="str">
        <f>IF(IF('Pedidos día'!L251&gt;0,('Pedidos día'!L251*$C251)+$B251,"")&gt;20,IF('Pedidos día'!L251&gt;0,('Pedidos día'!L251*$C251)+$B251,""),20)</f>
        <v/>
      </c>
      <c r="M251" t="str">
        <f>IF(IF('Pedidos día'!M251&gt;0,('Pedidos día'!M251*$C251)+$B251,"")&gt;20,IF('Pedidos día'!M251&gt;0,('Pedidos día'!M251*$C251)+$B251,""),20)</f>
        <v/>
      </c>
      <c r="N251" t="str">
        <f>IF(IF('Pedidos día'!N251&gt;0,('Pedidos día'!N251*$C251)+$B251,"")&gt;20,IF('Pedidos día'!N251&gt;0,('Pedidos día'!N251*$C251)+$B251,""),20)</f>
        <v/>
      </c>
      <c r="O251" t="str">
        <f>IF(IF('Pedidos día'!O251&gt;0,('Pedidos día'!O251*$C251)+$B251,"")&gt;20,IF('Pedidos día'!O251&gt;0,('Pedidos día'!O251*$C251)+$B251,""),20)</f>
        <v/>
      </c>
      <c r="P251" t="str">
        <f>IF(IF('Pedidos día'!P251&gt;0,('Pedidos día'!P251*$C251)+$B251,"")&gt;20,IF('Pedidos día'!P251&gt;0,('Pedidos día'!P251*$C251)+$B251,""),20)</f>
        <v/>
      </c>
      <c r="Q251" t="str">
        <f>IF(IF('Pedidos día'!Q251&gt;0,('Pedidos día'!Q251*$C251)+$B251,"")&gt;20,IF('Pedidos día'!Q251&gt;0,('Pedidos día'!Q251*$C251)+$B251,""),20)</f>
        <v/>
      </c>
      <c r="R251" t="str">
        <f>IF(IF('Pedidos día'!R251&gt;0,('Pedidos día'!R251*$C251)+$B251,"")&gt;20,IF('Pedidos día'!R251&gt;0,('Pedidos día'!R251*$C251)+$B251,""),20)</f>
        <v/>
      </c>
      <c r="S251" t="str">
        <f>IF(IF('Pedidos día'!S251&gt;0,('Pedidos día'!S251*$C251)+$B251,"")&gt;20,IF('Pedidos día'!S251&gt;0,('Pedidos día'!S251*$C251)+$B251,""),20)</f>
        <v/>
      </c>
      <c r="T251" t="str">
        <f>IF(IF('Pedidos día'!T251&gt;0,('Pedidos día'!T251*$C251)+$B251,"")&gt;20,IF('Pedidos día'!T251&gt;0,('Pedidos día'!T251*$C251)+$B251,""),20)</f>
        <v/>
      </c>
      <c r="U251" t="str">
        <f>IF(IF('Pedidos día'!U251&gt;0,('Pedidos día'!U251*$C251)+$B251,"")&gt;20,IF('Pedidos día'!U251&gt;0,('Pedidos día'!U251*$C251)+$B251,""),20)</f>
        <v/>
      </c>
      <c r="V251" t="str">
        <f>IF(IF('Pedidos día'!V251&gt;0,('Pedidos día'!V251*$C251)+$B251,"")&gt;20,IF('Pedidos día'!V251&gt;0,('Pedidos día'!V251*$C251)+$B251,""),20)</f>
        <v/>
      </c>
      <c r="W251" t="str">
        <f>IF(IF('Pedidos día'!W251&gt;0,('Pedidos día'!W251*$C251)+$B251,"")&gt;20,IF('Pedidos día'!W251&gt;0,('Pedidos día'!W251*$C251)+$B251,""),20)</f>
        <v/>
      </c>
      <c r="X251" t="str">
        <f>IF(IF('Pedidos día'!X251&gt;0,('Pedidos día'!X251*$C251)+$B251,"")&gt;20,IF('Pedidos día'!X251&gt;0,('Pedidos día'!X251*$C251)+$B251,""),20)</f>
        <v/>
      </c>
      <c r="Y251" t="str">
        <f>IF(IF('Pedidos día'!Y251&gt;0,('Pedidos día'!Y251*$C251)+$B251,"")&gt;20,IF('Pedidos día'!Y251&gt;0,('Pedidos día'!Y251*$C251)+$B251,""),20)</f>
        <v/>
      </c>
      <c r="Z251">
        <f>IF('Pedidos día'!Z251&gt;0,('Pedidos día'!Z251*$C251)+$B251,"")</f>
        <v>34.691194721098682</v>
      </c>
    </row>
    <row r="252" spans="1:26">
      <c r="A252" t="str">
        <f>'Pedidos día'!A252</f>
        <v>00000-0219</v>
      </c>
      <c r="B252">
        <f>'Pedidos día'!B252</f>
        <v>10</v>
      </c>
      <c r="C252" s="15">
        <f>'Pedidos día'!C252</f>
        <v>1.1075224511127919</v>
      </c>
      <c r="D252" t="str">
        <f>IF(IF('Pedidos día'!D252&gt;0,('Pedidos día'!D252*$C252)+$B252,"")&gt;20,IF('Pedidos día'!D252&gt;0,('Pedidos día'!D252*$C252)+$B252,""),20)</f>
        <v/>
      </c>
      <c r="E252" t="str">
        <f>IF(IF('Pedidos día'!E252&gt;0,('Pedidos día'!E252*$C252)+$B252,"")&gt;20,IF('Pedidos día'!E252&gt;0,('Pedidos día'!E252*$C252)+$B252,""),20)</f>
        <v/>
      </c>
      <c r="F252" t="str">
        <f>IF(IF('Pedidos día'!F252&gt;0,('Pedidos día'!F252*$C252)+$B252,"")&gt;20,IF('Pedidos día'!F252&gt;0,('Pedidos día'!F252*$C252)+$B252,""),20)</f>
        <v/>
      </c>
      <c r="G252" t="str">
        <f>IF(IF('Pedidos día'!G252&gt;0,('Pedidos día'!G252*$C252)+$B252,"")&gt;20,IF('Pedidos día'!G252&gt;0,('Pedidos día'!G252*$C252)+$B252,""),20)</f>
        <v/>
      </c>
      <c r="H252" t="str">
        <f>IF(IF('Pedidos día'!H252&gt;0,('Pedidos día'!H252*$C252)+$B252,"")&gt;20,IF('Pedidos día'!H252&gt;0,('Pedidos día'!H252*$C252)+$B252,""),20)</f>
        <v/>
      </c>
      <c r="I252" t="str">
        <f>IF(IF('Pedidos día'!I252&gt;0,('Pedidos día'!I252*$C252)+$B252,"")&gt;20,IF('Pedidos día'!I252&gt;0,('Pedidos día'!I252*$C252)+$B252,""),20)</f>
        <v/>
      </c>
      <c r="J252" t="str">
        <f>IF(IF('Pedidos día'!J252&gt;0,('Pedidos día'!J252*$C252)+$B252,"")&gt;20,IF('Pedidos día'!J252&gt;0,('Pedidos día'!J252*$C252)+$B252,""),20)</f>
        <v/>
      </c>
      <c r="K252" t="str">
        <f>IF(IF('Pedidos día'!K252&gt;0,('Pedidos día'!K252*$C252)+$B252,"")&gt;20,IF('Pedidos día'!K252&gt;0,('Pedidos día'!K252*$C252)+$B252,""),20)</f>
        <v/>
      </c>
      <c r="L252" t="str">
        <f>IF(IF('Pedidos día'!L252&gt;0,('Pedidos día'!L252*$C252)+$B252,"")&gt;20,IF('Pedidos día'!L252&gt;0,('Pedidos día'!L252*$C252)+$B252,""),20)</f>
        <v/>
      </c>
      <c r="M252" t="str">
        <f>IF(IF('Pedidos día'!M252&gt;0,('Pedidos día'!M252*$C252)+$B252,"")&gt;20,IF('Pedidos día'!M252&gt;0,('Pedidos día'!M252*$C252)+$B252,""),20)</f>
        <v/>
      </c>
      <c r="N252" t="str">
        <f>IF(IF('Pedidos día'!N252&gt;0,('Pedidos día'!N252*$C252)+$B252,"")&gt;20,IF('Pedidos día'!N252&gt;0,('Pedidos día'!N252*$C252)+$B252,""),20)</f>
        <v/>
      </c>
      <c r="O252" t="str">
        <f>IF(IF('Pedidos día'!O252&gt;0,('Pedidos día'!O252*$C252)+$B252,"")&gt;20,IF('Pedidos día'!O252&gt;0,('Pedidos día'!O252*$C252)+$B252,""),20)</f>
        <v/>
      </c>
      <c r="P252" t="str">
        <f>IF(IF('Pedidos día'!P252&gt;0,('Pedidos día'!P252*$C252)+$B252,"")&gt;20,IF('Pedidos día'!P252&gt;0,('Pedidos día'!P252*$C252)+$B252,""),20)</f>
        <v/>
      </c>
      <c r="Q252" t="str">
        <f>IF(IF('Pedidos día'!Q252&gt;0,('Pedidos día'!Q252*$C252)+$B252,"")&gt;20,IF('Pedidos día'!Q252&gt;0,('Pedidos día'!Q252*$C252)+$B252,""),20)</f>
        <v/>
      </c>
      <c r="R252" t="str">
        <f>IF(IF('Pedidos día'!R252&gt;0,('Pedidos día'!R252*$C252)+$B252,"")&gt;20,IF('Pedidos día'!R252&gt;0,('Pedidos día'!R252*$C252)+$B252,""),20)</f>
        <v/>
      </c>
      <c r="S252">
        <f>IF(IF('Pedidos día'!S252&gt;0,('Pedidos día'!S252*$C252)+$B252,"")&gt;20,IF('Pedidos día'!S252&gt;0,('Pedidos día'!S252*$C252)+$B252,""),20)</f>
        <v>20</v>
      </c>
      <c r="T252" t="str">
        <f>IF(IF('Pedidos día'!T252&gt;0,('Pedidos día'!T252*$C252)+$B252,"")&gt;20,IF('Pedidos día'!T252&gt;0,('Pedidos día'!T252*$C252)+$B252,""),20)</f>
        <v/>
      </c>
      <c r="U252" t="str">
        <f>IF(IF('Pedidos día'!U252&gt;0,('Pedidos día'!U252*$C252)+$B252,"")&gt;20,IF('Pedidos día'!U252&gt;0,('Pedidos día'!U252*$C252)+$B252,""),20)</f>
        <v/>
      </c>
      <c r="V252" t="str">
        <f>IF(IF('Pedidos día'!V252&gt;0,('Pedidos día'!V252*$C252)+$B252,"")&gt;20,IF('Pedidos día'!V252&gt;0,('Pedidos día'!V252*$C252)+$B252,""),20)</f>
        <v/>
      </c>
      <c r="W252" t="str">
        <f>IF(IF('Pedidos día'!W252&gt;0,('Pedidos día'!W252*$C252)+$B252,"")&gt;20,IF('Pedidos día'!W252&gt;0,('Pedidos día'!W252*$C252)+$B252,""),20)</f>
        <v/>
      </c>
      <c r="X252" t="str">
        <f>IF(IF('Pedidos día'!X252&gt;0,('Pedidos día'!X252*$C252)+$B252,"")&gt;20,IF('Pedidos día'!X252&gt;0,('Pedidos día'!X252*$C252)+$B252,""),20)</f>
        <v/>
      </c>
      <c r="Y252" t="str">
        <f>IF(IF('Pedidos día'!Y252&gt;0,('Pedidos día'!Y252*$C252)+$B252,"")&gt;20,IF('Pedidos día'!Y252&gt;0,('Pedidos día'!Y252*$C252)+$B252,""),20)</f>
        <v/>
      </c>
      <c r="Z252">
        <f>IF('Pedidos día'!Z252&gt;0,('Pedidos día'!Z252*$C252)+$B252,"")</f>
        <v>12.215044902225584</v>
      </c>
    </row>
    <row r="253" spans="1:26">
      <c r="A253" t="str">
        <f>'Pedidos día'!A253</f>
        <v>00000-0220</v>
      </c>
      <c r="B253">
        <f>'Pedidos día'!B253</f>
        <v>10</v>
      </c>
      <c r="C253" s="15">
        <f>'Pedidos día'!C253</f>
        <v>1.0577821824813443</v>
      </c>
      <c r="D253" t="str">
        <f>IF(IF('Pedidos día'!D253&gt;0,('Pedidos día'!D253*$C253)+$B253,"")&gt;20,IF('Pedidos día'!D253&gt;0,('Pedidos día'!D253*$C253)+$B253,""),20)</f>
        <v/>
      </c>
      <c r="E253" t="str">
        <f>IF(IF('Pedidos día'!E253&gt;0,('Pedidos día'!E253*$C253)+$B253,"")&gt;20,IF('Pedidos día'!E253&gt;0,('Pedidos día'!E253*$C253)+$B253,""),20)</f>
        <v/>
      </c>
      <c r="F253" t="str">
        <f>IF(IF('Pedidos día'!F253&gt;0,('Pedidos día'!F253*$C253)+$B253,"")&gt;20,IF('Pedidos día'!F253&gt;0,('Pedidos día'!F253*$C253)+$B253,""),20)</f>
        <v/>
      </c>
      <c r="G253" t="str">
        <f>IF(IF('Pedidos día'!G253&gt;0,('Pedidos día'!G253*$C253)+$B253,"")&gt;20,IF('Pedidos día'!G253&gt;0,('Pedidos día'!G253*$C253)+$B253,""),20)</f>
        <v/>
      </c>
      <c r="H253" t="str">
        <f>IF(IF('Pedidos día'!H253&gt;0,('Pedidos día'!H253*$C253)+$B253,"")&gt;20,IF('Pedidos día'!H253&gt;0,('Pedidos día'!H253*$C253)+$B253,""),20)</f>
        <v/>
      </c>
      <c r="I253" t="str">
        <f>IF(IF('Pedidos día'!I253&gt;0,('Pedidos día'!I253*$C253)+$B253,"")&gt;20,IF('Pedidos día'!I253&gt;0,('Pedidos día'!I253*$C253)+$B253,""),20)</f>
        <v/>
      </c>
      <c r="J253" t="str">
        <f>IF(IF('Pedidos día'!J253&gt;0,('Pedidos día'!J253*$C253)+$B253,"")&gt;20,IF('Pedidos día'!J253&gt;0,('Pedidos día'!J253*$C253)+$B253,""),20)</f>
        <v/>
      </c>
      <c r="K253" t="str">
        <f>IF(IF('Pedidos día'!K253&gt;0,('Pedidos día'!K253*$C253)+$B253,"")&gt;20,IF('Pedidos día'!K253&gt;0,('Pedidos día'!K253*$C253)+$B253,""),20)</f>
        <v/>
      </c>
      <c r="L253" t="str">
        <f>IF(IF('Pedidos día'!L253&gt;0,('Pedidos día'!L253*$C253)+$B253,"")&gt;20,IF('Pedidos día'!L253&gt;0,('Pedidos día'!L253*$C253)+$B253,""),20)</f>
        <v/>
      </c>
      <c r="M253" t="str">
        <f>IF(IF('Pedidos día'!M253&gt;0,('Pedidos día'!M253*$C253)+$B253,"")&gt;20,IF('Pedidos día'!M253&gt;0,('Pedidos día'!M253*$C253)+$B253,""),20)</f>
        <v/>
      </c>
      <c r="N253" t="str">
        <f>IF(IF('Pedidos día'!N253&gt;0,('Pedidos día'!N253*$C253)+$B253,"")&gt;20,IF('Pedidos día'!N253&gt;0,('Pedidos día'!N253*$C253)+$B253,""),20)</f>
        <v/>
      </c>
      <c r="O253" t="str">
        <f>IF(IF('Pedidos día'!O253&gt;0,('Pedidos día'!O253*$C253)+$B253,"")&gt;20,IF('Pedidos día'!O253&gt;0,('Pedidos día'!O253*$C253)+$B253,""),20)</f>
        <v/>
      </c>
      <c r="P253" t="str">
        <f>IF(IF('Pedidos día'!P253&gt;0,('Pedidos día'!P253*$C253)+$B253,"")&gt;20,IF('Pedidos día'!P253&gt;0,('Pedidos día'!P253*$C253)+$B253,""),20)</f>
        <v/>
      </c>
      <c r="Q253" t="str">
        <f>IF(IF('Pedidos día'!Q253&gt;0,('Pedidos día'!Q253*$C253)+$B253,"")&gt;20,IF('Pedidos día'!Q253&gt;0,('Pedidos día'!Q253*$C253)+$B253,""),20)</f>
        <v/>
      </c>
      <c r="R253">
        <f>IF(IF('Pedidos día'!R253&gt;0,('Pedidos día'!R253*$C253)+$B253,"")&gt;20,IF('Pedidos día'!R253&gt;0,('Pedidos día'!R253*$C253)+$B253,""),20)</f>
        <v>20</v>
      </c>
      <c r="S253" t="str">
        <f>IF(IF('Pedidos día'!S253&gt;0,('Pedidos día'!S253*$C253)+$B253,"")&gt;20,IF('Pedidos día'!S253&gt;0,('Pedidos día'!S253*$C253)+$B253,""),20)</f>
        <v/>
      </c>
      <c r="T253" t="str">
        <f>IF(IF('Pedidos día'!T253&gt;0,('Pedidos día'!T253*$C253)+$B253,"")&gt;20,IF('Pedidos día'!T253&gt;0,('Pedidos día'!T253*$C253)+$B253,""),20)</f>
        <v/>
      </c>
      <c r="U253" t="str">
        <f>IF(IF('Pedidos día'!U253&gt;0,('Pedidos día'!U253*$C253)+$B253,"")&gt;20,IF('Pedidos día'!U253&gt;0,('Pedidos día'!U253*$C253)+$B253,""),20)</f>
        <v/>
      </c>
      <c r="V253" t="str">
        <f>IF(IF('Pedidos día'!V253&gt;0,('Pedidos día'!V253*$C253)+$B253,"")&gt;20,IF('Pedidos día'!V253&gt;0,('Pedidos día'!V253*$C253)+$B253,""),20)</f>
        <v/>
      </c>
      <c r="W253" t="str">
        <f>IF(IF('Pedidos día'!W253&gt;0,('Pedidos día'!W253*$C253)+$B253,"")&gt;20,IF('Pedidos día'!W253&gt;0,('Pedidos día'!W253*$C253)+$B253,""),20)</f>
        <v/>
      </c>
      <c r="X253" t="str">
        <f>IF(IF('Pedidos día'!X253&gt;0,('Pedidos día'!X253*$C253)+$B253,"")&gt;20,IF('Pedidos día'!X253&gt;0,('Pedidos día'!X253*$C253)+$B253,""),20)</f>
        <v/>
      </c>
      <c r="Y253" t="str">
        <f>IF(IF('Pedidos día'!Y253&gt;0,('Pedidos día'!Y253*$C253)+$B253,"")&gt;20,IF('Pedidos día'!Y253&gt;0,('Pedidos día'!Y253*$C253)+$B253,""),20)</f>
        <v/>
      </c>
      <c r="Z253">
        <f>IF('Pedidos día'!Z253&gt;0,('Pedidos día'!Z253*$C253)+$B253,"")</f>
        <v>11.057782182481343</v>
      </c>
    </row>
    <row r="254" spans="1:26">
      <c r="A254" t="str">
        <f>'Pedidos día'!A254</f>
        <v>00000-0223</v>
      </c>
      <c r="B254">
        <f>'Pedidos día'!B254</f>
        <v>20</v>
      </c>
      <c r="C254" s="15">
        <f>'Pedidos día'!C254</f>
        <v>1.9756102577469119</v>
      </c>
      <c r="D254" t="str">
        <f>IF(IF('Pedidos día'!D254&gt;0,('Pedidos día'!D254*$C254)+$B254,"")&gt;20,IF('Pedidos día'!D254&gt;0,('Pedidos día'!D254*$C254)+$B254,""),20)</f>
        <v/>
      </c>
      <c r="E254" t="str">
        <f>IF(IF('Pedidos día'!E254&gt;0,('Pedidos día'!E254*$C254)+$B254,"")&gt;20,IF('Pedidos día'!E254&gt;0,('Pedidos día'!E254*$C254)+$B254,""),20)</f>
        <v/>
      </c>
      <c r="F254" t="str">
        <f>IF(IF('Pedidos día'!F254&gt;0,('Pedidos día'!F254*$C254)+$B254,"")&gt;20,IF('Pedidos día'!F254&gt;0,('Pedidos día'!F254*$C254)+$B254,""),20)</f>
        <v/>
      </c>
      <c r="G254" t="str">
        <f>IF(IF('Pedidos día'!G254&gt;0,('Pedidos día'!G254*$C254)+$B254,"")&gt;20,IF('Pedidos día'!G254&gt;0,('Pedidos día'!G254*$C254)+$B254,""),20)</f>
        <v/>
      </c>
      <c r="H254" t="str">
        <f>IF(IF('Pedidos día'!H254&gt;0,('Pedidos día'!H254*$C254)+$B254,"")&gt;20,IF('Pedidos día'!H254&gt;0,('Pedidos día'!H254*$C254)+$B254,""),20)</f>
        <v/>
      </c>
      <c r="I254" t="str">
        <f>IF(IF('Pedidos día'!I254&gt;0,('Pedidos día'!I254*$C254)+$B254,"")&gt;20,IF('Pedidos día'!I254&gt;0,('Pedidos día'!I254*$C254)+$B254,""),20)</f>
        <v/>
      </c>
      <c r="J254" t="str">
        <f>IF(IF('Pedidos día'!J254&gt;0,('Pedidos día'!J254*$C254)+$B254,"")&gt;20,IF('Pedidos día'!J254&gt;0,('Pedidos día'!J254*$C254)+$B254,""),20)</f>
        <v/>
      </c>
      <c r="K254" t="str">
        <f>IF(IF('Pedidos día'!K254&gt;0,('Pedidos día'!K254*$C254)+$B254,"")&gt;20,IF('Pedidos día'!K254&gt;0,('Pedidos día'!K254*$C254)+$B254,""),20)</f>
        <v/>
      </c>
      <c r="L254" t="str">
        <f>IF(IF('Pedidos día'!L254&gt;0,('Pedidos día'!L254*$C254)+$B254,"")&gt;20,IF('Pedidos día'!L254&gt;0,('Pedidos día'!L254*$C254)+$B254,""),20)</f>
        <v/>
      </c>
      <c r="M254" t="str">
        <f>IF(IF('Pedidos día'!M254&gt;0,('Pedidos día'!M254*$C254)+$B254,"")&gt;20,IF('Pedidos día'!M254&gt;0,('Pedidos día'!M254*$C254)+$B254,""),20)</f>
        <v/>
      </c>
      <c r="N254" t="str">
        <f>IF(IF('Pedidos día'!N254&gt;0,('Pedidos día'!N254*$C254)+$B254,"")&gt;20,IF('Pedidos día'!N254&gt;0,('Pedidos día'!N254*$C254)+$B254,""),20)</f>
        <v/>
      </c>
      <c r="O254" t="str">
        <f>IF(IF('Pedidos día'!O254&gt;0,('Pedidos día'!O254*$C254)+$B254,"")&gt;20,IF('Pedidos día'!O254&gt;0,('Pedidos día'!O254*$C254)+$B254,""),20)</f>
        <v/>
      </c>
      <c r="P254">
        <f>IF(IF('Pedidos día'!P254&gt;0,('Pedidos día'!P254*$C254)+$B254,"")&gt;20,IF('Pedidos día'!P254&gt;0,('Pedidos día'!P254*$C254)+$B254,""),20)</f>
        <v>41.73171283521603</v>
      </c>
      <c r="Q254" t="str">
        <f>IF(IF('Pedidos día'!Q254&gt;0,('Pedidos día'!Q254*$C254)+$B254,"")&gt;20,IF('Pedidos día'!Q254&gt;0,('Pedidos día'!Q254*$C254)+$B254,""),20)</f>
        <v/>
      </c>
      <c r="R254" t="str">
        <f>IF(IF('Pedidos día'!R254&gt;0,('Pedidos día'!R254*$C254)+$B254,"")&gt;20,IF('Pedidos día'!R254&gt;0,('Pedidos día'!R254*$C254)+$B254,""),20)</f>
        <v/>
      </c>
      <c r="S254" t="str">
        <f>IF(IF('Pedidos día'!S254&gt;0,('Pedidos día'!S254*$C254)+$B254,"")&gt;20,IF('Pedidos día'!S254&gt;0,('Pedidos día'!S254*$C254)+$B254,""),20)</f>
        <v/>
      </c>
      <c r="T254" t="str">
        <f>IF(IF('Pedidos día'!T254&gt;0,('Pedidos día'!T254*$C254)+$B254,"")&gt;20,IF('Pedidos día'!T254&gt;0,('Pedidos día'!T254*$C254)+$B254,""),20)</f>
        <v/>
      </c>
      <c r="U254" t="str">
        <f>IF(IF('Pedidos día'!U254&gt;0,('Pedidos día'!U254*$C254)+$B254,"")&gt;20,IF('Pedidos día'!U254&gt;0,('Pedidos día'!U254*$C254)+$B254,""),20)</f>
        <v/>
      </c>
      <c r="V254" t="str">
        <f>IF(IF('Pedidos día'!V254&gt;0,('Pedidos día'!V254*$C254)+$B254,"")&gt;20,IF('Pedidos día'!V254&gt;0,('Pedidos día'!V254*$C254)+$B254,""),20)</f>
        <v/>
      </c>
      <c r="W254" t="str">
        <f>IF(IF('Pedidos día'!W254&gt;0,('Pedidos día'!W254*$C254)+$B254,"")&gt;20,IF('Pedidos día'!W254&gt;0,('Pedidos día'!W254*$C254)+$B254,""),20)</f>
        <v/>
      </c>
      <c r="X254" t="str">
        <f>IF(IF('Pedidos día'!X254&gt;0,('Pedidos día'!X254*$C254)+$B254,"")&gt;20,IF('Pedidos día'!X254&gt;0,('Pedidos día'!X254*$C254)+$B254,""),20)</f>
        <v/>
      </c>
      <c r="Y254" t="str">
        <f>IF(IF('Pedidos día'!Y254&gt;0,('Pedidos día'!Y254*$C254)+$B254,"")&gt;20,IF('Pedidos día'!Y254&gt;0,('Pedidos día'!Y254*$C254)+$B254,""),20)</f>
        <v/>
      </c>
      <c r="Z254">
        <f>IF('Pedidos día'!Z254&gt;0,('Pedidos día'!Z254*$C254)+$B254,"")</f>
        <v>41.73171283521603</v>
      </c>
    </row>
    <row r="255" spans="1:26">
      <c r="A255" t="str">
        <f>'Pedidos día'!A255</f>
        <v>00000-0226</v>
      </c>
      <c r="B255">
        <f>'Pedidos día'!B255</f>
        <v>20</v>
      </c>
      <c r="C255" s="15">
        <f>'Pedidos día'!C255</f>
        <v>1.711209487219203</v>
      </c>
      <c r="D255" t="str">
        <f>IF(IF('Pedidos día'!D255&gt;0,('Pedidos día'!D255*$C255)+$B255,"")&gt;20,IF('Pedidos día'!D255&gt;0,('Pedidos día'!D255*$C255)+$B255,""),20)</f>
        <v/>
      </c>
      <c r="E255" t="str">
        <f>IF(IF('Pedidos día'!E255&gt;0,('Pedidos día'!E255*$C255)+$B255,"")&gt;20,IF('Pedidos día'!E255&gt;0,('Pedidos día'!E255*$C255)+$B255,""),20)</f>
        <v/>
      </c>
      <c r="F255" t="str">
        <f>IF(IF('Pedidos día'!F255&gt;0,('Pedidos día'!F255*$C255)+$B255,"")&gt;20,IF('Pedidos día'!F255&gt;0,('Pedidos día'!F255*$C255)+$B255,""),20)</f>
        <v/>
      </c>
      <c r="G255" t="str">
        <f>IF(IF('Pedidos día'!G255&gt;0,('Pedidos día'!G255*$C255)+$B255,"")&gt;20,IF('Pedidos día'!G255&gt;0,('Pedidos día'!G255*$C255)+$B255,""),20)</f>
        <v/>
      </c>
      <c r="H255" t="str">
        <f>IF(IF('Pedidos día'!H255&gt;0,('Pedidos día'!H255*$C255)+$B255,"")&gt;20,IF('Pedidos día'!H255&gt;0,('Pedidos día'!H255*$C255)+$B255,""),20)</f>
        <v/>
      </c>
      <c r="I255" t="str">
        <f>IF(IF('Pedidos día'!I255&gt;0,('Pedidos día'!I255*$C255)+$B255,"")&gt;20,IF('Pedidos día'!I255&gt;0,('Pedidos día'!I255*$C255)+$B255,""),20)</f>
        <v/>
      </c>
      <c r="J255" t="str">
        <f>IF(IF('Pedidos día'!J255&gt;0,('Pedidos día'!J255*$C255)+$B255,"")&gt;20,IF('Pedidos día'!J255&gt;0,('Pedidos día'!J255*$C255)+$B255,""),20)</f>
        <v/>
      </c>
      <c r="K255" t="str">
        <f>IF(IF('Pedidos día'!K255&gt;0,('Pedidos día'!K255*$C255)+$B255,"")&gt;20,IF('Pedidos día'!K255&gt;0,('Pedidos día'!K255*$C255)+$B255,""),20)</f>
        <v/>
      </c>
      <c r="L255">
        <f>IF(IF('Pedidos día'!L255&gt;0,('Pedidos día'!L255*$C255)+$B255,"")&gt;20,IF('Pedidos día'!L255&gt;0,('Pedidos día'!L255*$C255)+$B255,""),20)</f>
        <v>21.711209487219204</v>
      </c>
      <c r="M255" t="str">
        <f>IF(IF('Pedidos día'!M255&gt;0,('Pedidos día'!M255*$C255)+$B255,"")&gt;20,IF('Pedidos día'!M255&gt;0,('Pedidos día'!M255*$C255)+$B255,""),20)</f>
        <v/>
      </c>
      <c r="N255" t="str">
        <f>IF(IF('Pedidos día'!N255&gt;0,('Pedidos día'!N255*$C255)+$B255,"")&gt;20,IF('Pedidos día'!N255&gt;0,('Pedidos día'!N255*$C255)+$B255,""),20)</f>
        <v/>
      </c>
      <c r="O255" t="str">
        <f>IF(IF('Pedidos día'!O255&gt;0,('Pedidos día'!O255*$C255)+$B255,"")&gt;20,IF('Pedidos día'!O255&gt;0,('Pedidos día'!O255*$C255)+$B255,""),20)</f>
        <v/>
      </c>
      <c r="P255" t="str">
        <f>IF(IF('Pedidos día'!P255&gt;0,('Pedidos día'!P255*$C255)+$B255,"")&gt;20,IF('Pedidos día'!P255&gt;0,('Pedidos día'!P255*$C255)+$B255,""),20)</f>
        <v/>
      </c>
      <c r="Q255" t="str">
        <f>IF(IF('Pedidos día'!Q255&gt;0,('Pedidos día'!Q255*$C255)+$B255,"")&gt;20,IF('Pedidos día'!Q255&gt;0,('Pedidos día'!Q255*$C255)+$B255,""),20)</f>
        <v/>
      </c>
      <c r="R255" t="str">
        <f>IF(IF('Pedidos día'!R255&gt;0,('Pedidos día'!R255*$C255)+$B255,"")&gt;20,IF('Pedidos día'!R255&gt;0,('Pedidos día'!R255*$C255)+$B255,""),20)</f>
        <v/>
      </c>
      <c r="S255" t="str">
        <f>IF(IF('Pedidos día'!S255&gt;0,('Pedidos día'!S255*$C255)+$B255,"")&gt;20,IF('Pedidos día'!S255&gt;0,('Pedidos día'!S255*$C255)+$B255,""),20)</f>
        <v/>
      </c>
      <c r="T255" t="str">
        <f>IF(IF('Pedidos día'!T255&gt;0,('Pedidos día'!T255*$C255)+$B255,"")&gt;20,IF('Pedidos día'!T255&gt;0,('Pedidos día'!T255*$C255)+$B255,""),20)</f>
        <v/>
      </c>
      <c r="U255" t="str">
        <f>IF(IF('Pedidos día'!U255&gt;0,('Pedidos día'!U255*$C255)+$B255,"")&gt;20,IF('Pedidos día'!U255&gt;0,('Pedidos día'!U255*$C255)+$B255,""),20)</f>
        <v/>
      </c>
      <c r="V255" t="str">
        <f>IF(IF('Pedidos día'!V255&gt;0,('Pedidos día'!V255*$C255)+$B255,"")&gt;20,IF('Pedidos día'!V255&gt;0,('Pedidos día'!V255*$C255)+$B255,""),20)</f>
        <v/>
      </c>
      <c r="W255" t="str">
        <f>IF(IF('Pedidos día'!W255&gt;0,('Pedidos día'!W255*$C255)+$B255,"")&gt;20,IF('Pedidos día'!W255&gt;0,('Pedidos día'!W255*$C255)+$B255,""),20)</f>
        <v/>
      </c>
      <c r="X255" t="str">
        <f>IF(IF('Pedidos día'!X255&gt;0,('Pedidos día'!X255*$C255)+$B255,"")&gt;20,IF('Pedidos día'!X255&gt;0,('Pedidos día'!X255*$C255)+$B255,""),20)</f>
        <v/>
      </c>
      <c r="Y255" t="str">
        <f>IF(IF('Pedidos día'!Y255&gt;0,('Pedidos día'!Y255*$C255)+$B255,"")&gt;20,IF('Pedidos día'!Y255&gt;0,('Pedidos día'!Y255*$C255)+$B255,""),20)</f>
        <v/>
      </c>
      <c r="Z255">
        <f>IF('Pedidos día'!Z255&gt;0,('Pedidos día'!Z255*$C255)+$B255,"")</f>
        <v>21.711209487219204</v>
      </c>
    </row>
    <row r="256" spans="1:26">
      <c r="A256" t="str">
        <f>'Pedidos día'!A256</f>
        <v>00000-0229</v>
      </c>
      <c r="B256">
        <f>'Pedidos día'!B256</f>
        <v>10</v>
      </c>
      <c r="C256" s="15">
        <f>'Pedidos día'!C256</f>
        <v>1.3295218324827331</v>
      </c>
      <c r="D256" t="str">
        <f>IF(IF('Pedidos día'!D256&gt;0,('Pedidos día'!D256*$C256)+$B256,"")&gt;20,IF('Pedidos día'!D256&gt;0,('Pedidos día'!D256*$C256)+$B256,""),20)</f>
        <v/>
      </c>
      <c r="E256" t="str">
        <f>IF(IF('Pedidos día'!E256&gt;0,('Pedidos día'!E256*$C256)+$B256,"")&gt;20,IF('Pedidos día'!E256&gt;0,('Pedidos día'!E256*$C256)+$B256,""),20)</f>
        <v/>
      </c>
      <c r="F256" t="str">
        <f>IF(IF('Pedidos día'!F256&gt;0,('Pedidos día'!F256*$C256)+$B256,"")&gt;20,IF('Pedidos día'!F256&gt;0,('Pedidos día'!F256*$C256)+$B256,""),20)</f>
        <v/>
      </c>
      <c r="G256" t="str">
        <f>IF(IF('Pedidos día'!G256&gt;0,('Pedidos día'!G256*$C256)+$B256,"")&gt;20,IF('Pedidos día'!G256&gt;0,('Pedidos día'!G256*$C256)+$B256,""),20)</f>
        <v/>
      </c>
      <c r="H256" t="str">
        <f>IF(IF('Pedidos día'!H256&gt;0,('Pedidos día'!H256*$C256)+$B256,"")&gt;20,IF('Pedidos día'!H256&gt;0,('Pedidos día'!H256*$C256)+$B256,""),20)</f>
        <v/>
      </c>
      <c r="I256" t="str">
        <f>IF(IF('Pedidos día'!I256&gt;0,('Pedidos día'!I256*$C256)+$B256,"")&gt;20,IF('Pedidos día'!I256&gt;0,('Pedidos día'!I256*$C256)+$B256,""),20)</f>
        <v/>
      </c>
      <c r="J256" t="str">
        <f>IF(IF('Pedidos día'!J256&gt;0,('Pedidos día'!J256*$C256)+$B256,"")&gt;20,IF('Pedidos día'!J256&gt;0,('Pedidos día'!J256*$C256)+$B256,""),20)</f>
        <v/>
      </c>
      <c r="K256" t="str">
        <f>IF(IF('Pedidos día'!K256&gt;0,('Pedidos día'!K256*$C256)+$B256,"")&gt;20,IF('Pedidos día'!K256&gt;0,('Pedidos día'!K256*$C256)+$B256,""),20)</f>
        <v/>
      </c>
      <c r="L256" t="str">
        <f>IF(IF('Pedidos día'!L256&gt;0,('Pedidos día'!L256*$C256)+$B256,"")&gt;20,IF('Pedidos día'!L256&gt;0,('Pedidos día'!L256*$C256)+$B256,""),20)</f>
        <v/>
      </c>
      <c r="M256" t="str">
        <f>IF(IF('Pedidos día'!M256&gt;0,('Pedidos día'!M256*$C256)+$B256,"")&gt;20,IF('Pedidos día'!M256&gt;0,('Pedidos día'!M256*$C256)+$B256,""),20)</f>
        <v/>
      </c>
      <c r="N256" t="str">
        <f>IF(IF('Pedidos día'!N256&gt;0,('Pedidos día'!N256*$C256)+$B256,"")&gt;20,IF('Pedidos día'!N256&gt;0,('Pedidos día'!N256*$C256)+$B256,""),20)</f>
        <v/>
      </c>
      <c r="O256">
        <f>IF(IF('Pedidos día'!O256&gt;0,('Pedidos día'!O256*$C256)+$B256,"")&gt;20,IF('Pedidos día'!O256&gt;0,('Pedidos día'!O256*$C256)+$B256,""),20)</f>
        <v>20</v>
      </c>
      <c r="P256" t="str">
        <f>IF(IF('Pedidos día'!P256&gt;0,('Pedidos día'!P256*$C256)+$B256,"")&gt;20,IF('Pedidos día'!P256&gt;0,('Pedidos día'!P256*$C256)+$B256,""),20)</f>
        <v/>
      </c>
      <c r="Q256" t="str">
        <f>IF(IF('Pedidos día'!Q256&gt;0,('Pedidos día'!Q256*$C256)+$B256,"")&gt;20,IF('Pedidos día'!Q256&gt;0,('Pedidos día'!Q256*$C256)+$B256,""),20)</f>
        <v/>
      </c>
      <c r="R256" t="str">
        <f>IF(IF('Pedidos día'!R256&gt;0,('Pedidos día'!R256*$C256)+$B256,"")&gt;20,IF('Pedidos día'!R256&gt;0,('Pedidos día'!R256*$C256)+$B256,""),20)</f>
        <v/>
      </c>
      <c r="S256" t="str">
        <f>IF(IF('Pedidos día'!S256&gt;0,('Pedidos día'!S256*$C256)+$B256,"")&gt;20,IF('Pedidos día'!S256&gt;0,('Pedidos día'!S256*$C256)+$B256,""),20)</f>
        <v/>
      </c>
      <c r="T256" t="str">
        <f>IF(IF('Pedidos día'!T256&gt;0,('Pedidos día'!T256*$C256)+$B256,"")&gt;20,IF('Pedidos día'!T256&gt;0,('Pedidos día'!T256*$C256)+$B256,""),20)</f>
        <v/>
      </c>
      <c r="U256" t="str">
        <f>IF(IF('Pedidos día'!U256&gt;0,('Pedidos día'!U256*$C256)+$B256,"")&gt;20,IF('Pedidos día'!U256&gt;0,('Pedidos día'!U256*$C256)+$B256,""),20)</f>
        <v/>
      </c>
      <c r="V256" t="str">
        <f>IF(IF('Pedidos día'!V256&gt;0,('Pedidos día'!V256*$C256)+$B256,"")&gt;20,IF('Pedidos día'!V256&gt;0,('Pedidos día'!V256*$C256)+$B256,""),20)</f>
        <v/>
      </c>
      <c r="W256" t="str">
        <f>IF(IF('Pedidos día'!W256&gt;0,('Pedidos día'!W256*$C256)+$B256,"")&gt;20,IF('Pedidos día'!W256&gt;0,('Pedidos día'!W256*$C256)+$B256,""),20)</f>
        <v/>
      </c>
      <c r="X256" t="str">
        <f>IF(IF('Pedidos día'!X256&gt;0,('Pedidos día'!X256*$C256)+$B256,"")&gt;20,IF('Pedidos día'!X256&gt;0,('Pedidos día'!X256*$C256)+$B256,""),20)</f>
        <v/>
      </c>
      <c r="Y256" t="str">
        <f>IF(IF('Pedidos día'!Y256&gt;0,('Pedidos día'!Y256*$C256)+$B256,"")&gt;20,IF('Pedidos día'!Y256&gt;0,('Pedidos día'!Y256*$C256)+$B256,""),20)</f>
        <v/>
      </c>
      <c r="Z256">
        <f>IF('Pedidos día'!Z256&gt;0,('Pedidos día'!Z256*$C256)+$B256,"")</f>
        <v>11.329521832482733</v>
      </c>
    </row>
    <row r="257" spans="1:26">
      <c r="A257" t="str">
        <f>'Pedidos día'!A257</f>
        <v>00000-0230</v>
      </c>
      <c r="B257">
        <f>'Pedidos día'!B257</f>
        <v>10</v>
      </c>
      <c r="C257" s="15">
        <f>'Pedidos día'!C257</f>
        <v>1.9059068431245789</v>
      </c>
      <c r="D257" t="str">
        <f>IF(IF('Pedidos día'!D257&gt;0,('Pedidos día'!D257*$C257)+$B257,"")&gt;20,IF('Pedidos día'!D257&gt;0,('Pedidos día'!D257*$C257)+$B257,""),20)</f>
        <v/>
      </c>
      <c r="E257" t="str">
        <f>IF(IF('Pedidos día'!E257&gt;0,('Pedidos día'!E257*$C257)+$B257,"")&gt;20,IF('Pedidos día'!E257&gt;0,('Pedidos día'!E257*$C257)+$B257,""),20)</f>
        <v/>
      </c>
      <c r="F257" t="str">
        <f>IF(IF('Pedidos día'!F257&gt;0,('Pedidos día'!F257*$C257)+$B257,"")&gt;20,IF('Pedidos día'!F257&gt;0,('Pedidos día'!F257*$C257)+$B257,""),20)</f>
        <v/>
      </c>
      <c r="G257" t="str">
        <f>IF(IF('Pedidos día'!G257&gt;0,('Pedidos día'!G257*$C257)+$B257,"")&gt;20,IF('Pedidos día'!G257&gt;0,('Pedidos día'!G257*$C257)+$B257,""),20)</f>
        <v/>
      </c>
      <c r="H257" t="str">
        <f>IF(IF('Pedidos día'!H257&gt;0,('Pedidos día'!H257*$C257)+$B257,"")&gt;20,IF('Pedidos día'!H257&gt;0,('Pedidos día'!H257*$C257)+$B257,""),20)</f>
        <v/>
      </c>
      <c r="I257" t="str">
        <f>IF(IF('Pedidos día'!I257&gt;0,('Pedidos día'!I257*$C257)+$B257,"")&gt;20,IF('Pedidos día'!I257&gt;0,('Pedidos día'!I257*$C257)+$B257,""),20)</f>
        <v/>
      </c>
      <c r="J257" t="str">
        <f>IF(IF('Pedidos día'!J257&gt;0,('Pedidos día'!J257*$C257)+$B257,"")&gt;20,IF('Pedidos día'!J257&gt;0,('Pedidos día'!J257*$C257)+$B257,""),20)</f>
        <v/>
      </c>
      <c r="K257" t="str">
        <f>IF(IF('Pedidos día'!K257&gt;0,('Pedidos día'!K257*$C257)+$B257,"")&gt;20,IF('Pedidos día'!K257&gt;0,('Pedidos día'!K257*$C257)+$B257,""),20)</f>
        <v/>
      </c>
      <c r="L257" t="str">
        <f>IF(IF('Pedidos día'!L257&gt;0,('Pedidos día'!L257*$C257)+$B257,"")&gt;20,IF('Pedidos día'!L257&gt;0,('Pedidos día'!L257*$C257)+$B257,""),20)</f>
        <v/>
      </c>
      <c r="M257" t="str">
        <f>IF(IF('Pedidos día'!M257&gt;0,('Pedidos día'!M257*$C257)+$B257,"")&gt;20,IF('Pedidos día'!M257&gt;0,('Pedidos día'!M257*$C257)+$B257,""),20)</f>
        <v/>
      </c>
      <c r="N257" t="str">
        <f>IF(IF('Pedidos día'!N257&gt;0,('Pedidos día'!N257*$C257)+$B257,"")&gt;20,IF('Pedidos día'!N257&gt;0,('Pedidos día'!N257*$C257)+$B257,""),20)</f>
        <v/>
      </c>
      <c r="O257" t="str">
        <f>IF(IF('Pedidos día'!O257&gt;0,('Pedidos día'!O257*$C257)+$B257,"")&gt;20,IF('Pedidos día'!O257&gt;0,('Pedidos día'!O257*$C257)+$B257,""),20)</f>
        <v/>
      </c>
      <c r="P257" t="str">
        <f>IF(IF('Pedidos día'!P257&gt;0,('Pedidos día'!P257*$C257)+$B257,"")&gt;20,IF('Pedidos día'!P257&gt;0,('Pedidos día'!P257*$C257)+$B257,""),20)</f>
        <v/>
      </c>
      <c r="Q257" t="str">
        <f>IF(IF('Pedidos día'!Q257&gt;0,('Pedidos día'!Q257*$C257)+$B257,"")&gt;20,IF('Pedidos día'!Q257&gt;0,('Pedidos día'!Q257*$C257)+$B257,""),20)</f>
        <v/>
      </c>
      <c r="R257" t="str">
        <f>IF(IF('Pedidos día'!R257&gt;0,('Pedidos día'!R257*$C257)+$B257,"")&gt;20,IF('Pedidos día'!R257&gt;0,('Pedidos día'!R257*$C257)+$B257,""),20)</f>
        <v/>
      </c>
      <c r="S257" t="str">
        <f>IF(IF('Pedidos día'!S257&gt;0,('Pedidos día'!S257*$C257)+$B257,"")&gt;20,IF('Pedidos día'!S257&gt;0,('Pedidos día'!S257*$C257)+$B257,""),20)</f>
        <v/>
      </c>
      <c r="T257" t="str">
        <f>IF(IF('Pedidos día'!T257&gt;0,('Pedidos día'!T257*$C257)+$B257,"")&gt;20,IF('Pedidos día'!T257&gt;0,('Pedidos día'!T257*$C257)+$B257,""),20)</f>
        <v/>
      </c>
      <c r="U257" t="str">
        <f>IF(IF('Pedidos día'!U257&gt;0,('Pedidos día'!U257*$C257)+$B257,"")&gt;20,IF('Pedidos día'!U257&gt;0,('Pedidos día'!U257*$C257)+$B257,""),20)</f>
        <v/>
      </c>
      <c r="V257" t="str">
        <f>IF(IF('Pedidos día'!V257&gt;0,('Pedidos día'!V257*$C257)+$B257,"")&gt;20,IF('Pedidos día'!V257&gt;0,('Pedidos día'!V257*$C257)+$B257,""),20)</f>
        <v/>
      </c>
      <c r="W257" t="str">
        <f>IF(IF('Pedidos día'!W257&gt;0,('Pedidos día'!W257*$C257)+$B257,"")&gt;20,IF('Pedidos día'!W257&gt;0,('Pedidos día'!W257*$C257)+$B257,""),20)</f>
        <v/>
      </c>
      <c r="X257" t="str">
        <f>IF(IF('Pedidos día'!X257&gt;0,('Pedidos día'!X257*$C257)+$B257,"")&gt;20,IF('Pedidos día'!X257&gt;0,('Pedidos día'!X257*$C257)+$B257,""),20)</f>
        <v/>
      </c>
      <c r="Y257">
        <f>IF(IF('Pedidos día'!Y257&gt;0,('Pedidos día'!Y257*$C257)+$B257,"")&gt;20,IF('Pedidos día'!Y257&gt;0,('Pedidos día'!Y257*$C257)+$B257,""),20)</f>
        <v>20</v>
      </c>
      <c r="Z257">
        <f>IF('Pedidos día'!Z257&gt;0,('Pedidos día'!Z257*$C257)+$B257,"")</f>
        <v>13.811813686249158</v>
      </c>
    </row>
    <row r="258" spans="1:26">
      <c r="A258" t="str">
        <f>'Pedidos día'!A258</f>
        <v>00000-0231</v>
      </c>
      <c r="B258">
        <f>'Pedidos día'!B258</f>
        <v>20</v>
      </c>
      <c r="C258" s="15">
        <f>'Pedidos día'!C258</f>
        <v>1.1085470021202011</v>
      </c>
      <c r="D258" t="str">
        <f>IF(IF('Pedidos día'!D258&gt;0,('Pedidos día'!D258*$C258)+$B258,"")&gt;20,IF('Pedidos día'!D258&gt;0,('Pedidos día'!D258*$C258)+$B258,""),20)</f>
        <v/>
      </c>
      <c r="E258" t="str">
        <f>IF(IF('Pedidos día'!E258&gt;0,('Pedidos día'!E258*$C258)+$B258,"")&gt;20,IF('Pedidos día'!E258&gt;0,('Pedidos día'!E258*$C258)+$B258,""),20)</f>
        <v/>
      </c>
      <c r="F258" t="str">
        <f>IF(IF('Pedidos día'!F258&gt;0,('Pedidos día'!F258*$C258)+$B258,"")&gt;20,IF('Pedidos día'!F258&gt;0,('Pedidos día'!F258*$C258)+$B258,""),20)</f>
        <v/>
      </c>
      <c r="G258" t="str">
        <f>IF(IF('Pedidos día'!G258&gt;0,('Pedidos día'!G258*$C258)+$B258,"")&gt;20,IF('Pedidos día'!G258&gt;0,('Pedidos día'!G258*$C258)+$B258,""),20)</f>
        <v/>
      </c>
      <c r="H258" t="str">
        <f>IF(IF('Pedidos día'!H258&gt;0,('Pedidos día'!H258*$C258)+$B258,"")&gt;20,IF('Pedidos día'!H258&gt;0,('Pedidos día'!H258*$C258)+$B258,""),20)</f>
        <v/>
      </c>
      <c r="I258" t="str">
        <f>IF(IF('Pedidos día'!I258&gt;0,('Pedidos día'!I258*$C258)+$B258,"")&gt;20,IF('Pedidos día'!I258&gt;0,('Pedidos día'!I258*$C258)+$B258,""),20)</f>
        <v/>
      </c>
      <c r="J258" t="str">
        <f>IF(IF('Pedidos día'!J258&gt;0,('Pedidos día'!J258*$C258)+$B258,"")&gt;20,IF('Pedidos día'!J258&gt;0,('Pedidos día'!J258*$C258)+$B258,""),20)</f>
        <v/>
      </c>
      <c r="K258" t="str">
        <f>IF(IF('Pedidos día'!K258&gt;0,('Pedidos día'!K258*$C258)+$B258,"")&gt;20,IF('Pedidos día'!K258&gt;0,('Pedidos día'!K258*$C258)+$B258,""),20)</f>
        <v/>
      </c>
      <c r="L258" t="str">
        <f>IF(IF('Pedidos día'!L258&gt;0,('Pedidos día'!L258*$C258)+$B258,"")&gt;20,IF('Pedidos día'!L258&gt;0,('Pedidos día'!L258*$C258)+$B258,""),20)</f>
        <v/>
      </c>
      <c r="M258" t="str">
        <f>IF(IF('Pedidos día'!M258&gt;0,('Pedidos día'!M258*$C258)+$B258,"")&gt;20,IF('Pedidos día'!M258&gt;0,('Pedidos día'!M258*$C258)+$B258,""),20)</f>
        <v/>
      </c>
      <c r="N258" t="str">
        <f>IF(IF('Pedidos día'!N258&gt;0,('Pedidos día'!N258*$C258)+$B258,"")&gt;20,IF('Pedidos día'!N258&gt;0,('Pedidos día'!N258*$C258)+$B258,""),20)</f>
        <v/>
      </c>
      <c r="O258" t="str">
        <f>IF(IF('Pedidos día'!O258&gt;0,('Pedidos día'!O258*$C258)+$B258,"")&gt;20,IF('Pedidos día'!O258&gt;0,('Pedidos día'!O258*$C258)+$B258,""),20)</f>
        <v/>
      </c>
      <c r="P258">
        <f>IF(IF('Pedidos día'!P258&gt;0,('Pedidos día'!P258*$C258)+$B258,"")&gt;20,IF('Pedidos día'!P258&gt;0,('Pedidos día'!P258*$C258)+$B258,""),20)</f>
        <v>27.759829014841408</v>
      </c>
      <c r="Q258" t="str">
        <f>IF(IF('Pedidos día'!Q258&gt;0,('Pedidos día'!Q258*$C258)+$B258,"")&gt;20,IF('Pedidos día'!Q258&gt;0,('Pedidos día'!Q258*$C258)+$B258,""),20)</f>
        <v/>
      </c>
      <c r="R258" t="str">
        <f>IF(IF('Pedidos día'!R258&gt;0,('Pedidos día'!R258*$C258)+$B258,"")&gt;20,IF('Pedidos día'!R258&gt;0,('Pedidos día'!R258*$C258)+$B258,""),20)</f>
        <v/>
      </c>
      <c r="S258" t="str">
        <f>IF(IF('Pedidos día'!S258&gt;0,('Pedidos día'!S258*$C258)+$B258,"")&gt;20,IF('Pedidos día'!S258&gt;0,('Pedidos día'!S258*$C258)+$B258,""),20)</f>
        <v/>
      </c>
      <c r="T258" t="str">
        <f>IF(IF('Pedidos día'!T258&gt;0,('Pedidos día'!T258*$C258)+$B258,"")&gt;20,IF('Pedidos día'!T258&gt;0,('Pedidos día'!T258*$C258)+$B258,""),20)</f>
        <v/>
      </c>
      <c r="U258" t="str">
        <f>IF(IF('Pedidos día'!U258&gt;0,('Pedidos día'!U258*$C258)+$B258,"")&gt;20,IF('Pedidos día'!U258&gt;0,('Pedidos día'!U258*$C258)+$B258,""),20)</f>
        <v/>
      </c>
      <c r="V258" t="str">
        <f>IF(IF('Pedidos día'!V258&gt;0,('Pedidos día'!V258*$C258)+$B258,"")&gt;20,IF('Pedidos día'!V258&gt;0,('Pedidos día'!V258*$C258)+$B258,""),20)</f>
        <v/>
      </c>
      <c r="W258" t="str">
        <f>IF(IF('Pedidos día'!W258&gt;0,('Pedidos día'!W258*$C258)+$B258,"")&gt;20,IF('Pedidos día'!W258&gt;0,('Pedidos día'!W258*$C258)+$B258,""),20)</f>
        <v/>
      </c>
      <c r="X258" t="str">
        <f>IF(IF('Pedidos día'!X258&gt;0,('Pedidos día'!X258*$C258)+$B258,"")&gt;20,IF('Pedidos día'!X258&gt;0,('Pedidos día'!X258*$C258)+$B258,""),20)</f>
        <v/>
      </c>
      <c r="Y258" t="str">
        <f>IF(IF('Pedidos día'!Y258&gt;0,('Pedidos día'!Y258*$C258)+$B258,"")&gt;20,IF('Pedidos día'!Y258&gt;0,('Pedidos día'!Y258*$C258)+$B258,""),20)</f>
        <v/>
      </c>
      <c r="Z258">
        <f>IF('Pedidos día'!Z258&gt;0,('Pedidos día'!Z258*$C258)+$B258,"")</f>
        <v>27.759829014841408</v>
      </c>
    </row>
    <row r="259" spans="1:26">
      <c r="A259" t="str">
        <f>'Pedidos día'!A259</f>
        <v>00000-0232</v>
      </c>
      <c r="B259">
        <f>'Pedidos día'!B259</f>
        <v>40</v>
      </c>
      <c r="C259" s="15">
        <f>'Pedidos día'!C259</f>
        <v>1.5439068838966508</v>
      </c>
      <c r="D259" t="str">
        <f>IF(IF('Pedidos día'!D259&gt;0,('Pedidos día'!D259*$C259)+$B259,"")&gt;20,IF('Pedidos día'!D259&gt;0,('Pedidos día'!D259*$C259)+$B259,""),20)</f>
        <v/>
      </c>
      <c r="E259" t="str">
        <f>IF(IF('Pedidos día'!E259&gt;0,('Pedidos día'!E259*$C259)+$B259,"")&gt;20,IF('Pedidos día'!E259&gt;0,('Pedidos día'!E259*$C259)+$B259,""),20)</f>
        <v/>
      </c>
      <c r="F259" t="str">
        <f>IF(IF('Pedidos día'!F259&gt;0,('Pedidos día'!F259*$C259)+$B259,"")&gt;20,IF('Pedidos día'!F259&gt;0,('Pedidos día'!F259*$C259)+$B259,""),20)</f>
        <v/>
      </c>
      <c r="G259" t="str">
        <f>IF(IF('Pedidos día'!G259&gt;0,('Pedidos día'!G259*$C259)+$B259,"")&gt;20,IF('Pedidos día'!G259&gt;0,('Pedidos día'!G259*$C259)+$B259,""),20)</f>
        <v/>
      </c>
      <c r="H259" t="str">
        <f>IF(IF('Pedidos día'!H259&gt;0,('Pedidos día'!H259*$C259)+$B259,"")&gt;20,IF('Pedidos día'!H259&gt;0,('Pedidos día'!H259*$C259)+$B259,""),20)</f>
        <v/>
      </c>
      <c r="I259" t="str">
        <f>IF(IF('Pedidos día'!I259&gt;0,('Pedidos día'!I259*$C259)+$B259,"")&gt;20,IF('Pedidos día'!I259&gt;0,('Pedidos día'!I259*$C259)+$B259,""),20)</f>
        <v/>
      </c>
      <c r="J259" t="str">
        <f>IF(IF('Pedidos día'!J259&gt;0,('Pedidos día'!J259*$C259)+$B259,"")&gt;20,IF('Pedidos día'!J259&gt;0,('Pedidos día'!J259*$C259)+$B259,""),20)</f>
        <v/>
      </c>
      <c r="K259" t="str">
        <f>IF(IF('Pedidos día'!K259&gt;0,('Pedidos día'!K259*$C259)+$B259,"")&gt;20,IF('Pedidos día'!K259&gt;0,('Pedidos día'!K259*$C259)+$B259,""),20)</f>
        <v/>
      </c>
      <c r="L259">
        <f>IF(IF('Pedidos día'!L259&gt;0,('Pedidos día'!L259*$C259)+$B259,"")&gt;20,IF('Pedidos día'!L259&gt;0,('Pedidos día'!L259*$C259)+$B259,""),20)</f>
        <v>44.631720651689953</v>
      </c>
      <c r="M259" t="str">
        <f>IF(IF('Pedidos día'!M259&gt;0,('Pedidos día'!M259*$C259)+$B259,"")&gt;20,IF('Pedidos día'!M259&gt;0,('Pedidos día'!M259*$C259)+$B259,""),20)</f>
        <v/>
      </c>
      <c r="N259" t="str">
        <f>IF(IF('Pedidos día'!N259&gt;0,('Pedidos día'!N259*$C259)+$B259,"")&gt;20,IF('Pedidos día'!N259&gt;0,('Pedidos día'!N259*$C259)+$B259,""),20)</f>
        <v/>
      </c>
      <c r="O259" t="str">
        <f>IF(IF('Pedidos día'!O259&gt;0,('Pedidos día'!O259*$C259)+$B259,"")&gt;20,IF('Pedidos día'!O259&gt;0,('Pedidos día'!O259*$C259)+$B259,""),20)</f>
        <v/>
      </c>
      <c r="P259" t="str">
        <f>IF(IF('Pedidos día'!P259&gt;0,('Pedidos día'!P259*$C259)+$B259,"")&gt;20,IF('Pedidos día'!P259&gt;0,('Pedidos día'!P259*$C259)+$B259,""),20)</f>
        <v/>
      </c>
      <c r="Q259" t="str">
        <f>IF(IF('Pedidos día'!Q259&gt;0,('Pedidos día'!Q259*$C259)+$B259,"")&gt;20,IF('Pedidos día'!Q259&gt;0,('Pedidos día'!Q259*$C259)+$B259,""),20)</f>
        <v/>
      </c>
      <c r="R259" t="str">
        <f>IF(IF('Pedidos día'!R259&gt;0,('Pedidos día'!R259*$C259)+$B259,"")&gt;20,IF('Pedidos día'!R259&gt;0,('Pedidos día'!R259*$C259)+$B259,""),20)</f>
        <v/>
      </c>
      <c r="S259" t="str">
        <f>IF(IF('Pedidos día'!S259&gt;0,('Pedidos día'!S259*$C259)+$B259,"")&gt;20,IF('Pedidos día'!S259&gt;0,('Pedidos día'!S259*$C259)+$B259,""),20)</f>
        <v/>
      </c>
      <c r="T259" t="str">
        <f>IF(IF('Pedidos día'!T259&gt;0,('Pedidos día'!T259*$C259)+$B259,"")&gt;20,IF('Pedidos día'!T259&gt;0,('Pedidos día'!T259*$C259)+$B259,""),20)</f>
        <v/>
      </c>
      <c r="U259" t="str">
        <f>IF(IF('Pedidos día'!U259&gt;0,('Pedidos día'!U259*$C259)+$B259,"")&gt;20,IF('Pedidos día'!U259&gt;0,('Pedidos día'!U259*$C259)+$B259,""),20)</f>
        <v/>
      </c>
      <c r="V259" t="str">
        <f>IF(IF('Pedidos día'!V259&gt;0,('Pedidos día'!V259*$C259)+$B259,"")&gt;20,IF('Pedidos día'!V259&gt;0,('Pedidos día'!V259*$C259)+$B259,""),20)</f>
        <v/>
      </c>
      <c r="W259" t="str">
        <f>IF(IF('Pedidos día'!W259&gt;0,('Pedidos día'!W259*$C259)+$B259,"")&gt;20,IF('Pedidos día'!W259&gt;0,('Pedidos día'!W259*$C259)+$B259,""),20)</f>
        <v/>
      </c>
      <c r="X259" t="str">
        <f>IF(IF('Pedidos día'!X259&gt;0,('Pedidos día'!X259*$C259)+$B259,"")&gt;20,IF('Pedidos día'!X259&gt;0,('Pedidos día'!X259*$C259)+$B259,""),20)</f>
        <v/>
      </c>
      <c r="Y259" t="str">
        <f>IF(IF('Pedidos día'!Y259&gt;0,('Pedidos día'!Y259*$C259)+$B259,"")&gt;20,IF('Pedidos día'!Y259&gt;0,('Pedidos día'!Y259*$C259)+$B259,""),20)</f>
        <v/>
      </c>
      <c r="Z259">
        <f>IF('Pedidos día'!Z259&gt;0,('Pedidos día'!Z259*$C259)+$B259,"")</f>
        <v>44.631720651689953</v>
      </c>
    </row>
    <row r="260" spans="1:26">
      <c r="A260" t="str">
        <f>'Pedidos día'!A260</f>
        <v>00000-0235</v>
      </c>
      <c r="B260">
        <f>'Pedidos día'!B260</f>
        <v>30</v>
      </c>
      <c r="C260" s="15">
        <f>'Pedidos día'!C260</f>
        <v>1.4936836618546385</v>
      </c>
      <c r="D260" t="str">
        <f>IF(IF('Pedidos día'!D260&gt;0,('Pedidos día'!D260*$C260)+$B260,"")&gt;20,IF('Pedidos día'!D260&gt;0,('Pedidos día'!D260*$C260)+$B260,""),20)</f>
        <v/>
      </c>
      <c r="E260" t="str">
        <f>IF(IF('Pedidos día'!E260&gt;0,('Pedidos día'!E260*$C260)+$B260,"")&gt;20,IF('Pedidos día'!E260&gt;0,('Pedidos día'!E260*$C260)+$B260,""),20)</f>
        <v/>
      </c>
      <c r="F260" t="str">
        <f>IF(IF('Pedidos día'!F260&gt;0,('Pedidos día'!F260*$C260)+$B260,"")&gt;20,IF('Pedidos día'!F260&gt;0,('Pedidos día'!F260*$C260)+$B260,""),20)</f>
        <v/>
      </c>
      <c r="G260" t="str">
        <f>IF(IF('Pedidos día'!G260&gt;0,('Pedidos día'!G260*$C260)+$B260,"")&gt;20,IF('Pedidos día'!G260&gt;0,('Pedidos día'!G260*$C260)+$B260,""),20)</f>
        <v/>
      </c>
      <c r="H260" t="str">
        <f>IF(IF('Pedidos día'!H260&gt;0,('Pedidos día'!H260*$C260)+$B260,"")&gt;20,IF('Pedidos día'!H260&gt;0,('Pedidos día'!H260*$C260)+$B260,""),20)</f>
        <v/>
      </c>
      <c r="I260" t="str">
        <f>IF(IF('Pedidos día'!I260&gt;0,('Pedidos día'!I260*$C260)+$B260,"")&gt;20,IF('Pedidos día'!I260&gt;0,('Pedidos día'!I260*$C260)+$B260,""),20)</f>
        <v/>
      </c>
      <c r="J260" t="str">
        <f>IF(IF('Pedidos día'!J260&gt;0,('Pedidos día'!J260*$C260)+$B260,"")&gt;20,IF('Pedidos día'!J260&gt;0,('Pedidos día'!J260*$C260)+$B260,""),20)</f>
        <v/>
      </c>
      <c r="K260" t="str">
        <f>IF(IF('Pedidos día'!K260&gt;0,('Pedidos día'!K260*$C260)+$B260,"")&gt;20,IF('Pedidos día'!K260&gt;0,('Pedidos día'!K260*$C260)+$B260,""),20)</f>
        <v/>
      </c>
      <c r="L260" t="str">
        <f>IF(IF('Pedidos día'!L260&gt;0,('Pedidos día'!L260*$C260)+$B260,"")&gt;20,IF('Pedidos día'!L260&gt;0,('Pedidos día'!L260*$C260)+$B260,""),20)</f>
        <v/>
      </c>
      <c r="M260" t="str">
        <f>IF(IF('Pedidos día'!M260&gt;0,('Pedidos día'!M260*$C260)+$B260,"")&gt;20,IF('Pedidos día'!M260&gt;0,('Pedidos día'!M260*$C260)+$B260,""),20)</f>
        <v/>
      </c>
      <c r="N260" t="str">
        <f>IF(IF('Pedidos día'!N260&gt;0,('Pedidos día'!N260*$C260)+$B260,"")&gt;20,IF('Pedidos día'!N260&gt;0,('Pedidos día'!N260*$C260)+$B260,""),20)</f>
        <v/>
      </c>
      <c r="O260" t="str">
        <f>IF(IF('Pedidos día'!O260&gt;0,('Pedidos día'!O260*$C260)+$B260,"")&gt;20,IF('Pedidos día'!O260&gt;0,('Pedidos día'!O260*$C260)+$B260,""),20)</f>
        <v/>
      </c>
      <c r="P260" t="str">
        <f>IF(IF('Pedidos día'!P260&gt;0,('Pedidos día'!P260*$C260)+$B260,"")&gt;20,IF('Pedidos día'!P260&gt;0,('Pedidos día'!P260*$C260)+$B260,""),20)</f>
        <v/>
      </c>
      <c r="Q260" t="str">
        <f>IF(IF('Pedidos día'!Q260&gt;0,('Pedidos día'!Q260*$C260)+$B260,"")&gt;20,IF('Pedidos día'!Q260&gt;0,('Pedidos día'!Q260*$C260)+$B260,""),20)</f>
        <v/>
      </c>
      <c r="R260" t="str">
        <f>IF(IF('Pedidos día'!R260&gt;0,('Pedidos día'!R260*$C260)+$B260,"")&gt;20,IF('Pedidos día'!R260&gt;0,('Pedidos día'!R260*$C260)+$B260,""),20)</f>
        <v/>
      </c>
      <c r="S260" t="str">
        <f>IF(IF('Pedidos día'!S260&gt;0,('Pedidos día'!S260*$C260)+$B260,"")&gt;20,IF('Pedidos día'!S260&gt;0,('Pedidos día'!S260*$C260)+$B260,""),20)</f>
        <v/>
      </c>
      <c r="T260" t="str">
        <f>IF(IF('Pedidos día'!T260&gt;0,('Pedidos día'!T260*$C260)+$B260,"")&gt;20,IF('Pedidos día'!T260&gt;0,('Pedidos día'!T260*$C260)+$B260,""),20)</f>
        <v/>
      </c>
      <c r="U260" t="str">
        <f>IF(IF('Pedidos día'!U260&gt;0,('Pedidos día'!U260*$C260)+$B260,"")&gt;20,IF('Pedidos día'!U260&gt;0,('Pedidos día'!U260*$C260)+$B260,""),20)</f>
        <v/>
      </c>
      <c r="V260" t="str">
        <f>IF(IF('Pedidos día'!V260&gt;0,('Pedidos día'!V260*$C260)+$B260,"")&gt;20,IF('Pedidos día'!V260&gt;0,('Pedidos día'!V260*$C260)+$B260,""),20)</f>
        <v/>
      </c>
      <c r="W260" t="str">
        <f>IF(IF('Pedidos día'!W260&gt;0,('Pedidos día'!W260*$C260)+$B260,"")&gt;20,IF('Pedidos día'!W260&gt;0,('Pedidos día'!W260*$C260)+$B260,""),20)</f>
        <v/>
      </c>
      <c r="X260" t="str">
        <f>IF(IF('Pedidos día'!X260&gt;0,('Pedidos día'!X260*$C260)+$B260,"")&gt;20,IF('Pedidos día'!X260&gt;0,('Pedidos día'!X260*$C260)+$B260,""),20)</f>
        <v/>
      </c>
      <c r="Y260">
        <f>IF(IF('Pedidos día'!Y260&gt;0,('Pedidos día'!Y260*$C260)+$B260,"")&gt;20,IF('Pedidos día'!Y260&gt;0,('Pedidos día'!Y260*$C260)+$B260,""),20)</f>
        <v>32.987367323709279</v>
      </c>
      <c r="Z260">
        <f>IF('Pedidos día'!Z260&gt;0,('Pedidos día'!Z260*$C260)+$B260,"")</f>
        <v>32.987367323709279</v>
      </c>
    </row>
    <row r="261" spans="1:26">
      <c r="A261" t="str">
        <f>'Pedidos día'!A261</f>
        <v>00000-0236</v>
      </c>
      <c r="B261">
        <f>'Pedidos día'!B261</f>
        <v>40</v>
      </c>
      <c r="C261" s="15">
        <f>'Pedidos día'!C261</f>
        <v>1.92063483625894</v>
      </c>
      <c r="D261" t="str">
        <f>IF(IF('Pedidos día'!D261&gt;0,('Pedidos día'!D261*$C261)+$B261,"")&gt;20,IF('Pedidos día'!D261&gt;0,('Pedidos día'!D261*$C261)+$B261,""),20)</f>
        <v/>
      </c>
      <c r="E261" t="str">
        <f>IF(IF('Pedidos día'!E261&gt;0,('Pedidos día'!E261*$C261)+$B261,"")&gt;20,IF('Pedidos día'!E261&gt;0,('Pedidos día'!E261*$C261)+$B261,""),20)</f>
        <v/>
      </c>
      <c r="F261" t="str">
        <f>IF(IF('Pedidos día'!F261&gt;0,('Pedidos día'!F261*$C261)+$B261,"")&gt;20,IF('Pedidos día'!F261&gt;0,('Pedidos día'!F261*$C261)+$B261,""),20)</f>
        <v/>
      </c>
      <c r="G261" t="str">
        <f>IF(IF('Pedidos día'!G261&gt;0,('Pedidos día'!G261*$C261)+$B261,"")&gt;20,IF('Pedidos día'!G261&gt;0,('Pedidos día'!G261*$C261)+$B261,""),20)</f>
        <v/>
      </c>
      <c r="H261" t="str">
        <f>IF(IF('Pedidos día'!H261&gt;0,('Pedidos día'!H261*$C261)+$B261,"")&gt;20,IF('Pedidos día'!H261&gt;0,('Pedidos día'!H261*$C261)+$B261,""),20)</f>
        <v/>
      </c>
      <c r="I261" t="str">
        <f>IF(IF('Pedidos día'!I261&gt;0,('Pedidos día'!I261*$C261)+$B261,"")&gt;20,IF('Pedidos día'!I261&gt;0,('Pedidos día'!I261*$C261)+$B261,""),20)</f>
        <v/>
      </c>
      <c r="J261" t="str">
        <f>IF(IF('Pedidos día'!J261&gt;0,('Pedidos día'!J261*$C261)+$B261,"")&gt;20,IF('Pedidos día'!J261&gt;0,('Pedidos día'!J261*$C261)+$B261,""),20)</f>
        <v/>
      </c>
      <c r="K261" t="str">
        <f>IF(IF('Pedidos día'!K261&gt;0,('Pedidos día'!K261*$C261)+$B261,"")&gt;20,IF('Pedidos día'!K261&gt;0,('Pedidos día'!K261*$C261)+$B261,""),20)</f>
        <v/>
      </c>
      <c r="L261" t="str">
        <f>IF(IF('Pedidos día'!L261&gt;0,('Pedidos día'!L261*$C261)+$B261,"")&gt;20,IF('Pedidos día'!L261&gt;0,('Pedidos día'!L261*$C261)+$B261,""),20)</f>
        <v/>
      </c>
      <c r="M261" t="str">
        <f>IF(IF('Pedidos día'!M261&gt;0,('Pedidos día'!M261*$C261)+$B261,"")&gt;20,IF('Pedidos día'!M261&gt;0,('Pedidos día'!M261*$C261)+$B261,""),20)</f>
        <v/>
      </c>
      <c r="N261" t="str">
        <f>IF(IF('Pedidos día'!N261&gt;0,('Pedidos día'!N261*$C261)+$B261,"")&gt;20,IF('Pedidos día'!N261&gt;0,('Pedidos día'!N261*$C261)+$B261,""),20)</f>
        <v/>
      </c>
      <c r="O261" t="str">
        <f>IF(IF('Pedidos día'!O261&gt;0,('Pedidos día'!O261*$C261)+$B261,"")&gt;20,IF('Pedidos día'!O261&gt;0,('Pedidos día'!O261*$C261)+$B261,""),20)</f>
        <v/>
      </c>
      <c r="P261" t="str">
        <f>IF(IF('Pedidos día'!P261&gt;0,('Pedidos día'!P261*$C261)+$B261,"")&gt;20,IF('Pedidos día'!P261&gt;0,('Pedidos día'!P261*$C261)+$B261,""),20)</f>
        <v/>
      </c>
      <c r="Q261" t="str">
        <f>IF(IF('Pedidos día'!Q261&gt;0,('Pedidos día'!Q261*$C261)+$B261,"")&gt;20,IF('Pedidos día'!Q261&gt;0,('Pedidos día'!Q261*$C261)+$B261,""),20)</f>
        <v/>
      </c>
      <c r="R261" t="str">
        <f>IF(IF('Pedidos día'!R261&gt;0,('Pedidos día'!R261*$C261)+$B261,"")&gt;20,IF('Pedidos día'!R261&gt;0,('Pedidos día'!R261*$C261)+$B261,""),20)</f>
        <v/>
      </c>
      <c r="S261">
        <f>IF(IF('Pedidos día'!S261&gt;0,('Pedidos día'!S261*$C261)+$B261,"")&gt;20,IF('Pedidos día'!S261&gt;0,('Pedidos día'!S261*$C261)+$B261,""),20)</f>
        <v>43.841269672517882</v>
      </c>
      <c r="T261" t="str">
        <f>IF(IF('Pedidos día'!T261&gt;0,('Pedidos día'!T261*$C261)+$B261,"")&gt;20,IF('Pedidos día'!T261&gt;0,('Pedidos día'!T261*$C261)+$B261,""),20)</f>
        <v/>
      </c>
      <c r="U261" t="str">
        <f>IF(IF('Pedidos día'!U261&gt;0,('Pedidos día'!U261*$C261)+$B261,"")&gt;20,IF('Pedidos día'!U261&gt;0,('Pedidos día'!U261*$C261)+$B261,""),20)</f>
        <v/>
      </c>
      <c r="V261" t="str">
        <f>IF(IF('Pedidos día'!V261&gt;0,('Pedidos día'!V261*$C261)+$B261,"")&gt;20,IF('Pedidos día'!V261&gt;0,('Pedidos día'!V261*$C261)+$B261,""),20)</f>
        <v/>
      </c>
      <c r="W261" t="str">
        <f>IF(IF('Pedidos día'!W261&gt;0,('Pedidos día'!W261*$C261)+$B261,"")&gt;20,IF('Pedidos día'!W261&gt;0,('Pedidos día'!W261*$C261)+$B261,""),20)</f>
        <v/>
      </c>
      <c r="X261" t="str">
        <f>IF(IF('Pedidos día'!X261&gt;0,('Pedidos día'!X261*$C261)+$B261,"")&gt;20,IF('Pedidos día'!X261&gt;0,('Pedidos día'!X261*$C261)+$B261,""),20)</f>
        <v/>
      </c>
      <c r="Y261" t="str">
        <f>IF(IF('Pedidos día'!Y261&gt;0,('Pedidos día'!Y261*$C261)+$B261,"")&gt;20,IF('Pedidos día'!Y261&gt;0,('Pedidos día'!Y261*$C261)+$B261,""),20)</f>
        <v/>
      </c>
      <c r="Z261">
        <f>IF('Pedidos día'!Z261&gt;0,('Pedidos día'!Z261*$C261)+$B261,"")</f>
        <v>43.841269672517882</v>
      </c>
    </row>
    <row r="262" spans="1:26">
      <c r="A262" t="str">
        <f>'Pedidos día'!A262</f>
        <v>00000-0237</v>
      </c>
      <c r="B262">
        <f>'Pedidos día'!B262</f>
        <v>40</v>
      </c>
      <c r="C262" s="15">
        <f>'Pedidos día'!C262</f>
        <v>1.7968997736678167</v>
      </c>
      <c r="D262" t="str">
        <f>IF(IF('Pedidos día'!D262&gt;0,('Pedidos día'!D262*$C262)+$B262,"")&gt;20,IF('Pedidos día'!D262&gt;0,('Pedidos día'!D262*$C262)+$B262,""),20)</f>
        <v/>
      </c>
      <c r="E262" t="str">
        <f>IF(IF('Pedidos día'!E262&gt;0,('Pedidos día'!E262*$C262)+$B262,"")&gt;20,IF('Pedidos día'!E262&gt;0,('Pedidos día'!E262*$C262)+$B262,""),20)</f>
        <v/>
      </c>
      <c r="F262" t="str">
        <f>IF(IF('Pedidos día'!F262&gt;0,('Pedidos día'!F262*$C262)+$B262,"")&gt;20,IF('Pedidos día'!F262&gt;0,('Pedidos día'!F262*$C262)+$B262,""),20)</f>
        <v/>
      </c>
      <c r="G262" t="str">
        <f>IF(IF('Pedidos día'!G262&gt;0,('Pedidos día'!G262*$C262)+$B262,"")&gt;20,IF('Pedidos día'!G262&gt;0,('Pedidos día'!G262*$C262)+$B262,""),20)</f>
        <v/>
      </c>
      <c r="H262" t="str">
        <f>IF(IF('Pedidos día'!H262&gt;0,('Pedidos día'!H262*$C262)+$B262,"")&gt;20,IF('Pedidos día'!H262&gt;0,('Pedidos día'!H262*$C262)+$B262,""),20)</f>
        <v/>
      </c>
      <c r="I262" t="str">
        <f>IF(IF('Pedidos día'!I262&gt;0,('Pedidos día'!I262*$C262)+$B262,"")&gt;20,IF('Pedidos día'!I262&gt;0,('Pedidos día'!I262*$C262)+$B262,""),20)</f>
        <v/>
      </c>
      <c r="J262" t="str">
        <f>IF(IF('Pedidos día'!J262&gt;0,('Pedidos día'!J262*$C262)+$B262,"")&gt;20,IF('Pedidos día'!J262&gt;0,('Pedidos día'!J262*$C262)+$B262,""),20)</f>
        <v/>
      </c>
      <c r="K262" t="str">
        <f>IF(IF('Pedidos día'!K262&gt;0,('Pedidos día'!K262*$C262)+$B262,"")&gt;20,IF('Pedidos día'!K262&gt;0,('Pedidos día'!K262*$C262)+$B262,""),20)</f>
        <v/>
      </c>
      <c r="L262" t="str">
        <f>IF(IF('Pedidos día'!L262&gt;0,('Pedidos día'!L262*$C262)+$B262,"")&gt;20,IF('Pedidos día'!L262&gt;0,('Pedidos día'!L262*$C262)+$B262,""),20)</f>
        <v/>
      </c>
      <c r="M262" t="str">
        <f>IF(IF('Pedidos día'!M262&gt;0,('Pedidos día'!M262*$C262)+$B262,"")&gt;20,IF('Pedidos día'!M262&gt;0,('Pedidos día'!M262*$C262)+$B262,""),20)</f>
        <v/>
      </c>
      <c r="N262" t="str">
        <f>IF(IF('Pedidos día'!N262&gt;0,('Pedidos día'!N262*$C262)+$B262,"")&gt;20,IF('Pedidos día'!N262&gt;0,('Pedidos día'!N262*$C262)+$B262,""),20)</f>
        <v/>
      </c>
      <c r="O262" t="str">
        <f>IF(IF('Pedidos día'!O262&gt;0,('Pedidos día'!O262*$C262)+$B262,"")&gt;20,IF('Pedidos día'!O262&gt;0,('Pedidos día'!O262*$C262)+$B262,""),20)</f>
        <v/>
      </c>
      <c r="P262" t="str">
        <f>IF(IF('Pedidos día'!P262&gt;0,('Pedidos día'!P262*$C262)+$B262,"")&gt;20,IF('Pedidos día'!P262&gt;0,('Pedidos día'!P262*$C262)+$B262,""),20)</f>
        <v/>
      </c>
      <c r="Q262" t="str">
        <f>IF(IF('Pedidos día'!Q262&gt;0,('Pedidos día'!Q262*$C262)+$B262,"")&gt;20,IF('Pedidos día'!Q262&gt;0,('Pedidos día'!Q262*$C262)+$B262,""),20)</f>
        <v/>
      </c>
      <c r="R262" t="str">
        <f>IF(IF('Pedidos día'!R262&gt;0,('Pedidos día'!R262*$C262)+$B262,"")&gt;20,IF('Pedidos día'!R262&gt;0,('Pedidos día'!R262*$C262)+$B262,""),20)</f>
        <v/>
      </c>
      <c r="S262" t="str">
        <f>IF(IF('Pedidos día'!S262&gt;0,('Pedidos día'!S262*$C262)+$B262,"")&gt;20,IF('Pedidos día'!S262&gt;0,('Pedidos día'!S262*$C262)+$B262,""),20)</f>
        <v/>
      </c>
      <c r="T262" t="str">
        <f>IF(IF('Pedidos día'!T262&gt;0,('Pedidos día'!T262*$C262)+$B262,"")&gt;20,IF('Pedidos día'!T262&gt;0,('Pedidos día'!T262*$C262)+$B262,""),20)</f>
        <v/>
      </c>
      <c r="U262" t="str">
        <f>IF(IF('Pedidos día'!U262&gt;0,('Pedidos día'!U262*$C262)+$B262,"")&gt;20,IF('Pedidos día'!U262&gt;0,('Pedidos día'!U262*$C262)+$B262,""),20)</f>
        <v/>
      </c>
      <c r="V262" t="str">
        <f>IF(IF('Pedidos día'!V262&gt;0,('Pedidos día'!V262*$C262)+$B262,"")&gt;20,IF('Pedidos día'!V262&gt;0,('Pedidos día'!V262*$C262)+$B262,""),20)</f>
        <v/>
      </c>
      <c r="W262" t="str">
        <f>IF(IF('Pedidos día'!W262&gt;0,('Pedidos día'!W262*$C262)+$B262,"")&gt;20,IF('Pedidos día'!W262&gt;0,('Pedidos día'!W262*$C262)+$B262,""),20)</f>
        <v/>
      </c>
      <c r="X262">
        <f>IF(IF('Pedidos día'!X262&gt;0,('Pedidos día'!X262*$C262)+$B262,"")&gt;20,IF('Pedidos día'!X262&gt;0,('Pedidos día'!X262*$C262)+$B262,""),20)</f>
        <v>43.593799547335635</v>
      </c>
      <c r="Y262" t="str">
        <f>IF(IF('Pedidos día'!Y262&gt;0,('Pedidos día'!Y262*$C262)+$B262,"")&gt;20,IF('Pedidos día'!Y262&gt;0,('Pedidos día'!Y262*$C262)+$B262,""),20)</f>
        <v/>
      </c>
      <c r="Z262">
        <f>IF('Pedidos día'!Z262&gt;0,('Pedidos día'!Z262*$C262)+$B262,"")</f>
        <v>43.593799547335635</v>
      </c>
    </row>
    <row r="263" spans="1:26">
      <c r="A263" t="str">
        <f>'Pedidos día'!A263</f>
        <v>00000-0240</v>
      </c>
      <c r="B263">
        <f>'Pedidos día'!B263</f>
        <v>30</v>
      </c>
      <c r="C263" s="15">
        <f>'Pedidos día'!C263</f>
        <v>1.5665735207692806</v>
      </c>
      <c r="D263" t="str">
        <f>IF(IF('Pedidos día'!D263&gt;0,('Pedidos día'!D263*$C263)+$B263,"")&gt;20,IF('Pedidos día'!D263&gt;0,('Pedidos día'!D263*$C263)+$B263,""),20)</f>
        <v/>
      </c>
      <c r="E263" t="str">
        <f>IF(IF('Pedidos día'!E263&gt;0,('Pedidos día'!E263*$C263)+$B263,"")&gt;20,IF('Pedidos día'!E263&gt;0,('Pedidos día'!E263*$C263)+$B263,""),20)</f>
        <v/>
      </c>
      <c r="F263" t="str">
        <f>IF(IF('Pedidos día'!F263&gt;0,('Pedidos día'!F263*$C263)+$B263,"")&gt;20,IF('Pedidos día'!F263&gt;0,('Pedidos día'!F263*$C263)+$B263,""),20)</f>
        <v/>
      </c>
      <c r="G263" t="str">
        <f>IF(IF('Pedidos día'!G263&gt;0,('Pedidos día'!G263*$C263)+$B263,"")&gt;20,IF('Pedidos día'!G263&gt;0,('Pedidos día'!G263*$C263)+$B263,""),20)</f>
        <v/>
      </c>
      <c r="H263" t="str">
        <f>IF(IF('Pedidos día'!H263&gt;0,('Pedidos día'!H263*$C263)+$B263,"")&gt;20,IF('Pedidos día'!H263&gt;0,('Pedidos día'!H263*$C263)+$B263,""),20)</f>
        <v/>
      </c>
      <c r="I263" t="str">
        <f>IF(IF('Pedidos día'!I263&gt;0,('Pedidos día'!I263*$C263)+$B263,"")&gt;20,IF('Pedidos día'!I263&gt;0,('Pedidos día'!I263*$C263)+$B263,""),20)</f>
        <v/>
      </c>
      <c r="J263" t="str">
        <f>IF(IF('Pedidos día'!J263&gt;0,('Pedidos día'!J263*$C263)+$B263,"")&gt;20,IF('Pedidos día'!J263&gt;0,('Pedidos día'!J263*$C263)+$B263,""),20)</f>
        <v/>
      </c>
      <c r="K263" t="str">
        <f>IF(IF('Pedidos día'!K263&gt;0,('Pedidos día'!K263*$C263)+$B263,"")&gt;20,IF('Pedidos día'!K263&gt;0,('Pedidos día'!K263*$C263)+$B263,""),20)</f>
        <v/>
      </c>
      <c r="L263" t="str">
        <f>IF(IF('Pedidos día'!L263&gt;0,('Pedidos día'!L263*$C263)+$B263,"")&gt;20,IF('Pedidos día'!L263&gt;0,('Pedidos día'!L263*$C263)+$B263,""),20)</f>
        <v/>
      </c>
      <c r="M263" t="str">
        <f>IF(IF('Pedidos día'!M263&gt;0,('Pedidos día'!M263*$C263)+$B263,"")&gt;20,IF('Pedidos día'!M263&gt;0,('Pedidos día'!M263*$C263)+$B263,""),20)</f>
        <v/>
      </c>
      <c r="N263" t="str">
        <f>IF(IF('Pedidos día'!N263&gt;0,('Pedidos día'!N263*$C263)+$B263,"")&gt;20,IF('Pedidos día'!N263&gt;0,('Pedidos día'!N263*$C263)+$B263,""),20)</f>
        <v/>
      </c>
      <c r="O263" t="str">
        <f>IF(IF('Pedidos día'!O263&gt;0,('Pedidos día'!O263*$C263)+$B263,"")&gt;20,IF('Pedidos día'!O263&gt;0,('Pedidos día'!O263*$C263)+$B263,""),20)</f>
        <v/>
      </c>
      <c r="P263" t="str">
        <f>IF(IF('Pedidos día'!P263&gt;0,('Pedidos día'!P263*$C263)+$B263,"")&gt;20,IF('Pedidos día'!P263&gt;0,('Pedidos día'!P263*$C263)+$B263,""),20)</f>
        <v/>
      </c>
      <c r="Q263" t="str">
        <f>IF(IF('Pedidos día'!Q263&gt;0,('Pedidos día'!Q263*$C263)+$B263,"")&gt;20,IF('Pedidos día'!Q263&gt;0,('Pedidos día'!Q263*$C263)+$B263,""),20)</f>
        <v/>
      </c>
      <c r="R263" t="str">
        <f>IF(IF('Pedidos día'!R263&gt;0,('Pedidos día'!R263*$C263)+$B263,"")&gt;20,IF('Pedidos día'!R263&gt;0,('Pedidos día'!R263*$C263)+$B263,""),20)</f>
        <v/>
      </c>
      <c r="S263" t="str">
        <f>IF(IF('Pedidos día'!S263&gt;0,('Pedidos día'!S263*$C263)+$B263,"")&gt;20,IF('Pedidos día'!S263&gt;0,('Pedidos día'!S263*$C263)+$B263,""),20)</f>
        <v/>
      </c>
      <c r="T263" t="str">
        <f>IF(IF('Pedidos día'!T263&gt;0,('Pedidos día'!T263*$C263)+$B263,"")&gt;20,IF('Pedidos día'!T263&gt;0,('Pedidos día'!T263*$C263)+$B263,""),20)</f>
        <v/>
      </c>
      <c r="U263" t="str">
        <f>IF(IF('Pedidos día'!U263&gt;0,('Pedidos día'!U263*$C263)+$B263,"")&gt;20,IF('Pedidos día'!U263&gt;0,('Pedidos día'!U263*$C263)+$B263,""),20)</f>
        <v/>
      </c>
      <c r="V263" t="str">
        <f>IF(IF('Pedidos día'!V263&gt;0,('Pedidos día'!V263*$C263)+$B263,"")&gt;20,IF('Pedidos día'!V263&gt;0,('Pedidos día'!V263*$C263)+$B263,""),20)</f>
        <v/>
      </c>
      <c r="W263" t="str">
        <f>IF(IF('Pedidos día'!W263&gt;0,('Pedidos día'!W263*$C263)+$B263,"")&gt;20,IF('Pedidos día'!W263&gt;0,('Pedidos día'!W263*$C263)+$B263,""),20)</f>
        <v/>
      </c>
      <c r="X263" t="str">
        <f>IF(IF('Pedidos día'!X263&gt;0,('Pedidos día'!X263*$C263)+$B263,"")&gt;20,IF('Pedidos día'!X263&gt;0,('Pedidos día'!X263*$C263)+$B263,""),20)</f>
        <v/>
      </c>
      <c r="Y263">
        <f>IF(IF('Pedidos día'!Y263&gt;0,('Pedidos día'!Y263*$C263)+$B263,"")&gt;20,IF('Pedidos día'!Y263&gt;0,('Pedidos día'!Y263*$C263)+$B263,""),20)</f>
        <v>44.099161686923523</v>
      </c>
      <c r="Z263">
        <f>IF('Pedidos día'!Z263&gt;0,('Pedidos día'!Z263*$C263)+$B263,"")</f>
        <v>44.099161686923523</v>
      </c>
    </row>
    <row r="264" spans="1:26">
      <c r="A264" t="str">
        <f>'Pedidos día'!A264</f>
        <v>00000-0242</v>
      </c>
      <c r="B264">
        <f>'Pedidos día'!B264</f>
        <v>40</v>
      </c>
      <c r="C264" s="15">
        <f>'Pedidos día'!C264</f>
        <v>1.821701357360987</v>
      </c>
      <c r="D264" t="str">
        <f>IF(IF('Pedidos día'!D264&gt;0,('Pedidos día'!D264*$C264)+$B264,"")&gt;20,IF('Pedidos día'!D264&gt;0,('Pedidos día'!D264*$C264)+$B264,""),20)</f>
        <v/>
      </c>
      <c r="E264">
        <f>IF(IF('Pedidos día'!E264&gt;0,('Pedidos día'!E264*$C264)+$B264,"")&gt;20,IF('Pedidos día'!E264&gt;0,('Pedidos día'!E264*$C264)+$B264,""),20)</f>
        <v>41.821701357360986</v>
      </c>
      <c r="F264" t="str">
        <f>IF(IF('Pedidos día'!F264&gt;0,('Pedidos día'!F264*$C264)+$B264,"")&gt;20,IF('Pedidos día'!F264&gt;0,('Pedidos día'!F264*$C264)+$B264,""),20)</f>
        <v/>
      </c>
      <c r="G264" t="str">
        <f>IF(IF('Pedidos día'!G264&gt;0,('Pedidos día'!G264*$C264)+$B264,"")&gt;20,IF('Pedidos día'!G264&gt;0,('Pedidos día'!G264*$C264)+$B264,""),20)</f>
        <v/>
      </c>
      <c r="H264" t="str">
        <f>IF(IF('Pedidos día'!H264&gt;0,('Pedidos día'!H264*$C264)+$B264,"")&gt;20,IF('Pedidos día'!H264&gt;0,('Pedidos día'!H264*$C264)+$B264,""),20)</f>
        <v/>
      </c>
      <c r="I264" t="str">
        <f>IF(IF('Pedidos día'!I264&gt;0,('Pedidos día'!I264*$C264)+$B264,"")&gt;20,IF('Pedidos día'!I264&gt;0,('Pedidos día'!I264*$C264)+$B264,""),20)</f>
        <v/>
      </c>
      <c r="J264" t="str">
        <f>IF(IF('Pedidos día'!J264&gt;0,('Pedidos día'!J264*$C264)+$B264,"")&gt;20,IF('Pedidos día'!J264&gt;0,('Pedidos día'!J264*$C264)+$B264,""),20)</f>
        <v/>
      </c>
      <c r="K264" t="str">
        <f>IF(IF('Pedidos día'!K264&gt;0,('Pedidos día'!K264*$C264)+$B264,"")&gt;20,IF('Pedidos día'!K264&gt;0,('Pedidos día'!K264*$C264)+$B264,""),20)</f>
        <v/>
      </c>
      <c r="L264" t="str">
        <f>IF(IF('Pedidos día'!L264&gt;0,('Pedidos día'!L264*$C264)+$B264,"")&gt;20,IF('Pedidos día'!L264&gt;0,('Pedidos día'!L264*$C264)+$B264,""),20)</f>
        <v/>
      </c>
      <c r="M264" t="str">
        <f>IF(IF('Pedidos día'!M264&gt;0,('Pedidos día'!M264*$C264)+$B264,"")&gt;20,IF('Pedidos día'!M264&gt;0,('Pedidos día'!M264*$C264)+$B264,""),20)</f>
        <v/>
      </c>
      <c r="N264" t="str">
        <f>IF(IF('Pedidos día'!N264&gt;0,('Pedidos día'!N264*$C264)+$B264,"")&gt;20,IF('Pedidos día'!N264&gt;0,('Pedidos día'!N264*$C264)+$B264,""),20)</f>
        <v/>
      </c>
      <c r="O264" t="str">
        <f>IF(IF('Pedidos día'!O264&gt;0,('Pedidos día'!O264*$C264)+$B264,"")&gt;20,IF('Pedidos día'!O264&gt;0,('Pedidos día'!O264*$C264)+$B264,""),20)</f>
        <v/>
      </c>
      <c r="P264" t="str">
        <f>IF(IF('Pedidos día'!P264&gt;0,('Pedidos día'!P264*$C264)+$B264,"")&gt;20,IF('Pedidos día'!P264&gt;0,('Pedidos día'!P264*$C264)+$B264,""),20)</f>
        <v/>
      </c>
      <c r="Q264" t="str">
        <f>IF(IF('Pedidos día'!Q264&gt;0,('Pedidos día'!Q264*$C264)+$B264,"")&gt;20,IF('Pedidos día'!Q264&gt;0,('Pedidos día'!Q264*$C264)+$B264,""),20)</f>
        <v/>
      </c>
      <c r="R264" t="str">
        <f>IF(IF('Pedidos día'!R264&gt;0,('Pedidos día'!R264*$C264)+$B264,"")&gt;20,IF('Pedidos día'!R264&gt;0,('Pedidos día'!R264*$C264)+$B264,""),20)</f>
        <v/>
      </c>
      <c r="S264" t="str">
        <f>IF(IF('Pedidos día'!S264&gt;0,('Pedidos día'!S264*$C264)+$B264,"")&gt;20,IF('Pedidos día'!S264&gt;0,('Pedidos día'!S264*$C264)+$B264,""),20)</f>
        <v/>
      </c>
      <c r="T264" t="str">
        <f>IF(IF('Pedidos día'!T264&gt;0,('Pedidos día'!T264*$C264)+$B264,"")&gt;20,IF('Pedidos día'!T264&gt;0,('Pedidos día'!T264*$C264)+$B264,""),20)</f>
        <v/>
      </c>
      <c r="U264" t="str">
        <f>IF(IF('Pedidos día'!U264&gt;0,('Pedidos día'!U264*$C264)+$B264,"")&gt;20,IF('Pedidos día'!U264&gt;0,('Pedidos día'!U264*$C264)+$B264,""),20)</f>
        <v/>
      </c>
      <c r="V264" t="str">
        <f>IF(IF('Pedidos día'!V264&gt;0,('Pedidos día'!V264*$C264)+$B264,"")&gt;20,IF('Pedidos día'!V264&gt;0,('Pedidos día'!V264*$C264)+$B264,""),20)</f>
        <v/>
      </c>
      <c r="W264" t="str">
        <f>IF(IF('Pedidos día'!W264&gt;0,('Pedidos día'!W264*$C264)+$B264,"")&gt;20,IF('Pedidos día'!W264&gt;0,('Pedidos día'!W264*$C264)+$B264,""),20)</f>
        <v/>
      </c>
      <c r="X264" t="str">
        <f>IF(IF('Pedidos día'!X264&gt;0,('Pedidos día'!X264*$C264)+$B264,"")&gt;20,IF('Pedidos día'!X264&gt;0,('Pedidos día'!X264*$C264)+$B264,""),20)</f>
        <v/>
      </c>
      <c r="Y264" t="str">
        <f>IF(IF('Pedidos día'!Y264&gt;0,('Pedidos día'!Y264*$C264)+$B264,"")&gt;20,IF('Pedidos día'!Y264&gt;0,('Pedidos día'!Y264*$C264)+$B264,""),20)</f>
        <v/>
      </c>
      <c r="Z264">
        <f>IF('Pedidos día'!Z264&gt;0,('Pedidos día'!Z264*$C264)+$B264,"")</f>
        <v>41.821701357360986</v>
      </c>
    </row>
    <row r="265" spans="1:26">
      <c r="A265" t="str">
        <f>'Pedidos día'!A265</f>
        <v>00000-0243</v>
      </c>
      <c r="B265">
        <f>'Pedidos día'!B265</f>
        <v>10</v>
      </c>
      <c r="C265" s="15">
        <f>'Pedidos día'!C265</f>
        <v>1.4371078705914559</v>
      </c>
      <c r="D265" t="str">
        <f>IF(IF('Pedidos día'!D265&gt;0,('Pedidos día'!D265*$C265)+$B265,"")&gt;20,IF('Pedidos día'!D265&gt;0,('Pedidos día'!D265*$C265)+$B265,""),20)</f>
        <v/>
      </c>
      <c r="E265" t="str">
        <f>IF(IF('Pedidos día'!E265&gt;0,('Pedidos día'!E265*$C265)+$B265,"")&gt;20,IF('Pedidos día'!E265&gt;0,('Pedidos día'!E265*$C265)+$B265,""),20)</f>
        <v/>
      </c>
      <c r="F265" t="str">
        <f>IF(IF('Pedidos día'!F265&gt;0,('Pedidos día'!F265*$C265)+$B265,"")&gt;20,IF('Pedidos día'!F265&gt;0,('Pedidos día'!F265*$C265)+$B265,""),20)</f>
        <v/>
      </c>
      <c r="G265" t="str">
        <f>IF(IF('Pedidos día'!G265&gt;0,('Pedidos día'!G265*$C265)+$B265,"")&gt;20,IF('Pedidos día'!G265&gt;0,('Pedidos día'!G265*$C265)+$B265,""),20)</f>
        <v/>
      </c>
      <c r="H265" t="str">
        <f>IF(IF('Pedidos día'!H265&gt;0,('Pedidos día'!H265*$C265)+$B265,"")&gt;20,IF('Pedidos día'!H265&gt;0,('Pedidos día'!H265*$C265)+$B265,""),20)</f>
        <v/>
      </c>
      <c r="I265" t="str">
        <f>IF(IF('Pedidos día'!I265&gt;0,('Pedidos día'!I265*$C265)+$B265,"")&gt;20,IF('Pedidos día'!I265&gt;0,('Pedidos día'!I265*$C265)+$B265,""),20)</f>
        <v/>
      </c>
      <c r="J265" t="str">
        <f>IF(IF('Pedidos día'!J265&gt;0,('Pedidos día'!J265*$C265)+$B265,"")&gt;20,IF('Pedidos día'!J265&gt;0,('Pedidos día'!J265*$C265)+$B265,""),20)</f>
        <v/>
      </c>
      <c r="K265" t="str">
        <f>IF(IF('Pedidos día'!K265&gt;0,('Pedidos día'!K265*$C265)+$B265,"")&gt;20,IF('Pedidos día'!K265&gt;0,('Pedidos día'!K265*$C265)+$B265,""),20)</f>
        <v/>
      </c>
      <c r="L265" t="str">
        <f>IF(IF('Pedidos día'!L265&gt;0,('Pedidos día'!L265*$C265)+$B265,"")&gt;20,IF('Pedidos día'!L265&gt;0,('Pedidos día'!L265*$C265)+$B265,""),20)</f>
        <v/>
      </c>
      <c r="M265" t="str">
        <f>IF(IF('Pedidos día'!M265&gt;0,('Pedidos día'!M265*$C265)+$B265,"")&gt;20,IF('Pedidos día'!M265&gt;0,('Pedidos día'!M265*$C265)+$B265,""),20)</f>
        <v/>
      </c>
      <c r="N265" t="str">
        <f>IF(IF('Pedidos día'!N265&gt;0,('Pedidos día'!N265*$C265)+$B265,"")&gt;20,IF('Pedidos día'!N265&gt;0,('Pedidos día'!N265*$C265)+$B265,""),20)</f>
        <v/>
      </c>
      <c r="O265" t="str">
        <f>IF(IF('Pedidos día'!O265&gt;0,('Pedidos día'!O265*$C265)+$B265,"")&gt;20,IF('Pedidos día'!O265&gt;0,('Pedidos día'!O265*$C265)+$B265,""),20)</f>
        <v/>
      </c>
      <c r="P265" t="str">
        <f>IF(IF('Pedidos día'!P265&gt;0,('Pedidos día'!P265*$C265)+$B265,"")&gt;20,IF('Pedidos día'!P265&gt;0,('Pedidos día'!P265*$C265)+$B265,""),20)</f>
        <v/>
      </c>
      <c r="Q265" t="str">
        <f>IF(IF('Pedidos día'!Q265&gt;0,('Pedidos día'!Q265*$C265)+$B265,"")&gt;20,IF('Pedidos día'!Q265&gt;0,('Pedidos día'!Q265*$C265)+$B265,""),20)</f>
        <v/>
      </c>
      <c r="R265" t="str">
        <f>IF(IF('Pedidos día'!R265&gt;0,('Pedidos día'!R265*$C265)+$B265,"")&gt;20,IF('Pedidos día'!R265&gt;0,('Pedidos día'!R265*$C265)+$B265,""),20)</f>
        <v/>
      </c>
      <c r="S265" t="str">
        <f>IF(IF('Pedidos día'!S265&gt;0,('Pedidos día'!S265*$C265)+$B265,"")&gt;20,IF('Pedidos día'!S265&gt;0,('Pedidos día'!S265*$C265)+$B265,""),20)</f>
        <v/>
      </c>
      <c r="T265" t="str">
        <f>IF(IF('Pedidos día'!T265&gt;0,('Pedidos día'!T265*$C265)+$B265,"")&gt;20,IF('Pedidos día'!T265&gt;0,('Pedidos día'!T265*$C265)+$B265,""),20)</f>
        <v/>
      </c>
      <c r="U265" t="str">
        <f>IF(IF('Pedidos día'!U265&gt;0,('Pedidos día'!U265*$C265)+$B265,"")&gt;20,IF('Pedidos día'!U265&gt;0,('Pedidos día'!U265*$C265)+$B265,""),20)</f>
        <v/>
      </c>
      <c r="V265">
        <f>IF(IF('Pedidos día'!V265&gt;0,('Pedidos día'!V265*$C265)+$B265,"")&gt;20,IF('Pedidos día'!V265&gt;0,('Pedidos día'!V265*$C265)+$B265,""),20)</f>
        <v>20</v>
      </c>
      <c r="W265" t="str">
        <f>IF(IF('Pedidos día'!W265&gt;0,('Pedidos día'!W265*$C265)+$B265,"")&gt;20,IF('Pedidos día'!W265&gt;0,('Pedidos día'!W265*$C265)+$B265,""),20)</f>
        <v/>
      </c>
      <c r="X265" t="str">
        <f>IF(IF('Pedidos día'!X265&gt;0,('Pedidos día'!X265*$C265)+$B265,"")&gt;20,IF('Pedidos día'!X265&gt;0,('Pedidos día'!X265*$C265)+$B265,""),20)</f>
        <v/>
      </c>
      <c r="Y265" t="str">
        <f>IF(IF('Pedidos día'!Y265&gt;0,('Pedidos día'!Y265*$C265)+$B265,"")&gt;20,IF('Pedidos día'!Y265&gt;0,('Pedidos día'!Y265*$C265)+$B265,""),20)</f>
        <v/>
      </c>
      <c r="Z265">
        <f>IF('Pedidos día'!Z265&gt;0,('Pedidos día'!Z265*$C265)+$B265,"")</f>
        <v>12.874215741182912</v>
      </c>
    </row>
    <row r="266" spans="1:26">
      <c r="A266" t="str">
        <f>'Pedidos día'!A266</f>
        <v>00000-0247</v>
      </c>
      <c r="B266">
        <f>'Pedidos día'!B266</f>
        <v>20</v>
      </c>
      <c r="C266" s="15">
        <f>'Pedidos día'!C266</f>
        <v>1.8015967206063994</v>
      </c>
      <c r="D266" t="str">
        <f>IF(IF('Pedidos día'!D266&gt;0,('Pedidos día'!D266*$C266)+$B266,"")&gt;20,IF('Pedidos día'!D266&gt;0,('Pedidos día'!D266*$C266)+$B266,""),20)</f>
        <v/>
      </c>
      <c r="E266" t="str">
        <f>IF(IF('Pedidos día'!E266&gt;0,('Pedidos día'!E266*$C266)+$B266,"")&gt;20,IF('Pedidos día'!E266&gt;0,('Pedidos día'!E266*$C266)+$B266,""),20)</f>
        <v/>
      </c>
      <c r="F266" t="str">
        <f>IF(IF('Pedidos día'!F266&gt;0,('Pedidos día'!F266*$C266)+$B266,"")&gt;20,IF('Pedidos día'!F266&gt;0,('Pedidos día'!F266*$C266)+$B266,""),20)</f>
        <v/>
      </c>
      <c r="G266" t="str">
        <f>IF(IF('Pedidos día'!G266&gt;0,('Pedidos día'!G266*$C266)+$B266,"")&gt;20,IF('Pedidos día'!G266&gt;0,('Pedidos día'!G266*$C266)+$B266,""),20)</f>
        <v/>
      </c>
      <c r="H266" t="str">
        <f>IF(IF('Pedidos día'!H266&gt;0,('Pedidos día'!H266*$C266)+$B266,"")&gt;20,IF('Pedidos día'!H266&gt;0,('Pedidos día'!H266*$C266)+$B266,""),20)</f>
        <v/>
      </c>
      <c r="I266" t="str">
        <f>IF(IF('Pedidos día'!I266&gt;0,('Pedidos día'!I266*$C266)+$B266,"")&gt;20,IF('Pedidos día'!I266&gt;0,('Pedidos día'!I266*$C266)+$B266,""),20)</f>
        <v/>
      </c>
      <c r="J266" t="str">
        <f>IF(IF('Pedidos día'!J266&gt;0,('Pedidos día'!J266*$C266)+$B266,"")&gt;20,IF('Pedidos día'!J266&gt;0,('Pedidos día'!J266*$C266)+$B266,""),20)</f>
        <v/>
      </c>
      <c r="K266" t="str">
        <f>IF(IF('Pedidos día'!K266&gt;0,('Pedidos día'!K266*$C266)+$B266,"")&gt;20,IF('Pedidos día'!K266&gt;0,('Pedidos día'!K266*$C266)+$B266,""),20)</f>
        <v/>
      </c>
      <c r="L266" t="str">
        <f>IF(IF('Pedidos día'!L266&gt;0,('Pedidos día'!L266*$C266)+$B266,"")&gt;20,IF('Pedidos día'!L266&gt;0,('Pedidos día'!L266*$C266)+$B266,""),20)</f>
        <v/>
      </c>
      <c r="M266" t="str">
        <f>IF(IF('Pedidos día'!M266&gt;0,('Pedidos día'!M266*$C266)+$B266,"")&gt;20,IF('Pedidos día'!M266&gt;0,('Pedidos día'!M266*$C266)+$B266,""),20)</f>
        <v/>
      </c>
      <c r="N266" t="str">
        <f>IF(IF('Pedidos día'!N266&gt;0,('Pedidos día'!N266*$C266)+$B266,"")&gt;20,IF('Pedidos día'!N266&gt;0,('Pedidos día'!N266*$C266)+$B266,""),20)</f>
        <v/>
      </c>
      <c r="O266" t="str">
        <f>IF(IF('Pedidos día'!O266&gt;0,('Pedidos día'!O266*$C266)+$B266,"")&gt;20,IF('Pedidos día'!O266&gt;0,('Pedidos día'!O266*$C266)+$B266,""),20)</f>
        <v/>
      </c>
      <c r="P266" t="str">
        <f>IF(IF('Pedidos día'!P266&gt;0,('Pedidos día'!P266*$C266)+$B266,"")&gt;20,IF('Pedidos día'!P266&gt;0,('Pedidos día'!P266*$C266)+$B266,""),20)</f>
        <v/>
      </c>
      <c r="Q266">
        <f>IF(IF('Pedidos día'!Q266&gt;0,('Pedidos día'!Q266*$C266)+$B266,"")&gt;20,IF('Pedidos día'!Q266&gt;0,('Pedidos día'!Q266*$C266)+$B266,""),20)</f>
        <v>32.611177044244798</v>
      </c>
      <c r="R266" t="str">
        <f>IF(IF('Pedidos día'!R266&gt;0,('Pedidos día'!R266*$C266)+$B266,"")&gt;20,IF('Pedidos día'!R266&gt;0,('Pedidos día'!R266*$C266)+$B266,""),20)</f>
        <v/>
      </c>
      <c r="S266" t="str">
        <f>IF(IF('Pedidos día'!S266&gt;0,('Pedidos día'!S266*$C266)+$B266,"")&gt;20,IF('Pedidos día'!S266&gt;0,('Pedidos día'!S266*$C266)+$B266,""),20)</f>
        <v/>
      </c>
      <c r="T266" t="str">
        <f>IF(IF('Pedidos día'!T266&gt;0,('Pedidos día'!T266*$C266)+$B266,"")&gt;20,IF('Pedidos día'!T266&gt;0,('Pedidos día'!T266*$C266)+$B266,""),20)</f>
        <v/>
      </c>
      <c r="U266" t="str">
        <f>IF(IF('Pedidos día'!U266&gt;0,('Pedidos día'!U266*$C266)+$B266,"")&gt;20,IF('Pedidos día'!U266&gt;0,('Pedidos día'!U266*$C266)+$B266,""),20)</f>
        <v/>
      </c>
      <c r="V266" t="str">
        <f>IF(IF('Pedidos día'!V266&gt;0,('Pedidos día'!V266*$C266)+$B266,"")&gt;20,IF('Pedidos día'!V266&gt;0,('Pedidos día'!V266*$C266)+$B266,""),20)</f>
        <v/>
      </c>
      <c r="W266" t="str">
        <f>IF(IF('Pedidos día'!W266&gt;0,('Pedidos día'!W266*$C266)+$B266,"")&gt;20,IF('Pedidos día'!W266&gt;0,('Pedidos día'!W266*$C266)+$B266,""),20)</f>
        <v/>
      </c>
      <c r="X266" t="str">
        <f>IF(IF('Pedidos día'!X266&gt;0,('Pedidos día'!X266*$C266)+$B266,"")&gt;20,IF('Pedidos día'!X266&gt;0,('Pedidos día'!X266*$C266)+$B266,""),20)</f>
        <v/>
      </c>
      <c r="Y266" t="str">
        <f>IF(IF('Pedidos día'!Y266&gt;0,('Pedidos día'!Y266*$C266)+$B266,"")&gt;20,IF('Pedidos día'!Y266&gt;0,('Pedidos día'!Y266*$C266)+$B266,""),20)</f>
        <v/>
      </c>
      <c r="Z266">
        <f>IF('Pedidos día'!Z266&gt;0,('Pedidos día'!Z266*$C266)+$B266,"")</f>
        <v>32.611177044244798</v>
      </c>
    </row>
    <row r="267" spans="1:26">
      <c r="A267" t="str">
        <f>'Pedidos día'!A267</f>
        <v>00000-0249</v>
      </c>
      <c r="B267">
        <f>'Pedidos día'!B267</f>
        <v>30</v>
      </c>
      <c r="C267" s="15">
        <f>'Pedidos día'!C267</f>
        <v>1.4312916404090084</v>
      </c>
      <c r="D267" t="str">
        <f>IF(IF('Pedidos día'!D267&gt;0,('Pedidos día'!D267*$C267)+$B267,"")&gt;20,IF('Pedidos día'!D267&gt;0,('Pedidos día'!D267*$C267)+$B267,""),20)</f>
        <v/>
      </c>
      <c r="E267" t="str">
        <f>IF(IF('Pedidos día'!E267&gt;0,('Pedidos día'!E267*$C267)+$B267,"")&gt;20,IF('Pedidos día'!E267&gt;0,('Pedidos día'!E267*$C267)+$B267,""),20)</f>
        <v/>
      </c>
      <c r="F267" t="str">
        <f>IF(IF('Pedidos día'!F267&gt;0,('Pedidos día'!F267*$C267)+$B267,"")&gt;20,IF('Pedidos día'!F267&gt;0,('Pedidos día'!F267*$C267)+$B267,""),20)</f>
        <v/>
      </c>
      <c r="G267" t="str">
        <f>IF(IF('Pedidos día'!G267&gt;0,('Pedidos día'!G267*$C267)+$B267,"")&gt;20,IF('Pedidos día'!G267&gt;0,('Pedidos día'!G267*$C267)+$B267,""),20)</f>
        <v/>
      </c>
      <c r="H267" t="str">
        <f>IF(IF('Pedidos día'!H267&gt;0,('Pedidos día'!H267*$C267)+$B267,"")&gt;20,IF('Pedidos día'!H267&gt;0,('Pedidos día'!H267*$C267)+$B267,""),20)</f>
        <v/>
      </c>
      <c r="I267" t="str">
        <f>IF(IF('Pedidos día'!I267&gt;0,('Pedidos día'!I267*$C267)+$B267,"")&gt;20,IF('Pedidos día'!I267&gt;0,('Pedidos día'!I267*$C267)+$B267,""),20)</f>
        <v/>
      </c>
      <c r="J267" t="str">
        <f>IF(IF('Pedidos día'!J267&gt;0,('Pedidos día'!J267*$C267)+$B267,"")&gt;20,IF('Pedidos día'!J267&gt;0,('Pedidos día'!J267*$C267)+$B267,""),20)</f>
        <v/>
      </c>
      <c r="K267" t="str">
        <f>IF(IF('Pedidos día'!K267&gt;0,('Pedidos día'!K267*$C267)+$B267,"")&gt;20,IF('Pedidos día'!K267&gt;0,('Pedidos día'!K267*$C267)+$B267,""),20)</f>
        <v/>
      </c>
      <c r="L267" t="str">
        <f>IF(IF('Pedidos día'!L267&gt;0,('Pedidos día'!L267*$C267)+$B267,"")&gt;20,IF('Pedidos día'!L267&gt;0,('Pedidos día'!L267*$C267)+$B267,""),20)</f>
        <v/>
      </c>
      <c r="M267" t="str">
        <f>IF(IF('Pedidos día'!M267&gt;0,('Pedidos día'!M267*$C267)+$B267,"")&gt;20,IF('Pedidos día'!M267&gt;0,('Pedidos día'!M267*$C267)+$B267,""),20)</f>
        <v/>
      </c>
      <c r="N267" t="str">
        <f>IF(IF('Pedidos día'!N267&gt;0,('Pedidos día'!N267*$C267)+$B267,"")&gt;20,IF('Pedidos día'!N267&gt;0,('Pedidos día'!N267*$C267)+$B267,""),20)</f>
        <v/>
      </c>
      <c r="O267" t="str">
        <f>IF(IF('Pedidos día'!O267&gt;0,('Pedidos día'!O267*$C267)+$B267,"")&gt;20,IF('Pedidos día'!O267&gt;0,('Pedidos día'!O267*$C267)+$B267,""),20)</f>
        <v/>
      </c>
      <c r="P267" t="str">
        <f>IF(IF('Pedidos día'!P267&gt;0,('Pedidos día'!P267*$C267)+$B267,"")&gt;20,IF('Pedidos día'!P267&gt;0,('Pedidos día'!P267*$C267)+$B267,""),20)</f>
        <v/>
      </c>
      <c r="Q267" t="str">
        <f>IF(IF('Pedidos día'!Q267&gt;0,('Pedidos día'!Q267*$C267)+$B267,"")&gt;20,IF('Pedidos día'!Q267&gt;0,('Pedidos día'!Q267*$C267)+$B267,""),20)</f>
        <v/>
      </c>
      <c r="R267">
        <f>IF(IF('Pedidos día'!R267&gt;0,('Pedidos día'!R267*$C267)+$B267,"")&gt;20,IF('Pedidos día'!R267&gt;0,('Pedidos día'!R267*$C267)+$B267,""),20)</f>
        <v>31.431291640409007</v>
      </c>
      <c r="S267" t="str">
        <f>IF(IF('Pedidos día'!S267&gt;0,('Pedidos día'!S267*$C267)+$B267,"")&gt;20,IF('Pedidos día'!S267&gt;0,('Pedidos día'!S267*$C267)+$B267,""),20)</f>
        <v/>
      </c>
      <c r="T267" t="str">
        <f>IF(IF('Pedidos día'!T267&gt;0,('Pedidos día'!T267*$C267)+$B267,"")&gt;20,IF('Pedidos día'!T267&gt;0,('Pedidos día'!T267*$C267)+$B267,""),20)</f>
        <v/>
      </c>
      <c r="U267" t="str">
        <f>IF(IF('Pedidos día'!U267&gt;0,('Pedidos día'!U267*$C267)+$B267,"")&gt;20,IF('Pedidos día'!U267&gt;0,('Pedidos día'!U267*$C267)+$B267,""),20)</f>
        <v/>
      </c>
      <c r="V267" t="str">
        <f>IF(IF('Pedidos día'!V267&gt;0,('Pedidos día'!V267*$C267)+$B267,"")&gt;20,IF('Pedidos día'!V267&gt;0,('Pedidos día'!V267*$C267)+$B267,""),20)</f>
        <v/>
      </c>
      <c r="W267" t="str">
        <f>IF(IF('Pedidos día'!W267&gt;0,('Pedidos día'!W267*$C267)+$B267,"")&gt;20,IF('Pedidos día'!W267&gt;0,('Pedidos día'!W267*$C267)+$B267,""),20)</f>
        <v/>
      </c>
      <c r="X267" t="str">
        <f>IF(IF('Pedidos día'!X267&gt;0,('Pedidos día'!X267*$C267)+$B267,"")&gt;20,IF('Pedidos día'!X267&gt;0,('Pedidos día'!X267*$C267)+$B267,""),20)</f>
        <v/>
      </c>
      <c r="Y267" t="str">
        <f>IF(IF('Pedidos día'!Y267&gt;0,('Pedidos día'!Y267*$C267)+$B267,"")&gt;20,IF('Pedidos día'!Y267&gt;0,('Pedidos día'!Y267*$C267)+$B267,""),20)</f>
        <v/>
      </c>
      <c r="Z267">
        <f>IF('Pedidos día'!Z267&gt;0,('Pedidos día'!Z267*$C267)+$B267,"")</f>
        <v>31.431291640409007</v>
      </c>
    </row>
    <row r="268" spans="1:26">
      <c r="A268" t="str">
        <f>'Pedidos día'!A268</f>
        <v>00000-0250</v>
      </c>
      <c r="B268">
        <f>'Pedidos día'!B268</f>
        <v>40</v>
      </c>
      <c r="C268" s="15">
        <f>'Pedidos día'!C268</f>
        <v>1.3748374214824879</v>
      </c>
      <c r="D268" t="str">
        <f>IF(IF('Pedidos día'!D268&gt;0,('Pedidos día'!D268*$C268)+$B268,"")&gt;20,IF('Pedidos día'!D268&gt;0,('Pedidos día'!D268*$C268)+$B268,""),20)</f>
        <v/>
      </c>
      <c r="E268" t="str">
        <f>IF(IF('Pedidos día'!E268&gt;0,('Pedidos día'!E268*$C268)+$B268,"")&gt;20,IF('Pedidos día'!E268&gt;0,('Pedidos día'!E268*$C268)+$B268,""),20)</f>
        <v/>
      </c>
      <c r="F268" t="str">
        <f>IF(IF('Pedidos día'!F268&gt;0,('Pedidos día'!F268*$C268)+$B268,"")&gt;20,IF('Pedidos día'!F268&gt;0,('Pedidos día'!F268*$C268)+$B268,""),20)</f>
        <v/>
      </c>
      <c r="G268">
        <f>IF(IF('Pedidos día'!G268&gt;0,('Pedidos día'!G268*$C268)+$B268,"")&gt;20,IF('Pedidos día'!G268&gt;0,('Pedidos día'!G268*$C268)+$B268,""),20)</f>
        <v>42.749674842964978</v>
      </c>
      <c r="H268" t="str">
        <f>IF(IF('Pedidos día'!H268&gt;0,('Pedidos día'!H268*$C268)+$B268,"")&gt;20,IF('Pedidos día'!H268&gt;0,('Pedidos día'!H268*$C268)+$B268,""),20)</f>
        <v/>
      </c>
      <c r="I268" t="str">
        <f>IF(IF('Pedidos día'!I268&gt;0,('Pedidos día'!I268*$C268)+$B268,"")&gt;20,IF('Pedidos día'!I268&gt;0,('Pedidos día'!I268*$C268)+$B268,""),20)</f>
        <v/>
      </c>
      <c r="J268" t="str">
        <f>IF(IF('Pedidos día'!J268&gt;0,('Pedidos día'!J268*$C268)+$B268,"")&gt;20,IF('Pedidos día'!J268&gt;0,('Pedidos día'!J268*$C268)+$B268,""),20)</f>
        <v/>
      </c>
      <c r="K268" t="str">
        <f>IF(IF('Pedidos día'!K268&gt;0,('Pedidos día'!K268*$C268)+$B268,"")&gt;20,IF('Pedidos día'!K268&gt;0,('Pedidos día'!K268*$C268)+$B268,""),20)</f>
        <v/>
      </c>
      <c r="L268" t="str">
        <f>IF(IF('Pedidos día'!L268&gt;0,('Pedidos día'!L268*$C268)+$B268,"")&gt;20,IF('Pedidos día'!L268&gt;0,('Pedidos día'!L268*$C268)+$B268,""),20)</f>
        <v/>
      </c>
      <c r="M268" t="str">
        <f>IF(IF('Pedidos día'!M268&gt;0,('Pedidos día'!M268*$C268)+$B268,"")&gt;20,IF('Pedidos día'!M268&gt;0,('Pedidos día'!M268*$C268)+$B268,""),20)</f>
        <v/>
      </c>
      <c r="N268" t="str">
        <f>IF(IF('Pedidos día'!N268&gt;0,('Pedidos día'!N268*$C268)+$B268,"")&gt;20,IF('Pedidos día'!N268&gt;0,('Pedidos día'!N268*$C268)+$B268,""),20)</f>
        <v/>
      </c>
      <c r="O268" t="str">
        <f>IF(IF('Pedidos día'!O268&gt;0,('Pedidos día'!O268*$C268)+$B268,"")&gt;20,IF('Pedidos día'!O268&gt;0,('Pedidos día'!O268*$C268)+$B268,""),20)</f>
        <v/>
      </c>
      <c r="P268" t="str">
        <f>IF(IF('Pedidos día'!P268&gt;0,('Pedidos día'!P268*$C268)+$B268,"")&gt;20,IF('Pedidos día'!P268&gt;0,('Pedidos día'!P268*$C268)+$B268,""),20)</f>
        <v/>
      </c>
      <c r="Q268" t="str">
        <f>IF(IF('Pedidos día'!Q268&gt;0,('Pedidos día'!Q268*$C268)+$B268,"")&gt;20,IF('Pedidos día'!Q268&gt;0,('Pedidos día'!Q268*$C268)+$B268,""),20)</f>
        <v/>
      </c>
      <c r="R268" t="str">
        <f>IF(IF('Pedidos día'!R268&gt;0,('Pedidos día'!R268*$C268)+$B268,"")&gt;20,IF('Pedidos día'!R268&gt;0,('Pedidos día'!R268*$C268)+$B268,""),20)</f>
        <v/>
      </c>
      <c r="S268" t="str">
        <f>IF(IF('Pedidos día'!S268&gt;0,('Pedidos día'!S268*$C268)+$B268,"")&gt;20,IF('Pedidos día'!S268&gt;0,('Pedidos día'!S268*$C268)+$B268,""),20)</f>
        <v/>
      </c>
      <c r="T268" t="str">
        <f>IF(IF('Pedidos día'!T268&gt;0,('Pedidos día'!T268*$C268)+$B268,"")&gt;20,IF('Pedidos día'!T268&gt;0,('Pedidos día'!T268*$C268)+$B268,""),20)</f>
        <v/>
      </c>
      <c r="U268" t="str">
        <f>IF(IF('Pedidos día'!U268&gt;0,('Pedidos día'!U268*$C268)+$B268,"")&gt;20,IF('Pedidos día'!U268&gt;0,('Pedidos día'!U268*$C268)+$B268,""),20)</f>
        <v/>
      </c>
      <c r="V268" t="str">
        <f>IF(IF('Pedidos día'!V268&gt;0,('Pedidos día'!V268*$C268)+$B268,"")&gt;20,IF('Pedidos día'!V268&gt;0,('Pedidos día'!V268*$C268)+$B268,""),20)</f>
        <v/>
      </c>
      <c r="W268" t="str">
        <f>IF(IF('Pedidos día'!W268&gt;0,('Pedidos día'!W268*$C268)+$B268,"")&gt;20,IF('Pedidos día'!W268&gt;0,('Pedidos día'!W268*$C268)+$B268,""),20)</f>
        <v/>
      </c>
      <c r="X268" t="str">
        <f>IF(IF('Pedidos día'!X268&gt;0,('Pedidos día'!X268*$C268)+$B268,"")&gt;20,IF('Pedidos día'!X268&gt;0,('Pedidos día'!X268*$C268)+$B268,""),20)</f>
        <v/>
      </c>
      <c r="Y268" t="str">
        <f>IF(IF('Pedidos día'!Y268&gt;0,('Pedidos día'!Y268*$C268)+$B268,"")&gt;20,IF('Pedidos día'!Y268&gt;0,('Pedidos día'!Y268*$C268)+$B268,""),20)</f>
        <v/>
      </c>
      <c r="Z268">
        <f>IF('Pedidos día'!Z268&gt;0,('Pedidos día'!Z268*$C268)+$B268,"")</f>
        <v>42.749674842964978</v>
      </c>
    </row>
    <row r="269" spans="1:26">
      <c r="A269" t="str">
        <f>'Pedidos día'!A269</f>
        <v>00000-0251</v>
      </c>
      <c r="B269">
        <f>'Pedidos día'!B269</f>
        <v>10</v>
      </c>
      <c r="C269" s="15">
        <f>'Pedidos día'!C269</f>
        <v>1.9921341496104561</v>
      </c>
      <c r="D269" t="str">
        <f>IF(IF('Pedidos día'!D269&gt;0,('Pedidos día'!D269*$C269)+$B269,"")&gt;20,IF('Pedidos día'!D269&gt;0,('Pedidos día'!D269*$C269)+$B269,""),20)</f>
        <v/>
      </c>
      <c r="E269" t="str">
        <f>IF(IF('Pedidos día'!E269&gt;0,('Pedidos día'!E269*$C269)+$B269,"")&gt;20,IF('Pedidos día'!E269&gt;0,('Pedidos día'!E269*$C269)+$B269,""),20)</f>
        <v/>
      </c>
      <c r="F269" t="str">
        <f>IF(IF('Pedidos día'!F269&gt;0,('Pedidos día'!F269*$C269)+$B269,"")&gt;20,IF('Pedidos día'!F269&gt;0,('Pedidos día'!F269*$C269)+$B269,""),20)</f>
        <v/>
      </c>
      <c r="G269" t="str">
        <f>IF(IF('Pedidos día'!G269&gt;0,('Pedidos día'!G269*$C269)+$B269,"")&gt;20,IF('Pedidos día'!G269&gt;0,('Pedidos día'!G269*$C269)+$B269,""),20)</f>
        <v/>
      </c>
      <c r="H269" t="str">
        <f>IF(IF('Pedidos día'!H269&gt;0,('Pedidos día'!H269*$C269)+$B269,"")&gt;20,IF('Pedidos día'!H269&gt;0,('Pedidos día'!H269*$C269)+$B269,""),20)</f>
        <v/>
      </c>
      <c r="I269" t="str">
        <f>IF(IF('Pedidos día'!I269&gt;0,('Pedidos día'!I269*$C269)+$B269,"")&gt;20,IF('Pedidos día'!I269&gt;0,('Pedidos día'!I269*$C269)+$B269,""),20)</f>
        <v/>
      </c>
      <c r="J269" t="str">
        <f>IF(IF('Pedidos día'!J269&gt;0,('Pedidos día'!J269*$C269)+$B269,"")&gt;20,IF('Pedidos día'!J269&gt;0,('Pedidos día'!J269*$C269)+$B269,""),20)</f>
        <v/>
      </c>
      <c r="K269" t="str">
        <f>IF(IF('Pedidos día'!K269&gt;0,('Pedidos día'!K269*$C269)+$B269,"")&gt;20,IF('Pedidos día'!K269&gt;0,('Pedidos día'!K269*$C269)+$B269,""),20)</f>
        <v/>
      </c>
      <c r="L269" t="str">
        <f>IF(IF('Pedidos día'!L269&gt;0,('Pedidos día'!L269*$C269)+$B269,"")&gt;20,IF('Pedidos día'!L269&gt;0,('Pedidos día'!L269*$C269)+$B269,""),20)</f>
        <v/>
      </c>
      <c r="M269">
        <f>IF(IF('Pedidos día'!M269&gt;0,('Pedidos día'!M269*$C269)+$B269,"")&gt;20,IF('Pedidos día'!M269&gt;0,('Pedidos día'!M269*$C269)+$B269,""),20)</f>
        <v>33.905609795325475</v>
      </c>
      <c r="N269" t="str">
        <f>IF(IF('Pedidos día'!N269&gt;0,('Pedidos día'!N269*$C269)+$B269,"")&gt;20,IF('Pedidos día'!N269&gt;0,('Pedidos día'!N269*$C269)+$B269,""),20)</f>
        <v/>
      </c>
      <c r="O269" t="str">
        <f>IF(IF('Pedidos día'!O269&gt;0,('Pedidos día'!O269*$C269)+$B269,"")&gt;20,IF('Pedidos día'!O269&gt;0,('Pedidos día'!O269*$C269)+$B269,""),20)</f>
        <v/>
      </c>
      <c r="P269" t="str">
        <f>IF(IF('Pedidos día'!P269&gt;0,('Pedidos día'!P269*$C269)+$B269,"")&gt;20,IF('Pedidos día'!P269&gt;0,('Pedidos día'!P269*$C269)+$B269,""),20)</f>
        <v/>
      </c>
      <c r="Q269" t="str">
        <f>IF(IF('Pedidos día'!Q269&gt;0,('Pedidos día'!Q269*$C269)+$B269,"")&gt;20,IF('Pedidos día'!Q269&gt;0,('Pedidos día'!Q269*$C269)+$B269,""),20)</f>
        <v/>
      </c>
      <c r="R269" t="str">
        <f>IF(IF('Pedidos día'!R269&gt;0,('Pedidos día'!R269*$C269)+$B269,"")&gt;20,IF('Pedidos día'!R269&gt;0,('Pedidos día'!R269*$C269)+$B269,""),20)</f>
        <v/>
      </c>
      <c r="S269" t="str">
        <f>IF(IF('Pedidos día'!S269&gt;0,('Pedidos día'!S269*$C269)+$B269,"")&gt;20,IF('Pedidos día'!S269&gt;0,('Pedidos día'!S269*$C269)+$B269,""),20)</f>
        <v/>
      </c>
      <c r="T269" t="str">
        <f>IF(IF('Pedidos día'!T269&gt;0,('Pedidos día'!T269*$C269)+$B269,"")&gt;20,IF('Pedidos día'!T269&gt;0,('Pedidos día'!T269*$C269)+$B269,""),20)</f>
        <v/>
      </c>
      <c r="U269" t="str">
        <f>IF(IF('Pedidos día'!U269&gt;0,('Pedidos día'!U269*$C269)+$B269,"")&gt;20,IF('Pedidos día'!U269&gt;0,('Pedidos día'!U269*$C269)+$B269,""),20)</f>
        <v/>
      </c>
      <c r="V269" t="str">
        <f>IF(IF('Pedidos día'!V269&gt;0,('Pedidos día'!V269*$C269)+$B269,"")&gt;20,IF('Pedidos día'!V269&gt;0,('Pedidos día'!V269*$C269)+$B269,""),20)</f>
        <v/>
      </c>
      <c r="W269" t="str">
        <f>IF(IF('Pedidos día'!W269&gt;0,('Pedidos día'!W269*$C269)+$B269,"")&gt;20,IF('Pedidos día'!W269&gt;0,('Pedidos día'!W269*$C269)+$B269,""),20)</f>
        <v/>
      </c>
      <c r="X269" t="str">
        <f>IF(IF('Pedidos día'!X269&gt;0,('Pedidos día'!X269*$C269)+$B269,"")&gt;20,IF('Pedidos día'!X269&gt;0,('Pedidos día'!X269*$C269)+$B269,""),20)</f>
        <v/>
      </c>
      <c r="Y269" t="str">
        <f>IF(IF('Pedidos día'!Y269&gt;0,('Pedidos día'!Y269*$C269)+$B269,"")&gt;20,IF('Pedidos día'!Y269&gt;0,('Pedidos día'!Y269*$C269)+$B269,""),20)</f>
        <v/>
      </c>
      <c r="Z269">
        <f>IF('Pedidos día'!Z269&gt;0,('Pedidos día'!Z269*$C269)+$B269,"")</f>
        <v>33.905609795325475</v>
      </c>
    </row>
    <row r="270" spans="1:26">
      <c r="A270" t="str">
        <f>'Pedidos día'!A270</f>
        <v>00000-0252</v>
      </c>
      <c r="B270">
        <f>'Pedidos día'!B270</f>
        <v>40</v>
      </c>
      <c r="C270" s="15">
        <f>'Pedidos día'!C270</f>
        <v>1.6484058800120982</v>
      </c>
      <c r="D270" t="str">
        <f>IF(IF('Pedidos día'!D270&gt;0,('Pedidos día'!D270*$C270)+$B270,"")&gt;20,IF('Pedidos día'!D270&gt;0,('Pedidos día'!D270*$C270)+$B270,""),20)</f>
        <v/>
      </c>
      <c r="E270" t="str">
        <f>IF(IF('Pedidos día'!E270&gt;0,('Pedidos día'!E270*$C270)+$B270,"")&gt;20,IF('Pedidos día'!E270&gt;0,('Pedidos día'!E270*$C270)+$B270,""),20)</f>
        <v/>
      </c>
      <c r="F270" t="str">
        <f>IF(IF('Pedidos día'!F270&gt;0,('Pedidos día'!F270*$C270)+$B270,"")&gt;20,IF('Pedidos día'!F270&gt;0,('Pedidos día'!F270*$C270)+$B270,""),20)</f>
        <v/>
      </c>
      <c r="G270" t="str">
        <f>IF(IF('Pedidos día'!G270&gt;0,('Pedidos día'!G270*$C270)+$B270,"")&gt;20,IF('Pedidos día'!G270&gt;0,('Pedidos día'!G270*$C270)+$B270,""),20)</f>
        <v/>
      </c>
      <c r="H270" t="str">
        <f>IF(IF('Pedidos día'!H270&gt;0,('Pedidos día'!H270*$C270)+$B270,"")&gt;20,IF('Pedidos día'!H270&gt;0,('Pedidos día'!H270*$C270)+$B270,""),20)</f>
        <v/>
      </c>
      <c r="I270" t="str">
        <f>IF(IF('Pedidos día'!I270&gt;0,('Pedidos día'!I270*$C270)+$B270,"")&gt;20,IF('Pedidos día'!I270&gt;0,('Pedidos día'!I270*$C270)+$B270,""),20)</f>
        <v/>
      </c>
      <c r="J270" t="str">
        <f>IF(IF('Pedidos día'!J270&gt;0,('Pedidos día'!J270*$C270)+$B270,"")&gt;20,IF('Pedidos día'!J270&gt;0,('Pedidos día'!J270*$C270)+$B270,""),20)</f>
        <v/>
      </c>
      <c r="K270" t="str">
        <f>IF(IF('Pedidos día'!K270&gt;0,('Pedidos día'!K270*$C270)+$B270,"")&gt;20,IF('Pedidos día'!K270&gt;0,('Pedidos día'!K270*$C270)+$B270,""),20)</f>
        <v/>
      </c>
      <c r="L270" t="str">
        <f>IF(IF('Pedidos día'!L270&gt;0,('Pedidos día'!L270*$C270)+$B270,"")&gt;20,IF('Pedidos día'!L270&gt;0,('Pedidos día'!L270*$C270)+$B270,""),20)</f>
        <v/>
      </c>
      <c r="M270" t="str">
        <f>IF(IF('Pedidos día'!M270&gt;0,('Pedidos día'!M270*$C270)+$B270,"")&gt;20,IF('Pedidos día'!M270&gt;0,('Pedidos día'!M270*$C270)+$B270,""),20)</f>
        <v/>
      </c>
      <c r="N270" t="str">
        <f>IF(IF('Pedidos día'!N270&gt;0,('Pedidos día'!N270*$C270)+$B270,"")&gt;20,IF('Pedidos día'!N270&gt;0,('Pedidos día'!N270*$C270)+$B270,""),20)</f>
        <v/>
      </c>
      <c r="O270" t="str">
        <f>IF(IF('Pedidos día'!O270&gt;0,('Pedidos día'!O270*$C270)+$B270,"")&gt;20,IF('Pedidos día'!O270&gt;0,('Pedidos día'!O270*$C270)+$B270,""),20)</f>
        <v/>
      </c>
      <c r="P270" t="str">
        <f>IF(IF('Pedidos día'!P270&gt;0,('Pedidos día'!P270*$C270)+$B270,"")&gt;20,IF('Pedidos día'!P270&gt;0,('Pedidos día'!P270*$C270)+$B270,""),20)</f>
        <v/>
      </c>
      <c r="Q270" t="str">
        <f>IF(IF('Pedidos día'!Q270&gt;0,('Pedidos día'!Q270*$C270)+$B270,"")&gt;20,IF('Pedidos día'!Q270&gt;0,('Pedidos día'!Q270*$C270)+$B270,""),20)</f>
        <v/>
      </c>
      <c r="R270" t="str">
        <f>IF(IF('Pedidos día'!R270&gt;0,('Pedidos día'!R270*$C270)+$B270,"")&gt;20,IF('Pedidos día'!R270&gt;0,('Pedidos día'!R270*$C270)+$B270,""),20)</f>
        <v/>
      </c>
      <c r="S270" t="str">
        <f>IF(IF('Pedidos día'!S270&gt;0,('Pedidos día'!S270*$C270)+$B270,"")&gt;20,IF('Pedidos día'!S270&gt;0,('Pedidos día'!S270*$C270)+$B270,""),20)</f>
        <v/>
      </c>
      <c r="T270">
        <f>IF(IF('Pedidos día'!T270&gt;0,('Pedidos día'!T270*$C270)+$B270,"")&gt;20,IF('Pedidos día'!T270&gt;0,('Pedidos día'!T270*$C270)+$B270,""),20)</f>
        <v>53.187247040096786</v>
      </c>
      <c r="U270" t="str">
        <f>IF(IF('Pedidos día'!U270&gt;0,('Pedidos día'!U270*$C270)+$B270,"")&gt;20,IF('Pedidos día'!U270&gt;0,('Pedidos día'!U270*$C270)+$B270,""),20)</f>
        <v/>
      </c>
      <c r="V270" t="str">
        <f>IF(IF('Pedidos día'!V270&gt;0,('Pedidos día'!V270*$C270)+$B270,"")&gt;20,IF('Pedidos día'!V270&gt;0,('Pedidos día'!V270*$C270)+$B270,""),20)</f>
        <v/>
      </c>
      <c r="W270" t="str">
        <f>IF(IF('Pedidos día'!W270&gt;0,('Pedidos día'!W270*$C270)+$B270,"")&gt;20,IF('Pedidos día'!W270&gt;0,('Pedidos día'!W270*$C270)+$B270,""),20)</f>
        <v/>
      </c>
      <c r="X270" t="str">
        <f>IF(IF('Pedidos día'!X270&gt;0,('Pedidos día'!X270*$C270)+$B270,"")&gt;20,IF('Pedidos día'!X270&gt;0,('Pedidos día'!X270*$C270)+$B270,""),20)</f>
        <v/>
      </c>
      <c r="Y270" t="str">
        <f>IF(IF('Pedidos día'!Y270&gt;0,('Pedidos día'!Y270*$C270)+$B270,"")&gt;20,IF('Pedidos día'!Y270&gt;0,('Pedidos día'!Y270*$C270)+$B270,""),20)</f>
        <v/>
      </c>
      <c r="Z270">
        <f>IF('Pedidos día'!Z270&gt;0,('Pedidos día'!Z270*$C270)+$B270,"")</f>
        <v>53.187247040096786</v>
      </c>
    </row>
    <row r="271" spans="1:26">
      <c r="A271" t="str">
        <f>'Pedidos día'!A271</f>
        <v>00000-0254</v>
      </c>
      <c r="B271">
        <f>'Pedidos día'!B271</f>
        <v>40</v>
      </c>
      <c r="C271" s="15">
        <f>'Pedidos día'!C271</f>
        <v>1.2633818819086795</v>
      </c>
      <c r="D271" t="str">
        <f>IF(IF('Pedidos día'!D271&gt;0,('Pedidos día'!D271*$C271)+$B271,"")&gt;20,IF('Pedidos día'!D271&gt;0,('Pedidos día'!D271*$C271)+$B271,""),20)</f>
        <v/>
      </c>
      <c r="E271" t="str">
        <f>IF(IF('Pedidos día'!E271&gt;0,('Pedidos día'!E271*$C271)+$B271,"")&gt;20,IF('Pedidos día'!E271&gt;0,('Pedidos día'!E271*$C271)+$B271,""),20)</f>
        <v/>
      </c>
      <c r="F271">
        <f>IF(IF('Pedidos día'!F271&gt;0,('Pedidos día'!F271*$C271)+$B271,"")&gt;20,IF('Pedidos día'!F271&gt;0,('Pedidos día'!F271*$C271)+$B271,""),20)</f>
        <v>48.843673173360756</v>
      </c>
      <c r="G271" t="str">
        <f>IF(IF('Pedidos día'!G271&gt;0,('Pedidos día'!G271*$C271)+$B271,"")&gt;20,IF('Pedidos día'!G271&gt;0,('Pedidos día'!G271*$C271)+$B271,""),20)</f>
        <v/>
      </c>
      <c r="H271" t="str">
        <f>IF(IF('Pedidos día'!H271&gt;0,('Pedidos día'!H271*$C271)+$B271,"")&gt;20,IF('Pedidos día'!H271&gt;0,('Pedidos día'!H271*$C271)+$B271,""),20)</f>
        <v/>
      </c>
      <c r="I271" t="str">
        <f>IF(IF('Pedidos día'!I271&gt;0,('Pedidos día'!I271*$C271)+$B271,"")&gt;20,IF('Pedidos día'!I271&gt;0,('Pedidos día'!I271*$C271)+$B271,""),20)</f>
        <v/>
      </c>
      <c r="J271" t="str">
        <f>IF(IF('Pedidos día'!J271&gt;0,('Pedidos día'!J271*$C271)+$B271,"")&gt;20,IF('Pedidos día'!J271&gt;0,('Pedidos día'!J271*$C271)+$B271,""),20)</f>
        <v/>
      </c>
      <c r="K271" t="str">
        <f>IF(IF('Pedidos día'!K271&gt;0,('Pedidos día'!K271*$C271)+$B271,"")&gt;20,IF('Pedidos día'!K271&gt;0,('Pedidos día'!K271*$C271)+$B271,""),20)</f>
        <v/>
      </c>
      <c r="L271" t="str">
        <f>IF(IF('Pedidos día'!L271&gt;0,('Pedidos día'!L271*$C271)+$B271,"")&gt;20,IF('Pedidos día'!L271&gt;0,('Pedidos día'!L271*$C271)+$B271,""),20)</f>
        <v/>
      </c>
      <c r="M271" t="str">
        <f>IF(IF('Pedidos día'!M271&gt;0,('Pedidos día'!M271*$C271)+$B271,"")&gt;20,IF('Pedidos día'!M271&gt;0,('Pedidos día'!M271*$C271)+$B271,""),20)</f>
        <v/>
      </c>
      <c r="N271" t="str">
        <f>IF(IF('Pedidos día'!N271&gt;0,('Pedidos día'!N271*$C271)+$B271,"")&gt;20,IF('Pedidos día'!N271&gt;0,('Pedidos día'!N271*$C271)+$B271,""),20)</f>
        <v/>
      </c>
      <c r="O271" t="str">
        <f>IF(IF('Pedidos día'!O271&gt;0,('Pedidos día'!O271*$C271)+$B271,"")&gt;20,IF('Pedidos día'!O271&gt;0,('Pedidos día'!O271*$C271)+$B271,""),20)</f>
        <v/>
      </c>
      <c r="P271" t="str">
        <f>IF(IF('Pedidos día'!P271&gt;0,('Pedidos día'!P271*$C271)+$B271,"")&gt;20,IF('Pedidos día'!P271&gt;0,('Pedidos día'!P271*$C271)+$B271,""),20)</f>
        <v/>
      </c>
      <c r="Q271" t="str">
        <f>IF(IF('Pedidos día'!Q271&gt;0,('Pedidos día'!Q271*$C271)+$B271,"")&gt;20,IF('Pedidos día'!Q271&gt;0,('Pedidos día'!Q271*$C271)+$B271,""),20)</f>
        <v/>
      </c>
      <c r="R271" t="str">
        <f>IF(IF('Pedidos día'!R271&gt;0,('Pedidos día'!R271*$C271)+$B271,"")&gt;20,IF('Pedidos día'!R271&gt;0,('Pedidos día'!R271*$C271)+$B271,""),20)</f>
        <v/>
      </c>
      <c r="S271" t="str">
        <f>IF(IF('Pedidos día'!S271&gt;0,('Pedidos día'!S271*$C271)+$B271,"")&gt;20,IF('Pedidos día'!S271&gt;0,('Pedidos día'!S271*$C271)+$B271,""),20)</f>
        <v/>
      </c>
      <c r="T271" t="str">
        <f>IF(IF('Pedidos día'!T271&gt;0,('Pedidos día'!T271*$C271)+$B271,"")&gt;20,IF('Pedidos día'!T271&gt;0,('Pedidos día'!T271*$C271)+$B271,""),20)</f>
        <v/>
      </c>
      <c r="U271" t="str">
        <f>IF(IF('Pedidos día'!U271&gt;0,('Pedidos día'!U271*$C271)+$B271,"")&gt;20,IF('Pedidos día'!U271&gt;0,('Pedidos día'!U271*$C271)+$B271,""),20)</f>
        <v/>
      </c>
      <c r="V271" t="str">
        <f>IF(IF('Pedidos día'!V271&gt;0,('Pedidos día'!V271*$C271)+$B271,"")&gt;20,IF('Pedidos día'!V271&gt;0,('Pedidos día'!V271*$C271)+$B271,""),20)</f>
        <v/>
      </c>
      <c r="W271" t="str">
        <f>IF(IF('Pedidos día'!W271&gt;0,('Pedidos día'!W271*$C271)+$B271,"")&gt;20,IF('Pedidos día'!W271&gt;0,('Pedidos día'!W271*$C271)+$B271,""),20)</f>
        <v/>
      </c>
      <c r="X271" t="str">
        <f>IF(IF('Pedidos día'!X271&gt;0,('Pedidos día'!X271*$C271)+$B271,"")&gt;20,IF('Pedidos día'!X271&gt;0,('Pedidos día'!X271*$C271)+$B271,""),20)</f>
        <v/>
      </c>
      <c r="Y271" t="str">
        <f>IF(IF('Pedidos día'!Y271&gt;0,('Pedidos día'!Y271*$C271)+$B271,"")&gt;20,IF('Pedidos día'!Y271&gt;0,('Pedidos día'!Y271*$C271)+$B271,""),20)</f>
        <v/>
      </c>
      <c r="Z271">
        <f>IF('Pedidos día'!Z271&gt;0,('Pedidos día'!Z271*$C271)+$B271,"")</f>
        <v>48.843673173360756</v>
      </c>
    </row>
    <row r="272" spans="1:26">
      <c r="A272" t="str">
        <f>'Pedidos día'!A272</f>
        <v>00000-0256</v>
      </c>
      <c r="B272">
        <f>'Pedidos día'!B272</f>
        <v>20</v>
      </c>
      <c r="C272" s="15">
        <f>'Pedidos día'!C272</f>
        <v>1.9827351011690002</v>
      </c>
      <c r="D272" t="str">
        <f>IF(IF('Pedidos día'!D272&gt;0,('Pedidos día'!D272*$C272)+$B272,"")&gt;20,IF('Pedidos día'!D272&gt;0,('Pedidos día'!D272*$C272)+$B272,""),20)</f>
        <v/>
      </c>
      <c r="E272" t="str">
        <f>IF(IF('Pedidos día'!E272&gt;0,('Pedidos día'!E272*$C272)+$B272,"")&gt;20,IF('Pedidos día'!E272&gt;0,('Pedidos día'!E272*$C272)+$B272,""),20)</f>
        <v/>
      </c>
      <c r="F272" t="str">
        <f>IF(IF('Pedidos día'!F272&gt;0,('Pedidos día'!F272*$C272)+$B272,"")&gt;20,IF('Pedidos día'!F272&gt;0,('Pedidos día'!F272*$C272)+$B272,""),20)</f>
        <v/>
      </c>
      <c r="G272" t="str">
        <f>IF(IF('Pedidos día'!G272&gt;0,('Pedidos día'!G272*$C272)+$B272,"")&gt;20,IF('Pedidos día'!G272&gt;0,('Pedidos día'!G272*$C272)+$B272,""),20)</f>
        <v/>
      </c>
      <c r="H272" t="str">
        <f>IF(IF('Pedidos día'!H272&gt;0,('Pedidos día'!H272*$C272)+$B272,"")&gt;20,IF('Pedidos día'!H272&gt;0,('Pedidos día'!H272*$C272)+$B272,""),20)</f>
        <v/>
      </c>
      <c r="I272" t="str">
        <f>IF(IF('Pedidos día'!I272&gt;0,('Pedidos día'!I272*$C272)+$B272,"")&gt;20,IF('Pedidos día'!I272&gt;0,('Pedidos día'!I272*$C272)+$B272,""),20)</f>
        <v/>
      </c>
      <c r="J272" t="str">
        <f>IF(IF('Pedidos día'!J272&gt;0,('Pedidos día'!J272*$C272)+$B272,"")&gt;20,IF('Pedidos día'!J272&gt;0,('Pedidos día'!J272*$C272)+$B272,""),20)</f>
        <v/>
      </c>
      <c r="K272" t="str">
        <f>IF(IF('Pedidos día'!K272&gt;0,('Pedidos día'!K272*$C272)+$B272,"")&gt;20,IF('Pedidos día'!K272&gt;0,('Pedidos día'!K272*$C272)+$B272,""),20)</f>
        <v/>
      </c>
      <c r="L272" t="str">
        <f>IF(IF('Pedidos día'!L272&gt;0,('Pedidos día'!L272*$C272)+$B272,"")&gt;20,IF('Pedidos día'!L272&gt;0,('Pedidos día'!L272*$C272)+$B272,""),20)</f>
        <v/>
      </c>
      <c r="M272" t="str">
        <f>IF(IF('Pedidos día'!M272&gt;0,('Pedidos día'!M272*$C272)+$B272,"")&gt;20,IF('Pedidos día'!M272&gt;0,('Pedidos día'!M272*$C272)+$B272,""),20)</f>
        <v/>
      </c>
      <c r="N272" t="str">
        <f>IF(IF('Pedidos día'!N272&gt;0,('Pedidos día'!N272*$C272)+$B272,"")&gt;20,IF('Pedidos día'!N272&gt;0,('Pedidos día'!N272*$C272)+$B272,""),20)</f>
        <v/>
      </c>
      <c r="O272" t="str">
        <f>IF(IF('Pedidos día'!O272&gt;0,('Pedidos día'!O272*$C272)+$B272,"")&gt;20,IF('Pedidos día'!O272&gt;0,('Pedidos día'!O272*$C272)+$B272,""),20)</f>
        <v/>
      </c>
      <c r="P272" t="str">
        <f>IF(IF('Pedidos día'!P272&gt;0,('Pedidos día'!P272*$C272)+$B272,"")&gt;20,IF('Pedidos día'!P272&gt;0,('Pedidos día'!P272*$C272)+$B272,""),20)</f>
        <v/>
      </c>
      <c r="Q272" t="str">
        <f>IF(IF('Pedidos día'!Q272&gt;0,('Pedidos día'!Q272*$C272)+$B272,"")&gt;20,IF('Pedidos día'!Q272&gt;0,('Pedidos día'!Q272*$C272)+$B272,""),20)</f>
        <v/>
      </c>
      <c r="R272" t="str">
        <f>IF(IF('Pedidos día'!R272&gt;0,('Pedidos día'!R272*$C272)+$B272,"")&gt;20,IF('Pedidos día'!R272&gt;0,('Pedidos día'!R272*$C272)+$B272,""),20)</f>
        <v/>
      </c>
      <c r="S272" t="str">
        <f>IF(IF('Pedidos día'!S272&gt;0,('Pedidos día'!S272*$C272)+$B272,"")&gt;20,IF('Pedidos día'!S272&gt;0,('Pedidos día'!S272*$C272)+$B272,""),20)</f>
        <v/>
      </c>
      <c r="T272" t="str">
        <f>IF(IF('Pedidos día'!T272&gt;0,('Pedidos día'!T272*$C272)+$B272,"")&gt;20,IF('Pedidos día'!T272&gt;0,('Pedidos día'!T272*$C272)+$B272,""),20)</f>
        <v/>
      </c>
      <c r="U272" t="str">
        <f>IF(IF('Pedidos día'!U272&gt;0,('Pedidos día'!U272*$C272)+$B272,"")&gt;20,IF('Pedidos día'!U272&gt;0,('Pedidos día'!U272*$C272)+$B272,""),20)</f>
        <v/>
      </c>
      <c r="V272" t="str">
        <f>IF(IF('Pedidos día'!V272&gt;0,('Pedidos día'!V272*$C272)+$B272,"")&gt;20,IF('Pedidos día'!V272&gt;0,('Pedidos día'!V272*$C272)+$B272,""),20)</f>
        <v/>
      </c>
      <c r="W272" t="str">
        <f>IF(IF('Pedidos día'!W272&gt;0,('Pedidos día'!W272*$C272)+$B272,"")&gt;20,IF('Pedidos día'!W272&gt;0,('Pedidos día'!W272*$C272)+$B272,""),20)</f>
        <v/>
      </c>
      <c r="X272">
        <f>IF(IF('Pedidos día'!X272&gt;0,('Pedidos día'!X272*$C272)+$B272,"")&gt;20,IF('Pedidos día'!X272&gt;0,('Pedidos día'!X272*$C272)+$B272,""),20)</f>
        <v>31.896410607014001</v>
      </c>
      <c r="Y272" t="str">
        <f>IF(IF('Pedidos día'!Y272&gt;0,('Pedidos día'!Y272*$C272)+$B272,"")&gt;20,IF('Pedidos día'!Y272&gt;0,('Pedidos día'!Y272*$C272)+$B272,""),20)</f>
        <v/>
      </c>
      <c r="Z272">
        <f>IF('Pedidos día'!Z272&gt;0,('Pedidos día'!Z272*$C272)+$B272,"")</f>
        <v>31.896410607014001</v>
      </c>
    </row>
    <row r="273" spans="1:26">
      <c r="A273" t="str">
        <f>'Pedidos día'!A273</f>
        <v>00000-0261</v>
      </c>
      <c r="B273">
        <f>'Pedidos día'!B273</f>
        <v>30</v>
      </c>
      <c r="C273" s="15">
        <f>'Pedidos día'!C273</f>
        <v>1.6705984916194039</v>
      </c>
      <c r="D273" t="str">
        <f>IF(IF('Pedidos día'!D273&gt;0,('Pedidos día'!D273*$C273)+$B273,"")&gt;20,IF('Pedidos día'!D273&gt;0,('Pedidos día'!D273*$C273)+$B273,""),20)</f>
        <v/>
      </c>
      <c r="E273" t="str">
        <f>IF(IF('Pedidos día'!E273&gt;0,('Pedidos día'!E273*$C273)+$B273,"")&gt;20,IF('Pedidos día'!E273&gt;0,('Pedidos día'!E273*$C273)+$B273,""),20)</f>
        <v/>
      </c>
      <c r="F273" t="str">
        <f>IF(IF('Pedidos día'!F273&gt;0,('Pedidos día'!F273*$C273)+$B273,"")&gt;20,IF('Pedidos día'!F273&gt;0,('Pedidos día'!F273*$C273)+$B273,""),20)</f>
        <v/>
      </c>
      <c r="G273" t="str">
        <f>IF(IF('Pedidos día'!G273&gt;0,('Pedidos día'!G273*$C273)+$B273,"")&gt;20,IF('Pedidos día'!G273&gt;0,('Pedidos día'!G273*$C273)+$B273,""),20)</f>
        <v/>
      </c>
      <c r="H273" t="str">
        <f>IF(IF('Pedidos día'!H273&gt;0,('Pedidos día'!H273*$C273)+$B273,"")&gt;20,IF('Pedidos día'!H273&gt;0,('Pedidos día'!H273*$C273)+$B273,""),20)</f>
        <v/>
      </c>
      <c r="I273" t="str">
        <f>IF(IF('Pedidos día'!I273&gt;0,('Pedidos día'!I273*$C273)+$B273,"")&gt;20,IF('Pedidos día'!I273&gt;0,('Pedidos día'!I273*$C273)+$B273,""),20)</f>
        <v/>
      </c>
      <c r="J273" t="str">
        <f>IF(IF('Pedidos día'!J273&gt;0,('Pedidos día'!J273*$C273)+$B273,"")&gt;20,IF('Pedidos día'!J273&gt;0,('Pedidos día'!J273*$C273)+$B273,""),20)</f>
        <v/>
      </c>
      <c r="K273" t="str">
        <f>IF(IF('Pedidos día'!K273&gt;0,('Pedidos día'!K273*$C273)+$B273,"")&gt;20,IF('Pedidos día'!K273&gt;0,('Pedidos día'!K273*$C273)+$B273,""),20)</f>
        <v/>
      </c>
      <c r="L273" t="str">
        <f>IF(IF('Pedidos día'!L273&gt;0,('Pedidos día'!L273*$C273)+$B273,"")&gt;20,IF('Pedidos día'!L273&gt;0,('Pedidos día'!L273*$C273)+$B273,""),20)</f>
        <v/>
      </c>
      <c r="M273">
        <f>IF(IF('Pedidos día'!M273&gt;0,('Pedidos día'!M273*$C273)+$B273,"")&gt;20,IF('Pedidos día'!M273&gt;0,('Pedidos día'!M273*$C273)+$B273,""),20)</f>
        <v>35.011795474858211</v>
      </c>
      <c r="N273" t="str">
        <f>IF(IF('Pedidos día'!N273&gt;0,('Pedidos día'!N273*$C273)+$B273,"")&gt;20,IF('Pedidos día'!N273&gt;0,('Pedidos día'!N273*$C273)+$B273,""),20)</f>
        <v/>
      </c>
      <c r="O273" t="str">
        <f>IF(IF('Pedidos día'!O273&gt;0,('Pedidos día'!O273*$C273)+$B273,"")&gt;20,IF('Pedidos día'!O273&gt;0,('Pedidos día'!O273*$C273)+$B273,""),20)</f>
        <v/>
      </c>
      <c r="P273" t="str">
        <f>IF(IF('Pedidos día'!P273&gt;0,('Pedidos día'!P273*$C273)+$B273,"")&gt;20,IF('Pedidos día'!P273&gt;0,('Pedidos día'!P273*$C273)+$B273,""),20)</f>
        <v/>
      </c>
      <c r="Q273" t="str">
        <f>IF(IF('Pedidos día'!Q273&gt;0,('Pedidos día'!Q273*$C273)+$B273,"")&gt;20,IF('Pedidos día'!Q273&gt;0,('Pedidos día'!Q273*$C273)+$B273,""),20)</f>
        <v/>
      </c>
      <c r="R273" t="str">
        <f>IF(IF('Pedidos día'!R273&gt;0,('Pedidos día'!R273*$C273)+$B273,"")&gt;20,IF('Pedidos día'!R273&gt;0,('Pedidos día'!R273*$C273)+$B273,""),20)</f>
        <v/>
      </c>
      <c r="S273" t="str">
        <f>IF(IF('Pedidos día'!S273&gt;0,('Pedidos día'!S273*$C273)+$B273,"")&gt;20,IF('Pedidos día'!S273&gt;0,('Pedidos día'!S273*$C273)+$B273,""),20)</f>
        <v/>
      </c>
      <c r="T273" t="str">
        <f>IF(IF('Pedidos día'!T273&gt;0,('Pedidos día'!T273*$C273)+$B273,"")&gt;20,IF('Pedidos día'!T273&gt;0,('Pedidos día'!T273*$C273)+$B273,""),20)</f>
        <v/>
      </c>
      <c r="U273" t="str">
        <f>IF(IF('Pedidos día'!U273&gt;0,('Pedidos día'!U273*$C273)+$B273,"")&gt;20,IF('Pedidos día'!U273&gt;0,('Pedidos día'!U273*$C273)+$B273,""),20)</f>
        <v/>
      </c>
      <c r="V273" t="str">
        <f>IF(IF('Pedidos día'!V273&gt;0,('Pedidos día'!V273*$C273)+$B273,"")&gt;20,IF('Pedidos día'!V273&gt;0,('Pedidos día'!V273*$C273)+$B273,""),20)</f>
        <v/>
      </c>
      <c r="W273" t="str">
        <f>IF(IF('Pedidos día'!W273&gt;0,('Pedidos día'!W273*$C273)+$B273,"")&gt;20,IF('Pedidos día'!W273&gt;0,('Pedidos día'!W273*$C273)+$B273,""),20)</f>
        <v/>
      </c>
      <c r="X273" t="str">
        <f>IF(IF('Pedidos día'!X273&gt;0,('Pedidos día'!X273*$C273)+$B273,"")&gt;20,IF('Pedidos día'!X273&gt;0,('Pedidos día'!X273*$C273)+$B273,""),20)</f>
        <v/>
      </c>
      <c r="Y273" t="str">
        <f>IF(IF('Pedidos día'!Y273&gt;0,('Pedidos día'!Y273*$C273)+$B273,"")&gt;20,IF('Pedidos día'!Y273&gt;0,('Pedidos día'!Y273*$C273)+$B273,""),20)</f>
        <v/>
      </c>
      <c r="Z273">
        <f>IF('Pedidos día'!Z273&gt;0,('Pedidos día'!Z273*$C273)+$B273,"")</f>
        <v>35.011795474858211</v>
      </c>
    </row>
    <row r="274" spans="1:26">
      <c r="A274" t="str">
        <f>'Pedidos día'!A274</f>
        <v>00000-0262</v>
      </c>
      <c r="B274">
        <f>'Pedidos día'!B274</f>
        <v>10</v>
      </c>
      <c r="C274" s="15">
        <f>'Pedidos día'!C274</f>
        <v>1.2240309026643796</v>
      </c>
      <c r="D274" t="str">
        <f>IF(IF('Pedidos día'!D274&gt;0,('Pedidos día'!D274*$C274)+$B274,"")&gt;20,IF('Pedidos día'!D274&gt;0,('Pedidos día'!D274*$C274)+$B274,""),20)</f>
        <v/>
      </c>
      <c r="E274" t="str">
        <f>IF(IF('Pedidos día'!E274&gt;0,('Pedidos día'!E274*$C274)+$B274,"")&gt;20,IF('Pedidos día'!E274&gt;0,('Pedidos día'!E274*$C274)+$B274,""),20)</f>
        <v/>
      </c>
      <c r="F274">
        <f>IF(IF('Pedidos día'!F274&gt;0,('Pedidos día'!F274*$C274)+$B274,"")&gt;20,IF('Pedidos día'!F274&gt;0,('Pedidos día'!F274*$C274)+$B274,""),20)</f>
        <v>20</v>
      </c>
      <c r="G274" t="str">
        <f>IF(IF('Pedidos día'!G274&gt;0,('Pedidos día'!G274*$C274)+$B274,"")&gt;20,IF('Pedidos día'!G274&gt;0,('Pedidos día'!G274*$C274)+$B274,""),20)</f>
        <v/>
      </c>
      <c r="H274" t="str">
        <f>IF(IF('Pedidos día'!H274&gt;0,('Pedidos día'!H274*$C274)+$B274,"")&gt;20,IF('Pedidos día'!H274&gt;0,('Pedidos día'!H274*$C274)+$B274,""),20)</f>
        <v/>
      </c>
      <c r="I274" t="str">
        <f>IF(IF('Pedidos día'!I274&gt;0,('Pedidos día'!I274*$C274)+$B274,"")&gt;20,IF('Pedidos día'!I274&gt;0,('Pedidos día'!I274*$C274)+$B274,""),20)</f>
        <v/>
      </c>
      <c r="J274" t="str">
        <f>IF(IF('Pedidos día'!J274&gt;0,('Pedidos día'!J274*$C274)+$B274,"")&gt;20,IF('Pedidos día'!J274&gt;0,('Pedidos día'!J274*$C274)+$B274,""),20)</f>
        <v/>
      </c>
      <c r="K274" t="str">
        <f>IF(IF('Pedidos día'!K274&gt;0,('Pedidos día'!K274*$C274)+$B274,"")&gt;20,IF('Pedidos día'!K274&gt;0,('Pedidos día'!K274*$C274)+$B274,""),20)</f>
        <v/>
      </c>
      <c r="L274" t="str">
        <f>IF(IF('Pedidos día'!L274&gt;0,('Pedidos día'!L274*$C274)+$B274,"")&gt;20,IF('Pedidos día'!L274&gt;0,('Pedidos día'!L274*$C274)+$B274,""),20)</f>
        <v/>
      </c>
      <c r="M274" t="str">
        <f>IF(IF('Pedidos día'!M274&gt;0,('Pedidos día'!M274*$C274)+$B274,"")&gt;20,IF('Pedidos día'!M274&gt;0,('Pedidos día'!M274*$C274)+$B274,""),20)</f>
        <v/>
      </c>
      <c r="N274" t="str">
        <f>IF(IF('Pedidos día'!N274&gt;0,('Pedidos día'!N274*$C274)+$B274,"")&gt;20,IF('Pedidos día'!N274&gt;0,('Pedidos día'!N274*$C274)+$B274,""),20)</f>
        <v/>
      </c>
      <c r="O274" t="str">
        <f>IF(IF('Pedidos día'!O274&gt;0,('Pedidos día'!O274*$C274)+$B274,"")&gt;20,IF('Pedidos día'!O274&gt;0,('Pedidos día'!O274*$C274)+$B274,""),20)</f>
        <v/>
      </c>
      <c r="P274" t="str">
        <f>IF(IF('Pedidos día'!P274&gt;0,('Pedidos día'!P274*$C274)+$B274,"")&gt;20,IF('Pedidos día'!P274&gt;0,('Pedidos día'!P274*$C274)+$B274,""),20)</f>
        <v/>
      </c>
      <c r="Q274" t="str">
        <f>IF(IF('Pedidos día'!Q274&gt;0,('Pedidos día'!Q274*$C274)+$B274,"")&gt;20,IF('Pedidos día'!Q274&gt;0,('Pedidos día'!Q274*$C274)+$B274,""),20)</f>
        <v/>
      </c>
      <c r="R274" t="str">
        <f>IF(IF('Pedidos día'!R274&gt;0,('Pedidos día'!R274*$C274)+$B274,"")&gt;20,IF('Pedidos día'!R274&gt;0,('Pedidos día'!R274*$C274)+$B274,""),20)</f>
        <v/>
      </c>
      <c r="S274" t="str">
        <f>IF(IF('Pedidos día'!S274&gt;0,('Pedidos día'!S274*$C274)+$B274,"")&gt;20,IF('Pedidos día'!S274&gt;0,('Pedidos día'!S274*$C274)+$B274,""),20)</f>
        <v/>
      </c>
      <c r="T274" t="str">
        <f>IF(IF('Pedidos día'!T274&gt;0,('Pedidos día'!T274*$C274)+$B274,"")&gt;20,IF('Pedidos día'!T274&gt;0,('Pedidos día'!T274*$C274)+$B274,""),20)</f>
        <v/>
      </c>
      <c r="U274" t="str">
        <f>IF(IF('Pedidos día'!U274&gt;0,('Pedidos día'!U274*$C274)+$B274,"")&gt;20,IF('Pedidos día'!U274&gt;0,('Pedidos día'!U274*$C274)+$B274,""),20)</f>
        <v/>
      </c>
      <c r="V274" t="str">
        <f>IF(IF('Pedidos día'!V274&gt;0,('Pedidos día'!V274*$C274)+$B274,"")&gt;20,IF('Pedidos día'!V274&gt;0,('Pedidos día'!V274*$C274)+$B274,""),20)</f>
        <v/>
      </c>
      <c r="W274" t="str">
        <f>IF(IF('Pedidos día'!W274&gt;0,('Pedidos día'!W274*$C274)+$B274,"")&gt;20,IF('Pedidos día'!W274&gt;0,('Pedidos día'!W274*$C274)+$B274,""),20)</f>
        <v/>
      </c>
      <c r="X274" t="str">
        <f>IF(IF('Pedidos día'!X274&gt;0,('Pedidos día'!X274*$C274)+$B274,"")&gt;20,IF('Pedidos día'!X274&gt;0,('Pedidos día'!X274*$C274)+$B274,""),20)</f>
        <v/>
      </c>
      <c r="Y274" t="str">
        <f>IF(IF('Pedidos día'!Y274&gt;0,('Pedidos día'!Y274*$C274)+$B274,"")&gt;20,IF('Pedidos día'!Y274&gt;0,('Pedidos día'!Y274*$C274)+$B274,""),20)</f>
        <v/>
      </c>
      <c r="Z274">
        <f>IF('Pedidos día'!Z274&gt;0,('Pedidos día'!Z274*$C274)+$B274,"")</f>
        <v>13.672092707993139</v>
      </c>
    </row>
    <row r="275" spans="1:26">
      <c r="A275" t="str">
        <f>'Pedidos día'!A275</f>
        <v>00000-0263</v>
      </c>
      <c r="B275">
        <f>'Pedidos día'!B275</f>
        <v>30</v>
      </c>
      <c r="C275" s="15">
        <f>'Pedidos día'!C275</f>
        <v>1.838138737803976</v>
      </c>
      <c r="D275" t="str">
        <f>IF(IF('Pedidos día'!D275&gt;0,('Pedidos día'!D275*$C275)+$B275,"")&gt;20,IF('Pedidos día'!D275&gt;0,('Pedidos día'!D275*$C275)+$B275,""),20)</f>
        <v/>
      </c>
      <c r="E275" t="str">
        <f>IF(IF('Pedidos día'!E275&gt;0,('Pedidos día'!E275*$C275)+$B275,"")&gt;20,IF('Pedidos día'!E275&gt;0,('Pedidos día'!E275*$C275)+$B275,""),20)</f>
        <v/>
      </c>
      <c r="F275" t="str">
        <f>IF(IF('Pedidos día'!F275&gt;0,('Pedidos día'!F275*$C275)+$B275,"")&gt;20,IF('Pedidos día'!F275&gt;0,('Pedidos día'!F275*$C275)+$B275,""),20)</f>
        <v/>
      </c>
      <c r="G275" t="str">
        <f>IF(IF('Pedidos día'!G275&gt;0,('Pedidos día'!G275*$C275)+$B275,"")&gt;20,IF('Pedidos día'!G275&gt;0,('Pedidos día'!G275*$C275)+$B275,""),20)</f>
        <v/>
      </c>
      <c r="H275" t="str">
        <f>IF(IF('Pedidos día'!H275&gt;0,('Pedidos día'!H275*$C275)+$B275,"")&gt;20,IF('Pedidos día'!H275&gt;0,('Pedidos día'!H275*$C275)+$B275,""),20)</f>
        <v/>
      </c>
      <c r="I275" t="str">
        <f>IF(IF('Pedidos día'!I275&gt;0,('Pedidos día'!I275*$C275)+$B275,"")&gt;20,IF('Pedidos día'!I275&gt;0,('Pedidos día'!I275*$C275)+$B275,""),20)</f>
        <v/>
      </c>
      <c r="J275" t="str">
        <f>IF(IF('Pedidos día'!J275&gt;0,('Pedidos día'!J275*$C275)+$B275,"")&gt;20,IF('Pedidos día'!J275&gt;0,('Pedidos día'!J275*$C275)+$B275,""),20)</f>
        <v/>
      </c>
      <c r="K275" t="str">
        <f>IF(IF('Pedidos día'!K275&gt;0,('Pedidos día'!K275*$C275)+$B275,"")&gt;20,IF('Pedidos día'!K275&gt;0,('Pedidos día'!K275*$C275)+$B275,""),20)</f>
        <v/>
      </c>
      <c r="L275" t="str">
        <f>IF(IF('Pedidos día'!L275&gt;0,('Pedidos día'!L275*$C275)+$B275,"")&gt;20,IF('Pedidos día'!L275&gt;0,('Pedidos día'!L275*$C275)+$B275,""),20)</f>
        <v/>
      </c>
      <c r="M275" t="str">
        <f>IF(IF('Pedidos día'!M275&gt;0,('Pedidos día'!M275*$C275)+$B275,"")&gt;20,IF('Pedidos día'!M275&gt;0,('Pedidos día'!M275*$C275)+$B275,""),20)</f>
        <v/>
      </c>
      <c r="N275" t="str">
        <f>IF(IF('Pedidos día'!N275&gt;0,('Pedidos día'!N275*$C275)+$B275,"")&gt;20,IF('Pedidos día'!N275&gt;0,('Pedidos día'!N275*$C275)+$B275,""),20)</f>
        <v/>
      </c>
      <c r="O275" t="str">
        <f>IF(IF('Pedidos día'!O275&gt;0,('Pedidos día'!O275*$C275)+$B275,"")&gt;20,IF('Pedidos día'!O275&gt;0,('Pedidos día'!O275*$C275)+$B275,""),20)</f>
        <v/>
      </c>
      <c r="P275" t="str">
        <f>IF(IF('Pedidos día'!P275&gt;0,('Pedidos día'!P275*$C275)+$B275,"")&gt;20,IF('Pedidos día'!P275&gt;0,('Pedidos día'!P275*$C275)+$B275,""),20)</f>
        <v/>
      </c>
      <c r="Q275" t="str">
        <f>IF(IF('Pedidos día'!Q275&gt;0,('Pedidos día'!Q275*$C275)+$B275,"")&gt;20,IF('Pedidos día'!Q275&gt;0,('Pedidos día'!Q275*$C275)+$B275,""),20)</f>
        <v/>
      </c>
      <c r="R275">
        <f>IF(IF('Pedidos día'!R275&gt;0,('Pedidos día'!R275*$C275)+$B275,"")&gt;20,IF('Pedidos día'!R275&gt;0,('Pedidos día'!R275*$C275)+$B275,""),20)</f>
        <v>53.895803591451688</v>
      </c>
      <c r="S275" t="str">
        <f>IF(IF('Pedidos día'!S275&gt;0,('Pedidos día'!S275*$C275)+$B275,"")&gt;20,IF('Pedidos día'!S275&gt;0,('Pedidos día'!S275*$C275)+$B275,""),20)</f>
        <v/>
      </c>
      <c r="T275" t="str">
        <f>IF(IF('Pedidos día'!T275&gt;0,('Pedidos día'!T275*$C275)+$B275,"")&gt;20,IF('Pedidos día'!T275&gt;0,('Pedidos día'!T275*$C275)+$B275,""),20)</f>
        <v/>
      </c>
      <c r="U275" t="str">
        <f>IF(IF('Pedidos día'!U275&gt;0,('Pedidos día'!U275*$C275)+$B275,"")&gt;20,IF('Pedidos día'!U275&gt;0,('Pedidos día'!U275*$C275)+$B275,""),20)</f>
        <v/>
      </c>
      <c r="V275" t="str">
        <f>IF(IF('Pedidos día'!V275&gt;0,('Pedidos día'!V275*$C275)+$B275,"")&gt;20,IF('Pedidos día'!V275&gt;0,('Pedidos día'!V275*$C275)+$B275,""),20)</f>
        <v/>
      </c>
      <c r="W275" t="str">
        <f>IF(IF('Pedidos día'!W275&gt;0,('Pedidos día'!W275*$C275)+$B275,"")&gt;20,IF('Pedidos día'!W275&gt;0,('Pedidos día'!W275*$C275)+$B275,""),20)</f>
        <v/>
      </c>
      <c r="X275" t="str">
        <f>IF(IF('Pedidos día'!X275&gt;0,('Pedidos día'!X275*$C275)+$B275,"")&gt;20,IF('Pedidos día'!X275&gt;0,('Pedidos día'!X275*$C275)+$B275,""),20)</f>
        <v/>
      </c>
      <c r="Y275" t="str">
        <f>IF(IF('Pedidos día'!Y275&gt;0,('Pedidos día'!Y275*$C275)+$B275,"")&gt;20,IF('Pedidos día'!Y275&gt;0,('Pedidos día'!Y275*$C275)+$B275,""),20)</f>
        <v/>
      </c>
      <c r="Z275">
        <f>IF('Pedidos día'!Z275&gt;0,('Pedidos día'!Z275*$C275)+$B275,"")</f>
        <v>53.895803591451688</v>
      </c>
    </row>
    <row r="276" spans="1:26">
      <c r="A276" t="str">
        <f>'Pedidos día'!A276</f>
        <v>00000-0264</v>
      </c>
      <c r="B276">
        <f>'Pedidos día'!B276</f>
        <v>40</v>
      </c>
      <c r="C276" s="15">
        <f>'Pedidos día'!C276</f>
        <v>1.1419305909967594</v>
      </c>
      <c r="D276" t="str">
        <f>IF(IF('Pedidos día'!D276&gt;0,('Pedidos día'!D276*$C276)+$B276,"")&gt;20,IF('Pedidos día'!D276&gt;0,('Pedidos día'!D276*$C276)+$B276,""),20)</f>
        <v/>
      </c>
      <c r="E276" t="str">
        <f>IF(IF('Pedidos día'!E276&gt;0,('Pedidos día'!E276*$C276)+$B276,"")&gt;20,IF('Pedidos día'!E276&gt;0,('Pedidos día'!E276*$C276)+$B276,""),20)</f>
        <v/>
      </c>
      <c r="F276" t="str">
        <f>IF(IF('Pedidos día'!F276&gt;0,('Pedidos día'!F276*$C276)+$B276,"")&gt;20,IF('Pedidos día'!F276&gt;0,('Pedidos día'!F276*$C276)+$B276,""),20)</f>
        <v/>
      </c>
      <c r="G276" t="str">
        <f>IF(IF('Pedidos día'!G276&gt;0,('Pedidos día'!G276*$C276)+$B276,"")&gt;20,IF('Pedidos día'!G276&gt;0,('Pedidos día'!G276*$C276)+$B276,""),20)</f>
        <v/>
      </c>
      <c r="H276" t="str">
        <f>IF(IF('Pedidos día'!H276&gt;0,('Pedidos día'!H276*$C276)+$B276,"")&gt;20,IF('Pedidos día'!H276&gt;0,('Pedidos día'!H276*$C276)+$B276,""),20)</f>
        <v/>
      </c>
      <c r="I276" t="str">
        <f>IF(IF('Pedidos día'!I276&gt;0,('Pedidos día'!I276*$C276)+$B276,"")&gt;20,IF('Pedidos día'!I276&gt;0,('Pedidos día'!I276*$C276)+$B276,""),20)</f>
        <v/>
      </c>
      <c r="J276" t="str">
        <f>IF(IF('Pedidos día'!J276&gt;0,('Pedidos día'!J276*$C276)+$B276,"")&gt;20,IF('Pedidos día'!J276&gt;0,('Pedidos día'!J276*$C276)+$B276,""),20)</f>
        <v/>
      </c>
      <c r="K276" t="str">
        <f>IF(IF('Pedidos día'!K276&gt;0,('Pedidos día'!K276*$C276)+$B276,"")&gt;20,IF('Pedidos día'!K276&gt;0,('Pedidos día'!K276*$C276)+$B276,""),20)</f>
        <v/>
      </c>
      <c r="L276" t="str">
        <f>IF(IF('Pedidos día'!L276&gt;0,('Pedidos día'!L276*$C276)+$B276,"")&gt;20,IF('Pedidos día'!L276&gt;0,('Pedidos día'!L276*$C276)+$B276,""),20)</f>
        <v/>
      </c>
      <c r="M276" t="str">
        <f>IF(IF('Pedidos día'!M276&gt;0,('Pedidos día'!M276*$C276)+$B276,"")&gt;20,IF('Pedidos día'!M276&gt;0,('Pedidos día'!M276*$C276)+$B276,""),20)</f>
        <v/>
      </c>
      <c r="N276" t="str">
        <f>IF(IF('Pedidos día'!N276&gt;0,('Pedidos día'!N276*$C276)+$B276,"")&gt;20,IF('Pedidos día'!N276&gt;0,('Pedidos día'!N276*$C276)+$B276,""),20)</f>
        <v/>
      </c>
      <c r="O276" t="str">
        <f>IF(IF('Pedidos día'!O276&gt;0,('Pedidos día'!O276*$C276)+$B276,"")&gt;20,IF('Pedidos día'!O276&gt;0,('Pedidos día'!O276*$C276)+$B276,""),20)</f>
        <v/>
      </c>
      <c r="P276" t="str">
        <f>IF(IF('Pedidos día'!P276&gt;0,('Pedidos día'!P276*$C276)+$B276,"")&gt;20,IF('Pedidos día'!P276&gt;0,('Pedidos día'!P276*$C276)+$B276,""),20)</f>
        <v/>
      </c>
      <c r="Q276" t="str">
        <f>IF(IF('Pedidos día'!Q276&gt;0,('Pedidos día'!Q276*$C276)+$B276,"")&gt;20,IF('Pedidos día'!Q276&gt;0,('Pedidos día'!Q276*$C276)+$B276,""),20)</f>
        <v/>
      </c>
      <c r="R276" t="str">
        <f>IF(IF('Pedidos día'!R276&gt;0,('Pedidos día'!R276*$C276)+$B276,"")&gt;20,IF('Pedidos día'!R276&gt;0,('Pedidos día'!R276*$C276)+$B276,""),20)</f>
        <v/>
      </c>
      <c r="S276" t="str">
        <f>IF(IF('Pedidos día'!S276&gt;0,('Pedidos día'!S276*$C276)+$B276,"")&gt;20,IF('Pedidos día'!S276&gt;0,('Pedidos día'!S276*$C276)+$B276,""),20)</f>
        <v/>
      </c>
      <c r="T276">
        <f>IF(IF('Pedidos día'!T276&gt;0,('Pedidos día'!T276*$C276)+$B276,"")&gt;20,IF('Pedidos día'!T276&gt;0,('Pedidos día'!T276*$C276)+$B276,""),20)</f>
        <v>53.703167091961113</v>
      </c>
      <c r="U276" t="str">
        <f>IF(IF('Pedidos día'!U276&gt;0,('Pedidos día'!U276*$C276)+$B276,"")&gt;20,IF('Pedidos día'!U276&gt;0,('Pedidos día'!U276*$C276)+$B276,""),20)</f>
        <v/>
      </c>
      <c r="V276" t="str">
        <f>IF(IF('Pedidos día'!V276&gt;0,('Pedidos día'!V276*$C276)+$B276,"")&gt;20,IF('Pedidos día'!V276&gt;0,('Pedidos día'!V276*$C276)+$B276,""),20)</f>
        <v/>
      </c>
      <c r="W276" t="str">
        <f>IF(IF('Pedidos día'!W276&gt;0,('Pedidos día'!W276*$C276)+$B276,"")&gt;20,IF('Pedidos día'!W276&gt;0,('Pedidos día'!W276*$C276)+$B276,""),20)</f>
        <v/>
      </c>
      <c r="X276" t="str">
        <f>IF(IF('Pedidos día'!X276&gt;0,('Pedidos día'!X276*$C276)+$B276,"")&gt;20,IF('Pedidos día'!X276&gt;0,('Pedidos día'!X276*$C276)+$B276,""),20)</f>
        <v/>
      </c>
      <c r="Y276" t="str">
        <f>IF(IF('Pedidos día'!Y276&gt;0,('Pedidos día'!Y276*$C276)+$B276,"")&gt;20,IF('Pedidos día'!Y276&gt;0,('Pedidos día'!Y276*$C276)+$B276,""),20)</f>
        <v/>
      </c>
      <c r="Z276">
        <f>IF('Pedidos día'!Z276&gt;0,('Pedidos día'!Z276*$C276)+$B276,"")</f>
        <v>53.703167091961113</v>
      </c>
    </row>
    <row r="277" spans="1:26">
      <c r="A277" t="str">
        <f>'Pedidos día'!A277</f>
        <v>00000-0269</v>
      </c>
      <c r="B277">
        <f>'Pedidos día'!B277</f>
        <v>20</v>
      </c>
      <c r="C277" s="15">
        <f>'Pedidos día'!C277</f>
        <v>1.4151879812832071</v>
      </c>
      <c r="D277" t="str">
        <f>IF(IF('Pedidos día'!D277&gt;0,('Pedidos día'!D277*$C277)+$B277,"")&gt;20,IF('Pedidos día'!D277&gt;0,('Pedidos día'!D277*$C277)+$B277,""),20)</f>
        <v/>
      </c>
      <c r="E277" t="str">
        <f>IF(IF('Pedidos día'!E277&gt;0,('Pedidos día'!E277*$C277)+$B277,"")&gt;20,IF('Pedidos día'!E277&gt;0,('Pedidos día'!E277*$C277)+$B277,""),20)</f>
        <v/>
      </c>
      <c r="F277">
        <f>IF(IF('Pedidos día'!F277&gt;0,('Pedidos día'!F277*$C277)+$B277,"")&gt;20,IF('Pedidos día'!F277&gt;0,('Pedidos día'!F277*$C277)+$B277,""),20)</f>
        <v>24.245563943849621</v>
      </c>
      <c r="G277" t="str">
        <f>IF(IF('Pedidos día'!G277&gt;0,('Pedidos día'!G277*$C277)+$B277,"")&gt;20,IF('Pedidos día'!G277&gt;0,('Pedidos día'!G277*$C277)+$B277,""),20)</f>
        <v/>
      </c>
      <c r="H277" t="str">
        <f>IF(IF('Pedidos día'!H277&gt;0,('Pedidos día'!H277*$C277)+$B277,"")&gt;20,IF('Pedidos día'!H277&gt;0,('Pedidos día'!H277*$C277)+$B277,""),20)</f>
        <v/>
      </c>
      <c r="I277" t="str">
        <f>IF(IF('Pedidos día'!I277&gt;0,('Pedidos día'!I277*$C277)+$B277,"")&gt;20,IF('Pedidos día'!I277&gt;0,('Pedidos día'!I277*$C277)+$B277,""),20)</f>
        <v/>
      </c>
      <c r="J277" t="str">
        <f>IF(IF('Pedidos día'!J277&gt;0,('Pedidos día'!J277*$C277)+$B277,"")&gt;20,IF('Pedidos día'!J277&gt;0,('Pedidos día'!J277*$C277)+$B277,""),20)</f>
        <v/>
      </c>
      <c r="K277" t="str">
        <f>IF(IF('Pedidos día'!K277&gt;0,('Pedidos día'!K277*$C277)+$B277,"")&gt;20,IF('Pedidos día'!K277&gt;0,('Pedidos día'!K277*$C277)+$B277,""),20)</f>
        <v/>
      </c>
      <c r="L277" t="str">
        <f>IF(IF('Pedidos día'!L277&gt;0,('Pedidos día'!L277*$C277)+$B277,"")&gt;20,IF('Pedidos día'!L277&gt;0,('Pedidos día'!L277*$C277)+$B277,""),20)</f>
        <v/>
      </c>
      <c r="M277" t="str">
        <f>IF(IF('Pedidos día'!M277&gt;0,('Pedidos día'!M277*$C277)+$B277,"")&gt;20,IF('Pedidos día'!M277&gt;0,('Pedidos día'!M277*$C277)+$B277,""),20)</f>
        <v/>
      </c>
      <c r="N277" t="str">
        <f>IF(IF('Pedidos día'!N277&gt;0,('Pedidos día'!N277*$C277)+$B277,"")&gt;20,IF('Pedidos día'!N277&gt;0,('Pedidos día'!N277*$C277)+$B277,""),20)</f>
        <v/>
      </c>
      <c r="O277" t="str">
        <f>IF(IF('Pedidos día'!O277&gt;0,('Pedidos día'!O277*$C277)+$B277,"")&gt;20,IF('Pedidos día'!O277&gt;0,('Pedidos día'!O277*$C277)+$B277,""),20)</f>
        <v/>
      </c>
      <c r="P277" t="str">
        <f>IF(IF('Pedidos día'!P277&gt;0,('Pedidos día'!P277*$C277)+$B277,"")&gt;20,IF('Pedidos día'!P277&gt;0,('Pedidos día'!P277*$C277)+$B277,""),20)</f>
        <v/>
      </c>
      <c r="Q277" t="str">
        <f>IF(IF('Pedidos día'!Q277&gt;0,('Pedidos día'!Q277*$C277)+$B277,"")&gt;20,IF('Pedidos día'!Q277&gt;0,('Pedidos día'!Q277*$C277)+$B277,""),20)</f>
        <v/>
      </c>
      <c r="R277" t="str">
        <f>IF(IF('Pedidos día'!R277&gt;0,('Pedidos día'!R277*$C277)+$B277,"")&gt;20,IF('Pedidos día'!R277&gt;0,('Pedidos día'!R277*$C277)+$B277,""),20)</f>
        <v/>
      </c>
      <c r="S277" t="str">
        <f>IF(IF('Pedidos día'!S277&gt;0,('Pedidos día'!S277*$C277)+$B277,"")&gt;20,IF('Pedidos día'!S277&gt;0,('Pedidos día'!S277*$C277)+$B277,""),20)</f>
        <v/>
      </c>
      <c r="T277" t="str">
        <f>IF(IF('Pedidos día'!T277&gt;0,('Pedidos día'!T277*$C277)+$B277,"")&gt;20,IF('Pedidos día'!T277&gt;0,('Pedidos día'!T277*$C277)+$B277,""),20)</f>
        <v/>
      </c>
      <c r="U277" t="str">
        <f>IF(IF('Pedidos día'!U277&gt;0,('Pedidos día'!U277*$C277)+$B277,"")&gt;20,IF('Pedidos día'!U277&gt;0,('Pedidos día'!U277*$C277)+$B277,""),20)</f>
        <v/>
      </c>
      <c r="V277" t="str">
        <f>IF(IF('Pedidos día'!V277&gt;0,('Pedidos día'!V277*$C277)+$B277,"")&gt;20,IF('Pedidos día'!V277&gt;0,('Pedidos día'!V277*$C277)+$B277,""),20)</f>
        <v/>
      </c>
      <c r="W277" t="str">
        <f>IF(IF('Pedidos día'!W277&gt;0,('Pedidos día'!W277*$C277)+$B277,"")&gt;20,IF('Pedidos día'!W277&gt;0,('Pedidos día'!W277*$C277)+$B277,""),20)</f>
        <v/>
      </c>
      <c r="X277" t="str">
        <f>IF(IF('Pedidos día'!X277&gt;0,('Pedidos día'!X277*$C277)+$B277,"")&gt;20,IF('Pedidos día'!X277&gt;0,('Pedidos día'!X277*$C277)+$B277,""),20)</f>
        <v/>
      </c>
      <c r="Y277" t="str">
        <f>IF(IF('Pedidos día'!Y277&gt;0,('Pedidos día'!Y277*$C277)+$B277,"")&gt;20,IF('Pedidos día'!Y277&gt;0,('Pedidos día'!Y277*$C277)+$B277,""),20)</f>
        <v/>
      </c>
      <c r="Z277">
        <f>IF('Pedidos día'!Z277&gt;0,('Pedidos día'!Z277*$C277)+$B277,"")</f>
        <v>24.245563943849621</v>
      </c>
    </row>
    <row r="278" spans="1:26">
      <c r="A278" t="str">
        <f>'Pedidos día'!A278</f>
        <v>00000-0270</v>
      </c>
      <c r="B278">
        <f>'Pedidos día'!B278</f>
        <v>10</v>
      </c>
      <c r="C278" s="15">
        <f>'Pedidos día'!C278</f>
        <v>1.2143165460157572</v>
      </c>
      <c r="D278" t="str">
        <f>IF(IF('Pedidos día'!D278&gt;0,('Pedidos día'!D278*$C278)+$B278,"")&gt;20,IF('Pedidos día'!D278&gt;0,('Pedidos día'!D278*$C278)+$B278,""),20)</f>
        <v/>
      </c>
      <c r="E278" t="str">
        <f>IF(IF('Pedidos día'!E278&gt;0,('Pedidos día'!E278*$C278)+$B278,"")&gt;20,IF('Pedidos día'!E278&gt;0,('Pedidos día'!E278*$C278)+$B278,""),20)</f>
        <v/>
      </c>
      <c r="F278" t="str">
        <f>IF(IF('Pedidos día'!F278&gt;0,('Pedidos día'!F278*$C278)+$B278,"")&gt;20,IF('Pedidos día'!F278&gt;0,('Pedidos día'!F278*$C278)+$B278,""),20)</f>
        <v/>
      </c>
      <c r="G278" t="str">
        <f>IF(IF('Pedidos día'!G278&gt;0,('Pedidos día'!G278*$C278)+$B278,"")&gt;20,IF('Pedidos día'!G278&gt;0,('Pedidos día'!G278*$C278)+$B278,""),20)</f>
        <v/>
      </c>
      <c r="H278" t="str">
        <f>IF(IF('Pedidos día'!H278&gt;0,('Pedidos día'!H278*$C278)+$B278,"")&gt;20,IF('Pedidos día'!H278&gt;0,('Pedidos día'!H278*$C278)+$B278,""),20)</f>
        <v/>
      </c>
      <c r="I278" t="str">
        <f>IF(IF('Pedidos día'!I278&gt;0,('Pedidos día'!I278*$C278)+$B278,"")&gt;20,IF('Pedidos día'!I278&gt;0,('Pedidos día'!I278*$C278)+$B278,""),20)</f>
        <v/>
      </c>
      <c r="J278" t="str">
        <f>IF(IF('Pedidos día'!J278&gt;0,('Pedidos día'!J278*$C278)+$B278,"")&gt;20,IF('Pedidos día'!J278&gt;0,('Pedidos día'!J278*$C278)+$B278,""),20)</f>
        <v/>
      </c>
      <c r="K278" t="str">
        <f>IF(IF('Pedidos día'!K278&gt;0,('Pedidos día'!K278*$C278)+$B278,"")&gt;20,IF('Pedidos día'!K278&gt;0,('Pedidos día'!K278*$C278)+$B278,""),20)</f>
        <v/>
      </c>
      <c r="L278" t="str">
        <f>IF(IF('Pedidos día'!L278&gt;0,('Pedidos día'!L278*$C278)+$B278,"")&gt;20,IF('Pedidos día'!L278&gt;0,('Pedidos día'!L278*$C278)+$B278,""),20)</f>
        <v/>
      </c>
      <c r="M278" t="str">
        <f>IF(IF('Pedidos día'!M278&gt;0,('Pedidos día'!M278*$C278)+$B278,"")&gt;20,IF('Pedidos día'!M278&gt;0,('Pedidos día'!M278*$C278)+$B278,""),20)</f>
        <v/>
      </c>
      <c r="N278" t="str">
        <f>IF(IF('Pedidos día'!N278&gt;0,('Pedidos día'!N278*$C278)+$B278,"")&gt;20,IF('Pedidos día'!N278&gt;0,('Pedidos día'!N278*$C278)+$B278,""),20)</f>
        <v/>
      </c>
      <c r="O278" t="str">
        <f>IF(IF('Pedidos día'!O278&gt;0,('Pedidos día'!O278*$C278)+$B278,"")&gt;20,IF('Pedidos día'!O278&gt;0,('Pedidos día'!O278*$C278)+$B278,""),20)</f>
        <v/>
      </c>
      <c r="P278" t="str">
        <f>IF(IF('Pedidos día'!P278&gt;0,('Pedidos día'!P278*$C278)+$B278,"")&gt;20,IF('Pedidos día'!P278&gt;0,('Pedidos día'!P278*$C278)+$B278,""),20)</f>
        <v/>
      </c>
      <c r="Q278" t="str">
        <f>IF(IF('Pedidos día'!Q278&gt;0,('Pedidos día'!Q278*$C278)+$B278,"")&gt;20,IF('Pedidos día'!Q278&gt;0,('Pedidos día'!Q278*$C278)+$B278,""),20)</f>
        <v/>
      </c>
      <c r="R278" t="str">
        <f>IF(IF('Pedidos día'!R278&gt;0,('Pedidos día'!R278*$C278)+$B278,"")&gt;20,IF('Pedidos día'!R278&gt;0,('Pedidos día'!R278*$C278)+$B278,""),20)</f>
        <v/>
      </c>
      <c r="S278" t="str">
        <f>IF(IF('Pedidos día'!S278&gt;0,('Pedidos día'!S278*$C278)+$B278,"")&gt;20,IF('Pedidos día'!S278&gt;0,('Pedidos día'!S278*$C278)+$B278,""),20)</f>
        <v/>
      </c>
      <c r="T278" t="str">
        <f>IF(IF('Pedidos día'!T278&gt;0,('Pedidos día'!T278*$C278)+$B278,"")&gt;20,IF('Pedidos día'!T278&gt;0,('Pedidos día'!T278*$C278)+$B278,""),20)</f>
        <v/>
      </c>
      <c r="U278" t="str">
        <f>IF(IF('Pedidos día'!U278&gt;0,('Pedidos día'!U278*$C278)+$B278,"")&gt;20,IF('Pedidos día'!U278&gt;0,('Pedidos día'!U278*$C278)+$B278,""),20)</f>
        <v/>
      </c>
      <c r="V278">
        <f>IF(IF('Pedidos día'!V278&gt;0,('Pedidos día'!V278*$C278)+$B278,"")&gt;20,IF('Pedidos día'!V278&gt;0,('Pedidos día'!V278*$C278)+$B278,""),20)</f>
        <v>20</v>
      </c>
      <c r="W278" t="str">
        <f>IF(IF('Pedidos día'!W278&gt;0,('Pedidos día'!W278*$C278)+$B278,"")&gt;20,IF('Pedidos día'!W278&gt;0,('Pedidos día'!W278*$C278)+$B278,""),20)</f>
        <v/>
      </c>
      <c r="X278" t="str">
        <f>IF(IF('Pedidos día'!X278&gt;0,('Pedidos día'!X278*$C278)+$B278,"")&gt;20,IF('Pedidos día'!X278&gt;0,('Pedidos día'!X278*$C278)+$B278,""),20)</f>
        <v/>
      </c>
      <c r="Y278" t="str">
        <f>IF(IF('Pedidos día'!Y278&gt;0,('Pedidos día'!Y278*$C278)+$B278,"")&gt;20,IF('Pedidos día'!Y278&gt;0,('Pedidos día'!Y278*$C278)+$B278,""),20)</f>
        <v/>
      </c>
      <c r="Z278">
        <f>IF('Pedidos día'!Z278&gt;0,('Pedidos día'!Z278*$C278)+$B278,"")</f>
        <v>14.857266184063029</v>
      </c>
    </row>
    <row r="279" spans="1:26">
      <c r="A279" t="str">
        <f>'Pedidos día'!A279</f>
        <v>00000-0271</v>
      </c>
      <c r="B279">
        <f>'Pedidos día'!B279</f>
        <v>40</v>
      </c>
      <c r="C279" s="15">
        <f>'Pedidos día'!C279</f>
        <v>1.1419305909967594</v>
      </c>
      <c r="D279" t="str">
        <f>IF(IF('Pedidos día'!D279&gt;0,('Pedidos día'!D279*$C279)+$B279,"")&gt;20,IF('Pedidos día'!D279&gt;0,('Pedidos día'!D279*$C279)+$B279,""),20)</f>
        <v/>
      </c>
      <c r="E279" t="str">
        <f>IF(IF('Pedidos día'!E279&gt;0,('Pedidos día'!E279*$C279)+$B279,"")&gt;20,IF('Pedidos día'!E279&gt;0,('Pedidos día'!E279*$C279)+$B279,""),20)</f>
        <v/>
      </c>
      <c r="F279" t="str">
        <f>IF(IF('Pedidos día'!F279&gt;0,('Pedidos día'!F279*$C279)+$B279,"")&gt;20,IF('Pedidos día'!F279&gt;0,('Pedidos día'!F279*$C279)+$B279,""),20)</f>
        <v/>
      </c>
      <c r="G279">
        <f>IF(IF('Pedidos día'!G279&gt;0,('Pedidos día'!G279*$C279)+$B279,"")&gt;20,IF('Pedidos día'!G279&gt;0,('Pedidos día'!G279*$C279)+$B279,""),20)</f>
        <v>42.283861181993515</v>
      </c>
      <c r="H279" t="str">
        <f>IF(IF('Pedidos día'!H279&gt;0,('Pedidos día'!H279*$C279)+$B279,"")&gt;20,IF('Pedidos día'!H279&gt;0,('Pedidos día'!H279*$C279)+$B279,""),20)</f>
        <v/>
      </c>
      <c r="I279" t="str">
        <f>IF(IF('Pedidos día'!I279&gt;0,('Pedidos día'!I279*$C279)+$B279,"")&gt;20,IF('Pedidos día'!I279&gt;0,('Pedidos día'!I279*$C279)+$B279,""),20)</f>
        <v/>
      </c>
      <c r="J279" t="str">
        <f>IF(IF('Pedidos día'!J279&gt;0,('Pedidos día'!J279*$C279)+$B279,"")&gt;20,IF('Pedidos día'!J279&gt;0,('Pedidos día'!J279*$C279)+$B279,""),20)</f>
        <v/>
      </c>
      <c r="K279" t="str">
        <f>IF(IF('Pedidos día'!K279&gt;0,('Pedidos día'!K279*$C279)+$B279,"")&gt;20,IF('Pedidos día'!K279&gt;0,('Pedidos día'!K279*$C279)+$B279,""),20)</f>
        <v/>
      </c>
      <c r="L279" t="str">
        <f>IF(IF('Pedidos día'!L279&gt;0,('Pedidos día'!L279*$C279)+$B279,"")&gt;20,IF('Pedidos día'!L279&gt;0,('Pedidos día'!L279*$C279)+$B279,""),20)</f>
        <v/>
      </c>
      <c r="M279" t="str">
        <f>IF(IF('Pedidos día'!M279&gt;0,('Pedidos día'!M279*$C279)+$B279,"")&gt;20,IF('Pedidos día'!M279&gt;0,('Pedidos día'!M279*$C279)+$B279,""),20)</f>
        <v/>
      </c>
      <c r="N279" t="str">
        <f>IF(IF('Pedidos día'!N279&gt;0,('Pedidos día'!N279*$C279)+$B279,"")&gt;20,IF('Pedidos día'!N279&gt;0,('Pedidos día'!N279*$C279)+$B279,""),20)</f>
        <v/>
      </c>
      <c r="O279" t="str">
        <f>IF(IF('Pedidos día'!O279&gt;0,('Pedidos día'!O279*$C279)+$B279,"")&gt;20,IF('Pedidos día'!O279&gt;0,('Pedidos día'!O279*$C279)+$B279,""),20)</f>
        <v/>
      </c>
      <c r="P279" t="str">
        <f>IF(IF('Pedidos día'!P279&gt;0,('Pedidos día'!P279*$C279)+$B279,"")&gt;20,IF('Pedidos día'!P279&gt;0,('Pedidos día'!P279*$C279)+$B279,""),20)</f>
        <v/>
      </c>
      <c r="Q279" t="str">
        <f>IF(IF('Pedidos día'!Q279&gt;0,('Pedidos día'!Q279*$C279)+$B279,"")&gt;20,IF('Pedidos día'!Q279&gt;0,('Pedidos día'!Q279*$C279)+$B279,""),20)</f>
        <v/>
      </c>
      <c r="R279" t="str">
        <f>IF(IF('Pedidos día'!R279&gt;0,('Pedidos día'!R279*$C279)+$B279,"")&gt;20,IF('Pedidos día'!R279&gt;0,('Pedidos día'!R279*$C279)+$B279,""),20)</f>
        <v/>
      </c>
      <c r="S279" t="str">
        <f>IF(IF('Pedidos día'!S279&gt;0,('Pedidos día'!S279*$C279)+$B279,"")&gt;20,IF('Pedidos día'!S279&gt;0,('Pedidos día'!S279*$C279)+$B279,""),20)</f>
        <v/>
      </c>
      <c r="T279" t="str">
        <f>IF(IF('Pedidos día'!T279&gt;0,('Pedidos día'!T279*$C279)+$B279,"")&gt;20,IF('Pedidos día'!T279&gt;0,('Pedidos día'!T279*$C279)+$B279,""),20)</f>
        <v/>
      </c>
      <c r="U279" t="str">
        <f>IF(IF('Pedidos día'!U279&gt;0,('Pedidos día'!U279*$C279)+$B279,"")&gt;20,IF('Pedidos día'!U279&gt;0,('Pedidos día'!U279*$C279)+$B279,""),20)</f>
        <v/>
      </c>
      <c r="V279" t="str">
        <f>IF(IF('Pedidos día'!V279&gt;0,('Pedidos día'!V279*$C279)+$B279,"")&gt;20,IF('Pedidos día'!V279&gt;0,('Pedidos día'!V279*$C279)+$B279,""),20)</f>
        <v/>
      </c>
      <c r="W279" t="str">
        <f>IF(IF('Pedidos día'!W279&gt;0,('Pedidos día'!W279*$C279)+$B279,"")&gt;20,IF('Pedidos día'!W279&gt;0,('Pedidos día'!W279*$C279)+$B279,""),20)</f>
        <v/>
      </c>
      <c r="X279" t="str">
        <f>IF(IF('Pedidos día'!X279&gt;0,('Pedidos día'!X279*$C279)+$B279,"")&gt;20,IF('Pedidos día'!X279&gt;0,('Pedidos día'!X279*$C279)+$B279,""),20)</f>
        <v/>
      </c>
      <c r="Y279" t="str">
        <f>IF(IF('Pedidos día'!Y279&gt;0,('Pedidos día'!Y279*$C279)+$B279,"")&gt;20,IF('Pedidos día'!Y279&gt;0,('Pedidos día'!Y279*$C279)+$B279,""),20)</f>
        <v/>
      </c>
      <c r="Z279">
        <f>IF('Pedidos día'!Z279&gt;0,('Pedidos día'!Z279*$C279)+$B279,"")</f>
        <v>42.283861181993515</v>
      </c>
    </row>
    <row r="280" spans="1:26">
      <c r="A280" t="str">
        <f>'Pedidos día'!A280</f>
        <v>00000-0272</v>
      </c>
      <c r="B280">
        <f>'Pedidos día'!B280</f>
        <v>30</v>
      </c>
      <c r="C280" s="15">
        <f>'Pedidos día'!C280</f>
        <v>1.847226572307394</v>
      </c>
      <c r="D280" t="str">
        <f>IF(IF('Pedidos día'!D280&gt;0,('Pedidos día'!D280*$C280)+$B280,"")&gt;20,IF('Pedidos día'!D280&gt;0,('Pedidos día'!D280*$C280)+$B280,""),20)</f>
        <v/>
      </c>
      <c r="E280" t="str">
        <f>IF(IF('Pedidos día'!E280&gt;0,('Pedidos día'!E280*$C280)+$B280,"")&gt;20,IF('Pedidos día'!E280&gt;0,('Pedidos día'!E280*$C280)+$B280,""),20)</f>
        <v/>
      </c>
      <c r="F280">
        <f>IF(IF('Pedidos día'!F280&gt;0,('Pedidos día'!F280*$C280)+$B280,"")&gt;20,IF('Pedidos día'!F280&gt;0,('Pedidos día'!F280*$C280)+$B280,""),20)</f>
        <v>31.847226572307395</v>
      </c>
      <c r="G280" t="str">
        <f>IF(IF('Pedidos día'!G280&gt;0,('Pedidos día'!G280*$C280)+$B280,"")&gt;20,IF('Pedidos día'!G280&gt;0,('Pedidos día'!G280*$C280)+$B280,""),20)</f>
        <v/>
      </c>
      <c r="H280" t="str">
        <f>IF(IF('Pedidos día'!H280&gt;0,('Pedidos día'!H280*$C280)+$B280,"")&gt;20,IF('Pedidos día'!H280&gt;0,('Pedidos día'!H280*$C280)+$B280,""),20)</f>
        <v/>
      </c>
      <c r="I280" t="str">
        <f>IF(IF('Pedidos día'!I280&gt;0,('Pedidos día'!I280*$C280)+$B280,"")&gt;20,IF('Pedidos día'!I280&gt;0,('Pedidos día'!I280*$C280)+$B280,""),20)</f>
        <v/>
      </c>
      <c r="J280" t="str">
        <f>IF(IF('Pedidos día'!J280&gt;0,('Pedidos día'!J280*$C280)+$B280,"")&gt;20,IF('Pedidos día'!J280&gt;0,('Pedidos día'!J280*$C280)+$B280,""),20)</f>
        <v/>
      </c>
      <c r="K280" t="str">
        <f>IF(IF('Pedidos día'!K280&gt;0,('Pedidos día'!K280*$C280)+$B280,"")&gt;20,IF('Pedidos día'!K280&gt;0,('Pedidos día'!K280*$C280)+$B280,""),20)</f>
        <v/>
      </c>
      <c r="L280" t="str">
        <f>IF(IF('Pedidos día'!L280&gt;0,('Pedidos día'!L280*$C280)+$B280,"")&gt;20,IF('Pedidos día'!L280&gt;0,('Pedidos día'!L280*$C280)+$B280,""),20)</f>
        <v/>
      </c>
      <c r="M280" t="str">
        <f>IF(IF('Pedidos día'!M280&gt;0,('Pedidos día'!M280*$C280)+$B280,"")&gt;20,IF('Pedidos día'!M280&gt;0,('Pedidos día'!M280*$C280)+$B280,""),20)</f>
        <v/>
      </c>
      <c r="N280" t="str">
        <f>IF(IF('Pedidos día'!N280&gt;0,('Pedidos día'!N280*$C280)+$B280,"")&gt;20,IF('Pedidos día'!N280&gt;0,('Pedidos día'!N280*$C280)+$B280,""),20)</f>
        <v/>
      </c>
      <c r="O280" t="str">
        <f>IF(IF('Pedidos día'!O280&gt;0,('Pedidos día'!O280*$C280)+$B280,"")&gt;20,IF('Pedidos día'!O280&gt;0,('Pedidos día'!O280*$C280)+$B280,""),20)</f>
        <v/>
      </c>
      <c r="P280" t="str">
        <f>IF(IF('Pedidos día'!P280&gt;0,('Pedidos día'!P280*$C280)+$B280,"")&gt;20,IF('Pedidos día'!P280&gt;0,('Pedidos día'!P280*$C280)+$B280,""),20)</f>
        <v/>
      </c>
      <c r="Q280" t="str">
        <f>IF(IF('Pedidos día'!Q280&gt;0,('Pedidos día'!Q280*$C280)+$B280,"")&gt;20,IF('Pedidos día'!Q280&gt;0,('Pedidos día'!Q280*$C280)+$B280,""),20)</f>
        <v/>
      </c>
      <c r="R280" t="str">
        <f>IF(IF('Pedidos día'!R280&gt;0,('Pedidos día'!R280*$C280)+$B280,"")&gt;20,IF('Pedidos día'!R280&gt;0,('Pedidos día'!R280*$C280)+$B280,""),20)</f>
        <v/>
      </c>
      <c r="S280" t="str">
        <f>IF(IF('Pedidos día'!S280&gt;0,('Pedidos día'!S280*$C280)+$B280,"")&gt;20,IF('Pedidos día'!S280&gt;0,('Pedidos día'!S280*$C280)+$B280,""),20)</f>
        <v/>
      </c>
      <c r="T280" t="str">
        <f>IF(IF('Pedidos día'!T280&gt;0,('Pedidos día'!T280*$C280)+$B280,"")&gt;20,IF('Pedidos día'!T280&gt;0,('Pedidos día'!T280*$C280)+$B280,""),20)</f>
        <v/>
      </c>
      <c r="U280" t="str">
        <f>IF(IF('Pedidos día'!U280&gt;0,('Pedidos día'!U280*$C280)+$B280,"")&gt;20,IF('Pedidos día'!U280&gt;0,('Pedidos día'!U280*$C280)+$B280,""),20)</f>
        <v/>
      </c>
      <c r="V280" t="str">
        <f>IF(IF('Pedidos día'!V280&gt;0,('Pedidos día'!V280*$C280)+$B280,"")&gt;20,IF('Pedidos día'!V280&gt;0,('Pedidos día'!V280*$C280)+$B280,""),20)</f>
        <v/>
      </c>
      <c r="W280" t="str">
        <f>IF(IF('Pedidos día'!W280&gt;0,('Pedidos día'!W280*$C280)+$B280,"")&gt;20,IF('Pedidos día'!W280&gt;0,('Pedidos día'!W280*$C280)+$B280,""),20)</f>
        <v/>
      </c>
      <c r="X280" t="str">
        <f>IF(IF('Pedidos día'!X280&gt;0,('Pedidos día'!X280*$C280)+$B280,"")&gt;20,IF('Pedidos día'!X280&gt;0,('Pedidos día'!X280*$C280)+$B280,""),20)</f>
        <v/>
      </c>
      <c r="Y280" t="str">
        <f>IF(IF('Pedidos día'!Y280&gt;0,('Pedidos día'!Y280*$C280)+$B280,"")&gt;20,IF('Pedidos día'!Y280&gt;0,('Pedidos día'!Y280*$C280)+$B280,""),20)</f>
        <v/>
      </c>
      <c r="Z280">
        <f>IF('Pedidos día'!Z280&gt;0,('Pedidos día'!Z280*$C280)+$B280,"")</f>
        <v>31.847226572307395</v>
      </c>
    </row>
    <row r="281" spans="1:26">
      <c r="A281" t="str">
        <f>'Pedidos día'!A281</f>
        <v>00000-0273</v>
      </c>
      <c r="B281">
        <f>'Pedidos día'!B281</f>
        <v>30</v>
      </c>
      <c r="C281" s="15">
        <f>'Pedidos día'!C281</f>
        <v>1.3681091413115487</v>
      </c>
      <c r="D281" t="str">
        <f>IF(IF('Pedidos día'!D281&gt;0,('Pedidos día'!D281*$C281)+$B281,"")&gt;20,IF('Pedidos día'!D281&gt;0,('Pedidos día'!D281*$C281)+$B281,""),20)</f>
        <v/>
      </c>
      <c r="E281" t="str">
        <f>IF(IF('Pedidos día'!E281&gt;0,('Pedidos día'!E281*$C281)+$B281,"")&gt;20,IF('Pedidos día'!E281&gt;0,('Pedidos día'!E281*$C281)+$B281,""),20)</f>
        <v/>
      </c>
      <c r="F281" t="str">
        <f>IF(IF('Pedidos día'!F281&gt;0,('Pedidos día'!F281*$C281)+$B281,"")&gt;20,IF('Pedidos día'!F281&gt;0,('Pedidos día'!F281*$C281)+$B281,""),20)</f>
        <v/>
      </c>
      <c r="G281" t="str">
        <f>IF(IF('Pedidos día'!G281&gt;0,('Pedidos día'!G281*$C281)+$B281,"")&gt;20,IF('Pedidos día'!G281&gt;0,('Pedidos día'!G281*$C281)+$B281,""),20)</f>
        <v/>
      </c>
      <c r="H281" t="str">
        <f>IF(IF('Pedidos día'!H281&gt;0,('Pedidos día'!H281*$C281)+$B281,"")&gt;20,IF('Pedidos día'!H281&gt;0,('Pedidos día'!H281*$C281)+$B281,""),20)</f>
        <v/>
      </c>
      <c r="I281">
        <f>IF(IF('Pedidos día'!I281&gt;0,('Pedidos día'!I281*$C281)+$B281,"")&gt;20,IF('Pedidos día'!I281&gt;0,('Pedidos día'!I281*$C281)+$B281,""),20)</f>
        <v>31.36810914131155</v>
      </c>
      <c r="J281" t="str">
        <f>IF(IF('Pedidos día'!J281&gt;0,('Pedidos día'!J281*$C281)+$B281,"")&gt;20,IF('Pedidos día'!J281&gt;0,('Pedidos día'!J281*$C281)+$B281,""),20)</f>
        <v/>
      </c>
      <c r="K281" t="str">
        <f>IF(IF('Pedidos día'!K281&gt;0,('Pedidos día'!K281*$C281)+$B281,"")&gt;20,IF('Pedidos día'!K281&gt;0,('Pedidos día'!K281*$C281)+$B281,""),20)</f>
        <v/>
      </c>
      <c r="L281" t="str">
        <f>IF(IF('Pedidos día'!L281&gt;0,('Pedidos día'!L281*$C281)+$B281,"")&gt;20,IF('Pedidos día'!L281&gt;0,('Pedidos día'!L281*$C281)+$B281,""),20)</f>
        <v/>
      </c>
      <c r="M281" t="str">
        <f>IF(IF('Pedidos día'!M281&gt;0,('Pedidos día'!M281*$C281)+$B281,"")&gt;20,IF('Pedidos día'!M281&gt;0,('Pedidos día'!M281*$C281)+$B281,""),20)</f>
        <v/>
      </c>
      <c r="N281" t="str">
        <f>IF(IF('Pedidos día'!N281&gt;0,('Pedidos día'!N281*$C281)+$B281,"")&gt;20,IF('Pedidos día'!N281&gt;0,('Pedidos día'!N281*$C281)+$B281,""),20)</f>
        <v/>
      </c>
      <c r="O281" t="str">
        <f>IF(IF('Pedidos día'!O281&gt;0,('Pedidos día'!O281*$C281)+$B281,"")&gt;20,IF('Pedidos día'!O281&gt;0,('Pedidos día'!O281*$C281)+$B281,""),20)</f>
        <v/>
      </c>
      <c r="P281" t="str">
        <f>IF(IF('Pedidos día'!P281&gt;0,('Pedidos día'!P281*$C281)+$B281,"")&gt;20,IF('Pedidos día'!P281&gt;0,('Pedidos día'!P281*$C281)+$B281,""),20)</f>
        <v/>
      </c>
      <c r="Q281" t="str">
        <f>IF(IF('Pedidos día'!Q281&gt;0,('Pedidos día'!Q281*$C281)+$B281,"")&gt;20,IF('Pedidos día'!Q281&gt;0,('Pedidos día'!Q281*$C281)+$B281,""),20)</f>
        <v/>
      </c>
      <c r="R281" t="str">
        <f>IF(IF('Pedidos día'!R281&gt;0,('Pedidos día'!R281*$C281)+$B281,"")&gt;20,IF('Pedidos día'!R281&gt;0,('Pedidos día'!R281*$C281)+$B281,""),20)</f>
        <v/>
      </c>
      <c r="S281" t="str">
        <f>IF(IF('Pedidos día'!S281&gt;0,('Pedidos día'!S281*$C281)+$B281,"")&gt;20,IF('Pedidos día'!S281&gt;0,('Pedidos día'!S281*$C281)+$B281,""),20)</f>
        <v/>
      </c>
      <c r="T281" t="str">
        <f>IF(IF('Pedidos día'!T281&gt;0,('Pedidos día'!T281*$C281)+$B281,"")&gt;20,IF('Pedidos día'!T281&gt;0,('Pedidos día'!T281*$C281)+$B281,""),20)</f>
        <v/>
      </c>
      <c r="U281" t="str">
        <f>IF(IF('Pedidos día'!U281&gt;0,('Pedidos día'!U281*$C281)+$B281,"")&gt;20,IF('Pedidos día'!U281&gt;0,('Pedidos día'!U281*$C281)+$B281,""),20)</f>
        <v/>
      </c>
      <c r="V281" t="str">
        <f>IF(IF('Pedidos día'!V281&gt;0,('Pedidos día'!V281*$C281)+$B281,"")&gt;20,IF('Pedidos día'!V281&gt;0,('Pedidos día'!V281*$C281)+$B281,""),20)</f>
        <v/>
      </c>
      <c r="W281" t="str">
        <f>IF(IF('Pedidos día'!W281&gt;0,('Pedidos día'!W281*$C281)+$B281,"")&gt;20,IF('Pedidos día'!W281&gt;0,('Pedidos día'!W281*$C281)+$B281,""),20)</f>
        <v/>
      </c>
      <c r="X281" t="str">
        <f>IF(IF('Pedidos día'!X281&gt;0,('Pedidos día'!X281*$C281)+$B281,"")&gt;20,IF('Pedidos día'!X281&gt;0,('Pedidos día'!X281*$C281)+$B281,""),20)</f>
        <v/>
      </c>
      <c r="Y281" t="str">
        <f>IF(IF('Pedidos día'!Y281&gt;0,('Pedidos día'!Y281*$C281)+$B281,"")&gt;20,IF('Pedidos día'!Y281&gt;0,('Pedidos día'!Y281*$C281)+$B281,""),20)</f>
        <v/>
      </c>
      <c r="Z281">
        <f>IF('Pedidos día'!Z281&gt;0,('Pedidos día'!Z281*$C281)+$B281,"")</f>
        <v>31.36810914131155</v>
      </c>
    </row>
    <row r="282" spans="1:26">
      <c r="A282" t="str">
        <f>'Pedidos día'!A282</f>
        <v>00000-0276</v>
      </c>
      <c r="B282">
        <f>'Pedidos día'!B282</f>
        <v>40</v>
      </c>
      <c r="C282" s="15">
        <f>'Pedidos día'!C282</f>
        <v>1.101692105399299</v>
      </c>
      <c r="D282" t="str">
        <f>IF(IF('Pedidos día'!D282&gt;0,('Pedidos día'!D282*$C282)+$B282,"")&gt;20,IF('Pedidos día'!D282&gt;0,('Pedidos día'!D282*$C282)+$B282,""),20)</f>
        <v/>
      </c>
      <c r="E282" t="str">
        <f>IF(IF('Pedidos día'!E282&gt;0,('Pedidos día'!E282*$C282)+$B282,"")&gt;20,IF('Pedidos día'!E282&gt;0,('Pedidos día'!E282*$C282)+$B282,""),20)</f>
        <v/>
      </c>
      <c r="F282">
        <f>IF(IF('Pedidos día'!F282&gt;0,('Pedidos día'!F282*$C282)+$B282,"")&gt;20,IF('Pedidos día'!F282&gt;0,('Pedidos día'!F282*$C282)+$B282,""),20)</f>
        <v>44.406768421597192</v>
      </c>
      <c r="G282" t="str">
        <f>IF(IF('Pedidos día'!G282&gt;0,('Pedidos día'!G282*$C282)+$B282,"")&gt;20,IF('Pedidos día'!G282&gt;0,('Pedidos día'!G282*$C282)+$B282,""),20)</f>
        <v/>
      </c>
      <c r="H282" t="str">
        <f>IF(IF('Pedidos día'!H282&gt;0,('Pedidos día'!H282*$C282)+$B282,"")&gt;20,IF('Pedidos día'!H282&gt;0,('Pedidos día'!H282*$C282)+$B282,""),20)</f>
        <v/>
      </c>
      <c r="I282" t="str">
        <f>IF(IF('Pedidos día'!I282&gt;0,('Pedidos día'!I282*$C282)+$B282,"")&gt;20,IF('Pedidos día'!I282&gt;0,('Pedidos día'!I282*$C282)+$B282,""),20)</f>
        <v/>
      </c>
      <c r="J282" t="str">
        <f>IF(IF('Pedidos día'!J282&gt;0,('Pedidos día'!J282*$C282)+$B282,"")&gt;20,IF('Pedidos día'!J282&gt;0,('Pedidos día'!J282*$C282)+$B282,""),20)</f>
        <v/>
      </c>
      <c r="K282" t="str">
        <f>IF(IF('Pedidos día'!K282&gt;0,('Pedidos día'!K282*$C282)+$B282,"")&gt;20,IF('Pedidos día'!K282&gt;0,('Pedidos día'!K282*$C282)+$B282,""),20)</f>
        <v/>
      </c>
      <c r="L282" t="str">
        <f>IF(IF('Pedidos día'!L282&gt;0,('Pedidos día'!L282*$C282)+$B282,"")&gt;20,IF('Pedidos día'!L282&gt;0,('Pedidos día'!L282*$C282)+$B282,""),20)</f>
        <v/>
      </c>
      <c r="M282" t="str">
        <f>IF(IF('Pedidos día'!M282&gt;0,('Pedidos día'!M282*$C282)+$B282,"")&gt;20,IF('Pedidos día'!M282&gt;0,('Pedidos día'!M282*$C282)+$B282,""),20)</f>
        <v/>
      </c>
      <c r="N282" t="str">
        <f>IF(IF('Pedidos día'!N282&gt;0,('Pedidos día'!N282*$C282)+$B282,"")&gt;20,IF('Pedidos día'!N282&gt;0,('Pedidos día'!N282*$C282)+$B282,""),20)</f>
        <v/>
      </c>
      <c r="O282" t="str">
        <f>IF(IF('Pedidos día'!O282&gt;0,('Pedidos día'!O282*$C282)+$B282,"")&gt;20,IF('Pedidos día'!O282&gt;0,('Pedidos día'!O282*$C282)+$B282,""),20)</f>
        <v/>
      </c>
      <c r="P282" t="str">
        <f>IF(IF('Pedidos día'!P282&gt;0,('Pedidos día'!P282*$C282)+$B282,"")&gt;20,IF('Pedidos día'!P282&gt;0,('Pedidos día'!P282*$C282)+$B282,""),20)</f>
        <v/>
      </c>
      <c r="Q282" t="str">
        <f>IF(IF('Pedidos día'!Q282&gt;0,('Pedidos día'!Q282*$C282)+$B282,"")&gt;20,IF('Pedidos día'!Q282&gt;0,('Pedidos día'!Q282*$C282)+$B282,""),20)</f>
        <v/>
      </c>
      <c r="R282" t="str">
        <f>IF(IF('Pedidos día'!R282&gt;0,('Pedidos día'!R282*$C282)+$B282,"")&gt;20,IF('Pedidos día'!R282&gt;0,('Pedidos día'!R282*$C282)+$B282,""),20)</f>
        <v/>
      </c>
      <c r="S282" t="str">
        <f>IF(IF('Pedidos día'!S282&gt;0,('Pedidos día'!S282*$C282)+$B282,"")&gt;20,IF('Pedidos día'!S282&gt;0,('Pedidos día'!S282*$C282)+$B282,""),20)</f>
        <v/>
      </c>
      <c r="T282" t="str">
        <f>IF(IF('Pedidos día'!T282&gt;0,('Pedidos día'!T282*$C282)+$B282,"")&gt;20,IF('Pedidos día'!T282&gt;0,('Pedidos día'!T282*$C282)+$B282,""),20)</f>
        <v/>
      </c>
      <c r="U282" t="str">
        <f>IF(IF('Pedidos día'!U282&gt;0,('Pedidos día'!U282*$C282)+$B282,"")&gt;20,IF('Pedidos día'!U282&gt;0,('Pedidos día'!U282*$C282)+$B282,""),20)</f>
        <v/>
      </c>
      <c r="V282" t="str">
        <f>IF(IF('Pedidos día'!V282&gt;0,('Pedidos día'!V282*$C282)+$B282,"")&gt;20,IF('Pedidos día'!V282&gt;0,('Pedidos día'!V282*$C282)+$B282,""),20)</f>
        <v/>
      </c>
      <c r="W282" t="str">
        <f>IF(IF('Pedidos día'!W282&gt;0,('Pedidos día'!W282*$C282)+$B282,"")&gt;20,IF('Pedidos día'!W282&gt;0,('Pedidos día'!W282*$C282)+$B282,""),20)</f>
        <v/>
      </c>
      <c r="X282" t="str">
        <f>IF(IF('Pedidos día'!X282&gt;0,('Pedidos día'!X282*$C282)+$B282,"")&gt;20,IF('Pedidos día'!X282&gt;0,('Pedidos día'!X282*$C282)+$B282,""),20)</f>
        <v/>
      </c>
      <c r="Y282" t="str">
        <f>IF(IF('Pedidos día'!Y282&gt;0,('Pedidos día'!Y282*$C282)+$B282,"")&gt;20,IF('Pedidos día'!Y282&gt;0,('Pedidos día'!Y282*$C282)+$B282,""),20)</f>
        <v/>
      </c>
      <c r="Z282">
        <f>IF('Pedidos día'!Z282&gt;0,('Pedidos día'!Z282*$C282)+$B282,"")</f>
        <v>44.406768421597192</v>
      </c>
    </row>
    <row r="283" spans="1:26">
      <c r="A283" t="str">
        <f>'Pedidos día'!A283</f>
        <v>00000-0277</v>
      </c>
      <c r="B283">
        <f>'Pedidos día'!B283</f>
        <v>30</v>
      </c>
      <c r="C283" s="15">
        <f>'Pedidos día'!C283</f>
        <v>1.8357676576304676</v>
      </c>
      <c r="D283" t="str">
        <f>IF(IF('Pedidos día'!D283&gt;0,('Pedidos día'!D283*$C283)+$B283,"")&gt;20,IF('Pedidos día'!D283&gt;0,('Pedidos día'!D283*$C283)+$B283,""),20)</f>
        <v/>
      </c>
      <c r="E283" t="str">
        <f>IF(IF('Pedidos día'!E283&gt;0,('Pedidos día'!E283*$C283)+$B283,"")&gt;20,IF('Pedidos día'!E283&gt;0,('Pedidos día'!E283*$C283)+$B283,""),20)</f>
        <v/>
      </c>
      <c r="F283" t="str">
        <f>IF(IF('Pedidos día'!F283&gt;0,('Pedidos día'!F283*$C283)+$B283,"")&gt;20,IF('Pedidos día'!F283&gt;0,('Pedidos día'!F283*$C283)+$B283,""),20)</f>
        <v/>
      </c>
      <c r="G283" t="str">
        <f>IF(IF('Pedidos día'!G283&gt;0,('Pedidos día'!G283*$C283)+$B283,"")&gt;20,IF('Pedidos día'!G283&gt;0,('Pedidos día'!G283*$C283)+$B283,""),20)</f>
        <v/>
      </c>
      <c r="H283" t="str">
        <f>IF(IF('Pedidos día'!H283&gt;0,('Pedidos día'!H283*$C283)+$B283,"")&gt;20,IF('Pedidos día'!H283&gt;0,('Pedidos día'!H283*$C283)+$B283,""),20)</f>
        <v/>
      </c>
      <c r="I283" t="str">
        <f>IF(IF('Pedidos día'!I283&gt;0,('Pedidos día'!I283*$C283)+$B283,"")&gt;20,IF('Pedidos día'!I283&gt;0,('Pedidos día'!I283*$C283)+$B283,""),20)</f>
        <v/>
      </c>
      <c r="J283" t="str">
        <f>IF(IF('Pedidos día'!J283&gt;0,('Pedidos día'!J283*$C283)+$B283,"")&gt;20,IF('Pedidos día'!J283&gt;0,('Pedidos día'!J283*$C283)+$B283,""),20)</f>
        <v/>
      </c>
      <c r="K283">
        <f>IF(IF('Pedidos día'!K283&gt;0,('Pedidos día'!K283*$C283)+$B283,"")&gt;20,IF('Pedidos día'!K283&gt;0,('Pedidos día'!K283*$C283)+$B283,""),20)</f>
        <v>35.507302972891402</v>
      </c>
      <c r="L283" t="str">
        <f>IF(IF('Pedidos día'!L283&gt;0,('Pedidos día'!L283*$C283)+$B283,"")&gt;20,IF('Pedidos día'!L283&gt;0,('Pedidos día'!L283*$C283)+$B283,""),20)</f>
        <v/>
      </c>
      <c r="M283" t="str">
        <f>IF(IF('Pedidos día'!M283&gt;0,('Pedidos día'!M283*$C283)+$B283,"")&gt;20,IF('Pedidos día'!M283&gt;0,('Pedidos día'!M283*$C283)+$B283,""),20)</f>
        <v/>
      </c>
      <c r="N283" t="str">
        <f>IF(IF('Pedidos día'!N283&gt;0,('Pedidos día'!N283*$C283)+$B283,"")&gt;20,IF('Pedidos día'!N283&gt;0,('Pedidos día'!N283*$C283)+$B283,""),20)</f>
        <v/>
      </c>
      <c r="O283" t="str">
        <f>IF(IF('Pedidos día'!O283&gt;0,('Pedidos día'!O283*$C283)+$B283,"")&gt;20,IF('Pedidos día'!O283&gt;0,('Pedidos día'!O283*$C283)+$B283,""),20)</f>
        <v/>
      </c>
      <c r="P283" t="str">
        <f>IF(IF('Pedidos día'!P283&gt;0,('Pedidos día'!P283*$C283)+$B283,"")&gt;20,IF('Pedidos día'!P283&gt;0,('Pedidos día'!P283*$C283)+$B283,""),20)</f>
        <v/>
      </c>
      <c r="Q283" t="str">
        <f>IF(IF('Pedidos día'!Q283&gt;0,('Pedidos día'!Q283*$C283)+$B283,"")&gt;20,IF('Pedidos día'!Q283&gt;0,('Pedidos día'!Q283*$C283)+$B283,""),20)</f>
        <v/>
      </c>
      <c r="R283" t="str">
        <f>IF(IF('Pedidos día'!R283&gt;0,('Pedidos día'!R283*$C283)+$B283,"")&gt;20,IF('Pedidos día'!R283&gt;0,('Pedidos día'!R283*$C283)+$B283,""),20)</f>
        <v/>
      </c>
      <c r="S283" t="str">
        <f>IF(IF('Pedidos día'!S283&gt;0,('Pedidos día'!S283*$C283)+$B283,"")&gt;20,IF('Pedidos día'!S283&gt;0,('Pedidos día'!S283*$C283)+$B283,""),20)</f>
        <v/>
      </c>
      <c r="T283" t="str">
        <f>IF(IF('Pedidos día'!T283&gt;0,('Pedidos día'!T283*$C283)+$B283,"")&gt;20,IF('Pedidos día'!T283&gt;0,('Pedidos día'!T283*$C283)+$B283,""),20)</f>
        <v/>
      </c>
      <c r="U283" t="str">
        <f>IF(IF('Pedidos día'!U283&gt;0,('Pedidos día'!U283*$C283)+$B283,"")&gt;20,IF('Pedidos día'!U283&gt;0,('Pedidos día'!U283*$C283)+$B283,""),20)</f>
        <v/>
      </c>
      <c r="V283" t="str">
        <f>IF(IF('Pedidos día'!V283&gt;0,('Pedidos día'!V283*$C283)+$B283,"")&gt;20,IF('Pedidos día'!V283&gt;0,('Pedidos día'!V283*$C283)+$B283,""),20)</f>
        <v/>
      </c>
      <c r="W283" t="str">
        <f>IF(IF('Pedidos día'!W283&gt;0,('Pedidos día'!W283*$C283)+$B283,"")&gt;20,IF('Pedidos día'!W283&gt;0,('Pedidos día'!W283*$C283)+$B283,""),20)</f>
        <v/>
      </c>
      <c r="X283" t="str">
        <f>IF(IF('Pedidos día'!X283&gt;0,('Pedidos día'!X283*$C283)+$B283,"")&gt;20,IF('Pedidos día'!X283&gt;0,('Pedidos día'!X283*$C283)+$B283,""),20)</f>
        <v/>
      </c>
      <c r="Y283" t="str">
        <f>IF(IF('Pedidos día'!Y283&gt;0,('Pedidos día'!Y283*$C283)+$B283,"")&gt;20,IF('Pedidos día'!Y283&gt;0,('Pedidos día'!Y283*$C283)+$B283,""),20)</f>
        <v/>
      </c>
      <c r="Z283">
        <f>IF('Pedidos día'!Z283&gt;0,('Pedidos día'!Z283*$C283)+$B283,"")</f>
        <v>35.507302972891402</v>
      </c>
    </row>
    <row r="284" spans="1:26">
      <c r="A284" t="str">
        <f>'Pedidos día'!A284</f>
        <v>00000-0279</v>
      </c>
      <c r="B284">
        <f>'Pedidos día'!B284</f>
        <v>20</v>
      </c>
      <c r="C284" s="15">
        <f>'Pedidos día'!C284</f>
        <v>1.4715877020312647</v>
      </c>
      <c r="D284" t="str">
        <f>IF(IF('Pedidos día'!D284&gt;0,('Pedidos día'!D284*$C284)+$B284,"")&gt;20,IF('Pedidos día'!D284&gt;0,('Pedidos día'!D284*$C284)+$B284,""),20)</f>
        <v/>
      </c>
      <c r="E284" t="str">
        <f>IF(IF('Pedidos día'!E284&gt;0,('Pedidos día'!E284*$C284)+$B284,"")&gt;20,IF('Pedidos día'!E284&gt;0,('Pedidos día'!E284*$C284)+$B284,""),20)</f>
        <v/>
      </c>
      <c r="F284" t="str">
        <f>IF(IF('Pedidos día'!F284&gt;0,('Pedidos día'!F284*$C284)+$B284,"")&gt;20,IF('Pedidos día'!F284&gt;0,('Pedidos día'!F284*$C284)+$B284,""),20)</f>
        <v/>
      </c>
      <c r="G284" t="str">
        <f>IF(IF('Pedidos día'!G284&gt;0,('Pedidos día'!G284*$C284)+$B284,"")&gt;20,IF('Pedidos día'!G284&gt;0,('Pedidos día'!G284*$C284)+$B284,""),20)</f>
        <v/>
      </c>
      <c r="H284">
        <f>IF(IF('Pedidos día'!H284&gt;0,('Pedidos día'!H284*$C284)+$B284,"")&gt;20,IF('Pedidos día'!H284&gt;0,('Pedidos día'!H284*$C284)+$B284,""),20)</f>
        <v>22.943175404062529</v>
      </c>
      <c r="I284" t="str">
        <f>IF(IF('Pedidos día'!I284&gt;0,('Pedidos día'!I284*$C284)+$B284,"")&gt;20,IF('Pedidos día'!I284&gt;0,('Pedidos día'!I284*$C284)+$B284,""),20)</f>
        <v/>
      </c>
      <c r="J284" t="str">
        <f>IF(IF('Pedidos día'!J284&gt;0,('Pedidos día'!J284*$C284)+$B284,"")&gt;20,IF('Pedidos día'!J284&gt;0,('Pedidos día'!J284*$C284)+$B284,""),20)</f>
        <v/>
      </c>
      <c r="K284" t="str">
        <f>IF(IF('Pedidos día'!K284&gt;0,('Pedidos día'!K284*$C284)+$B284,"")&gt;20,IF('Pedidos día'!K284&gt;0,('Pedidos día'!K284*$C284)+$B284,""),20)</f>
        <v/>
      </c>
      <c r="L284" t="str">
        <f>IF(IF('Pedidos día'!L284&gt;0,('Pedidos día'!L284*$C284)+$B284,"")&gt;20,IF('Pedidos día'!L284&gt;0,('Pedidos día'!L284*$C284)+$B284,""),20)</f>
        <v/>
      </c>
      <c r="M284" t="str">
        <f>IF(IF('Pedidos día'!M284&gt;0,('Pedidos día'!M284*$C284)+$B284,"")&gt;20,IF('Pedidos día'!M284&gt;0,('Pedidos día'!M284*$C284)+$B284,""),20)</f>
        <v/>
      </c>
      <c r="N284" t="str">
        <f>IF(IF('Pedidos día'!N284&gt;0,('Pedidos día'!N284*$C284)+$B284,"")&gt;20,IF('Pedidos día'!N284&gt;0,('Pedidos día'!N284*$C284)+$B284,""),20)</f>
        <v/>
      </c>
      <c r="O284" t="str">
        <f>IF(IF('Pedidos día'!O284&gt;0,('Pedidos día'!O284*$C284)+$B284,"")&gt;20,IF('Pedidos día'!O284&gt;0,('Pedidos día'!O284*$C284)+$B284,""),20)</f>
        <v/>
      </c>
      <c r="P284" t="str">
        <f>IF(IF('Pedidos día'!P284&gt;0,('Pedidos día'!P284*$C284)+$B284,"")&gt;20,IF('Pedidos día'!P284&gt;0,('Pedidos día'!P284*$C284)+$B284,""),20)</f>
        <v/>
      </c>
      <c r="Q284" t="str">
        <f>IF(IF('Pedidos día'!Q284&gt;0,('Pedidos día'!Q284*$C284)+$B284,"")&gt;20,IF('Pedidos día'!Q284&gt;0,('Pedidos día'!Q284*$C284)+$B284,""),20)</f>
        <v/>
      </c>
      <c r="R284" t="str">
        <f>IF(IF('Pedidos día'!R284&gt;0,('Pedidos día'!R284*$C284)+$B284,"")&gt;20,IF('Pedidos día'!R284&gt;0,('Pedidos día'!R284*$C284)+$B284,""),20)</f>
        <v/>
      </c>
      <c r="S284" t="str">
        <f>IF(IF('Pedidos día'!S284&gt;0,('Pedidos día'!S284*$C284)+$B284,"")&gt;20,IF('Pedidos día'!S284&gt;0,('Pedidos día'!S284*$C284)+$B284,""),20)</f>
        <v/>
      </c>
      <c r="T284" t="str">
        <f>IF(IF('Pedidos día'!T284&gt;0,('Pedidos día'!T284*$C284)+$B284,"")&gt;20,IF('Pedidos día'!T284&gt;0,('Pedidos día'!T284*$C284)+$B284,""),20)</f>
        <v/>
      </c>
      <c r="U284" t="str">
        <f>IF(IF('Pedidos día'!U284&gt;0,('Pedidos día'!U284*$C284)+$B284,"")&gt;20,IF('Pedidos día'!U284&gt;0,('Pedidos día'!U284*$C284)+$B284,""),20)</f>
        <v/>
      </c>
      <c r="V284" t="str">
        <f>IF(IF('Pedidos día'!V284&gt;0,('Pedidos día'!V284*$C284)+$B284,"")&gt;20,IF('Pedidos día'!V284&gt;0,('Pedidos día'!V284*$C284)+$B284,""),20)</f>
        <v/>
      </c>
      <c r="W284" t="str">
        <f>IF(IF('Pedidos día'!W284&gt;0,('Pedidos día'!W284*$C284)+$B284,"")&gt;20,IF('Pedidos día'!W284&gt;0,('Pedidos día'!W284*$C284)+$B284,""),20)</f>
        <v/>
      </c>
      <c r="X284" t="str">
        <f>IF(IF('Pedidos día'!X284&gt;0,('Pedidos día'!X284*$C284)+$B284,"")&gt;20,IF('Pedidos día'!X284&gt;0,('Pedidos día'!X284*$C284)+$B284,""),20)</f>
        <v/>
      </c>
      <c r="Y284" t="str">
        <f>IF(IF('Pedidos día'!Y284&gt;0,('Pedidos día'!Y284*$C284)+$B284,"")&gt;20,IF('Pedidos día'!Y284&gt;0,('Pedidos día'!Y284*$C284)+$B284,""),20)</f>
        <v/>
      </c>
      <c r="Z284">
        <f>IF('Pedidos día'!Z284&gt;0,('Pedidos día'!Z284*$C284)+$B284,"")</f>
        <v>22.943175404062529</v>
      </c>
    </row>
    <row r="285" spans="1:26">
      <c r="A285" t="str">
        <f>'Pedidos día'!A285</f>
        <v>00000-0281</v>
      </c>
      <c r="B285">
        <f>'Pedidos día'!B285</f>
        <v>40</v>
      </c>
      <c r="C285" s="15">
        <f>'Pedidos día'!C285</f>
        <v>1.8095038034638815</v>
      </c>
      <c r="D285" t="str">
        <f>IF(IF('Pedidos día'!D285&gt;0,('Pedidos día'!D285*$C285)+$B285,"")&gt;20,IF('Pedidos día'!D285&gt;0,('Pedidos día'!D285*$C285)+$B285,""),20)</f>
        <v/>
      </c>
      <c r="E285" t="str">
        <f>IF(IF('Pedidos día'!E285&gt;0,('Pedidos día'!E285*$C285)+$B285,"")&gt;20,IF('Pedidos día'!E285&gt;0,('Pedidos día'!E285*$C285)+$B285,""),20)</f>
        <v/>
      </c>
      <c r="F285" t="str">
        <f>IF(IF('Pedidos día'!F285&gt;0,('Pedidos día'!F285*$C285)+$B285,"")&gt;20,IF('Pedidos día'!F285&gt;0,('Pedidos día'!F285*$C285)+$B285,""),20)</f>
        <v/>
      </c>
      <c r="G285" t="str">
        <f>IF(IF('Pedidos día'!G285&gt;0,('Pedidos día'!G285*$C285)+$B285,"")&gt;20,IF('Pedidos día'!G285&gt;0,('Pedidos día'!G285*$C285)+$B285,""),20)</f>
        <v/>
      </c>
      <c r="H285" t="str">
        <f>IF(IF('Pedidos día'!H285&gt;0,('Pedidos día'!H285*$C285)+$B285,"")&gt;20,IF('Pedidos día'!H285&gt;0,('Pedidos día'!H285*$C285)+$B285,""),20)</f>
        <v/>
      </c>
      <c r="I285" t="str">
        <f>IF(IF('Pedidos día'!I285&gt;0,('Pedidos día'!I285*$C285)+$B285,"")&gt;20,IF('Pedidos día'!I285&gt;0,('Pedidos día'!I285*$C285)+$B285,""),20)</f>
        <v/>
      </c>
      <c r="J285" t="str">
        <f>IF(IF('Pedidos día'!J285&gt;0,('Pedidos día'!J285*$C285)+$B285,"")&gt;20,IF('Pedidos día'!J285&gt;0,('Pedidos día'!J285*$C285)+$B285,""),20)</f>
        <v/>
      </c>
      <c r="K285" t="str">
        <f>IF(IF('Pedidos día'!K285&gt;0,('Pedidos día'!K285*$C285)+$B285,"")&gt;20,IF('Pedidos día'!K285&gt;0,('Pedidos día'!K285*$C285)+$B285,""),20)</f>
        <v/>
      </c>
      <c r="L285" t="str">
        <f>IF(IF('Pedidos día'!L285&gt;0,('Pedidos día'!L285*$C285)+$B285,"")&gt;20,IF('Pedidos día'!L285&gt;0,('Pedidos día'!L285*$C285)+$B285,""),20)</f>
        <v/>
      </c>
      <c r="M285" t="str">
        <f>IF(IF('Pedidos día'!M285&gt;0,('Pedidos día'!M285*$C285)+$B285,"")&gt;20,IF('Pedidos día'!M285&gt;0,('Pedidos día'!M285*$C285)+$B285,""),20)</f>
        <v/>
      </c>
      <c r="N285" t="str">
        <f>IF(IF('Pedidos día'!N285&gt;0,('Pedidos día'!N285*$C285)+$B285,"")&gt;20,IF('Pedidos día'!N285&gt;0,('Pedidos día'!N285*$C285)+$B285,""),20)</f>
        <v/>
      </c>
      <c r="O285" t="str">
        <f>IF(IF('Pedidos día'!O285&gt;0,('Pedidos día'!O285*$C285)+$B285,"")&gt;20,IF('Pedidos día'!O285&gt;0,('Pedidos día'!O285*$C285)+$B285,""),20)</f>
        <v/>
      </c>
      <c r="P285" t="str">
        <f>IF(IF('Pedidos día'!P285&gt;0,('Pedidos día'!P285*$C285)+$B285,"")&gt;20,IF('Pedidos día'!P285&gt;0,('Pedidos día'!P285*$C285)+$B285,""),20)</f>
        <v/>
      </c>
      <c r="Q285" t="str">
        <f>IF(IF('Pedidos día'!Q285&gt;0,('Pedidos día'!Q285*$C285)+$B285,"")&gt;20,IF('Pedidos día'!Q285&gt;0,('Pedidos día'!Q285*$C285)+$B285,""),20)</f>
        <v/>
      </c>
      <c r="R285" t="str">
        <f>IF(IF('Pedidos día'!R285&gt;0,('Pedidos día'!R285*$C285)+$B285,"")&gt;20,IF('Pedidos día'!R285&gt;0,('Pedidos día'!R285*$C285)+$B285,""),20)</f>
        <v/>
      </c>
      <c r="S285" t="str">
        <f>IF(IF('Pedidos día'!S285&gt;0,('Pedidos día'!S285*$C285)+$B285,"")&gt;20,IF('Pedidos día'!S285&gt;0,('Pedidos día'!S285*$C285)+$B285,""),20)</f>
        <v/>
      </c>
      <c r="T285">
        <f>IF(IF('Pedidos día'!T285&gt;0,('Pedidos día'!T285*$C285)+$B285,"")&gt;20,IF('Pedidos día'!T285&gt;0,('Pedidos día'!T285*$C285)+$B285,""),20)</f>
        <v>41.809503803463883</v>
      </c>
      <c r="U285" t="str">
        <f>IF(IF('Pedidos día'!U285&gt;0,('Pedidos día'!U285*$C285)+$B285,"")&gt;20,IF('Pedidos día'!U285&gt;0,('Pedidos día'!U285*$C285)+$B285,""),20)</f>
        <v/>
      </c>
      <c r="V285" t="str">
        <f>IF(IF('Pedidos día'!V285&gt;0,('Pedidos día'!V285*$C285)+$B285,"")&gt;20,IF('Pedidos día'!V285&gt;0,('Pedidos día'!V285*$C285)+$B285,""),20)</f>
        <v/>
      </c>
      <c r="W285" t="str">
        <f>IF(IF('Pedidos día'!W285&gt;0,('Pedidos día'!W285*$C285)+$B285,"")&gt;20,IF('Pedidos día'!W285&gt;0,('Pedidos día'!W285*$C285)+$B285,""),20)</f>
        <v/>
      </c>
      <c r="X285" t="str">
        <f>IF(IF('Pedidos día'!X285&gt;0,('Pedidos día'!X285*$C285)+$B285,"")&gt;20,IF('Pedidos día'!X285&gt;0,('Pedidos día'!X285*$C285)+$B285,""),20)</f>
        <v/>
      </c>
      <c r="Y285" t="str">
        <f>IF(IF('Pedidos día'!Y285&gt;0,('Pedidos día'!Y285*$C285)+$B285,"")&gt;20,IF('Pedidos día'!Y285&gt;0,('Pedidos día'!Y285*$C285)+$B285,""),20)</f>
        <v/>
      </c>
      <c r="Z285">
        <f>IF('Pedidos día'!Z285&gt;0,('Pedidos día'!Z285*$C285)+$B285,"")</f>
        <v>41.809503803463883</v>
      </c>
    </row>
    <row r="286" spans="1:26">
      <c r="A286" t="str">
        <f>'Pedidos día'!A286</f>
        <v>00000-0282</v>
      </c>
      <c r="B286">
        <f>'Pedidos día'!B286</f>
        <v>40</v>
      </c>
      <c r="C286" s="15">
        <f>'Pedidos día'!C286</f>
        <v>1.5439068838966508</v>
      </c>
      <c r="D286" t="str">
        <f>IF(IF('Pedidos día'!D286&gt;0,('Pedidos día'!D286*$C286)+$B286,"")&gt;20,IF('Pedidos día'!D286&gt;0,('Pedidos día'!D286*$C286)+$B286,""),20)</f>
        <v/>
      </c>
      <c r="E286" t="str">
        <f>IF(IF('Pedidos día'!E286&gt;0,('Pedidos día'!E286*$C286)+$B286,"")&gt;20,IF('Pedidos día'!E286&gt;0,('Pedidos día'!E286*$C286)+$B286,""),20)</f>
        <v/>
      </c>
      <c r="F286" t="str">
        <f>IF(IF('Pedidos día'!F286&gt;0,('Pedidos día'!F286*$C286)+$B286,"")&gt;20,IF('Pedidos día'!F286&gt;0,('Pedidos día'!F286*$C286)+$B286,""),20)</f>
        <v/>
      </c>
      <c r="G286" t="str">
        <f>IF(IF('Pedidos día'!G286&gt;0,('Pedidos día'!G286*$C286)+$B286,"")&gt;20,IF('Pedidos día'!G286&gt;0,('Pedidos día'!G286*$C286)+$B286,""),20)</f>
        <v/>
      </c>
      <c r="H286" t="str">
        <f>IF(IF('Pedidos día'!H286&gt;0,('Pedidos día'!H286*$C286)+$B286,"")&gt;20,IF('Pedidos día'!H286&gt;0,('Pedidos día'!H286*$C286)+$B286,""),20)</f>
        <v/>
      </c>
      <c r="I286" t="str">
        <f>IF(IF('Pedidos día'!I286&gt;0,('Pedidos día'!I286*$C286)+$B286,"")&gt;20,IF('Pedidos día'!I286&gt;0,('Pedidos día'!I286*$C286)+$B286,""),20)</f>
        <v/>
      </c>
      <c r="J286" t="str">
        <f>IF(IF('Pedidos día'!J286&gt;0,('Pedidos día'!J286*$C286)+$B286,"")&gt;20,IF('Pedidos día'!J286&gt;0,('Pedidos día'!J286*$C286)+$B286,""),20)</f>
        <v/>
      </c>
      <c r="K286" t="str">
        <f>IF(IF('Pedidos día'!K286&gt;0,('Pedidos día'!K286*$C286)+$B286,"")&gt;20,IF('Pedidos día'!K286&gt;0,('Pedidos día'!K286*$C286)+$B286,""),20)</f>
        <v/>
      </c>
      <c r="L286" t="str">
        <f>IF(IF('Pedidos día'!L286&gt;0,('Pedidos día'!L286*$C286)+$B286,"")&gt;20,IF('Pedidos día'!L286&gt;0,('Pedidos día'!L286*$C286)+$B286,""),20)</f>
        <v/>
      </c>
      <c r="M286" t="str">
        <f>IF(IF('Pedidos día'!M286&gt;0,('Pedidos día'!M286*$C286)+$B286,"")&gt;20,IF('Pedidos día'!M286&gt;0,('Pedidos día'!M286*$C286)+$B286,""),20)</f>
        <v/>
      </c>
      <c r="N286" t="str">
        <f>IF(IF('Pedidos día'!N286&gt;0,('Pedidos día'!N286*$C286)+$B286,"")&gt;20,IF('Pedidos día'!N286&gt;0,('Pedidos día'!N286*$C286)+$B286,""),20)</f>
        <v/>
      </c>
      <c r="O286" t="str">
        <f>IF(IF('Pedidos día'!O286&gt;0,('Pedidos día'!O286*$C286)+$B286,"")&gt;20,IF('Pedidos día'!O286&gt;0,('Pedidos día'!O286*$C286)+$B286,""),20)</f>
        <v/>
      </c>
      <c r="P286" t="str">
        <f>IF(IF('Pedidos día'!P286&gt;0,('Pedidos día'!P286*$C286)+$B286,"")&gt;20,IF('Pedidos día'!P286&gt;0,('Pedidos día'!P286*$C286)+$B286,""),20)</f>
        <v/>
      </c>
      <c r="Q286" t="str">
        <f>IF(IF('Pedidos día'!Q286&gt;0,('Pedidos día'!Q286*$C286)+$B286,"")&gt;20,IF('Pedidos día'!Q286&gt;0,('Pedidos día'!Q286*$C286)+$B286,""),20)</f>
        <v/>
      </c>
      <c r="R286" t="str">
        <f>IF(IF('Pedidos día'!R286&gt;0,('Pedidos día'!R286*$C286)+$B286,"")&gt;20,IF('Pedidos día'!R286&gt;0,('Pedidos día'!R286*$C286)+$B286,""),20)</f>
        <v/>
      </c>
      <c r="S286" t="str">
        <f>IF(IF('Pedidos día'!S286&gt;0,('Pedidos día'!S286*$C286)+$B286,"")&gt;20,IF('Pedidos día'!S286&gt;0,('Pedidos día'!S286*$C286)+$B286,""),20)</f>
        <v/>
      </c>
      <c r="T286" t="str">
        <f>IF(IF('Pedidos día'!T286&gt;0,('Pedidos día'!T286*$C286)+$B286,"")&gt;20,IF('Pedidos día'!T286&gt;0,('Pedidos día'!T286*$C286)+$B286,""),20)</f>
        <v/>
      </c>
      <c r="U286">
        <f>IF(IF('Pedidos día'!U286&gt;0,('Pedidos día'!U286*$C286)+$B286,"")&gt;20,IF('Pedidos día'!U286&gt;0,('Pedidos día'!U286*$C286)+$B286,""),20)</f>
        <v>56.982975722863159</v>
      </c>
      <c r="V286" t="str">
        <f>IF(IF('Pedidos día'!V286&gt;0,('Pedidos día'!V286*$C286)+$B286,"")&gt;20,IF('Pedidos día'!V286&gt;0,('Pedidos día'!V286*$C286)+$B286,""),20)</f>
        <v/>
      </c>
      <c r="W286" t="str">
        <f>IF(IF('Pedidos día'!W286&gt;0,('Pedidos día'!W286*$C286)+$B286,"")&gt;20,IF('Pedidos día'!W286&gt;0,('Pedidos día'!W286*$C286)+$B286,""),20)</f>
        <v/>
      </c>
      <c r="X286" t="str">
        <f>IF(IF('Pedidos día'!X286&gt;0,('Pedidos día'!X286*$C286)+$B286,"")&gt;20,IF('Pedidos día'!X286&gt;0,('Pedidos día'!X286*$C286)+$B286,""),20)</f>
        <v/>
      </c>
      <c r="Y286" t="str">
        <f>IF(IF('Pedidos día'!Y286&gt;0,('Pedidos día'!Y286*$C286)+$B286,"")&gt;20,IF('Pedidos día'!Y286&gt;0,('Pedidos día'!Y286*$C286)+$B286,""),20)</f>
        <v/>
      </c>
      <c r="Z286">
        <f>IF('Pedidos día'!Z286&gt;0,('Pedidos día'!Z286*$C286)+$B286,"")</f>
        <v>56.982975722863159</v>
      </c>
    </row>
    <row r="287" spans="1:26">
      <c r="A287" t="str">
        <f>'Pedidos día'!A287</f>
        <v>00000-0283</v>
      </c>
      <c r="B287">
        <f>'Pedidos día'!B287</f>
        <v>10</v>
      </c>
      <c r="C287" s="15">
        <f>'Pedidos día'!C287</f>
        <v>1.931230086863474</v>
      </c>
      <c r="D287" t="str">
        <f>IF(IF('Pedidos día'!D287&gt;0,('Pedidos día'!D287*$C287)+$B287,"")&gt;20,IF('Pedidos día'!D287&gt;0,('Pedidos día'!D287*$C287)+$B287,""),20)</f>
        <v/>
      </c>
      <c r="E287" t="str">
        <f>IF(IF('Pedidos día'!E287&gt;0,('Pedidos día'!E287*$C287)+$B287,"")&gt;20,IF('Pedidos día'!E287&gt;0,('Pedidos día'!E287*$C287)+$B287,""),20)</f>
        <v/>
      </c>
      <c r="F287" t="str">
        <f>IF(IF('Pedidos día'!F287&gt;0,('Pedidos día'!F287*$C287)+$B287,"")&gt;20,IF('Pedidos día'!F287&gt;0,('Pedidos día'!F287*$C287)+$B287,""),20)</f>
        <v/>
      </c>
      <c r="G287" t="str">
        <f>IF(IF('Pedidos día'!G287&gt;0,('Pedidos día'!G287*$C287)+$B287,"")&gt;20,IF('Pedidos día'!G287&gt;0,('Pedidos día'!G287*$C287)+$B287,""),20)</f>
        <v/>
      </c>
      <c r="H287" t="str">
        <f>IF(IF('Pedidos día'!H287&gt;0,('Pedidos día'!H287*$C287)+$B287,"")&gt;20,IF('Pedidos día'!H287&gt;0,('Pedidos día'!H287*$C287)+$B287,""),20)</f>
        <v/>
      </c>
      <c r="I287" t="str">
        <f>IF(IF('Pedidos día'!I287&gt;0,('Pedidos día'!I287*$C287)+$B287,"")&gt;20,IF('Pedidos día'!I287&gt;0,('Pedidos día'!I287*$C287)+$B287,""),20)</f>
        <v/>
      </c>
      <c r="J287" t="str">
        <f>IF(IF('Pedidos día'!J287&gt;0,('Pedidos día'!J287*$C287)+$B287,"")&gt;20,IF('Pedidos día'!J287&gt;0,('Pedidos día'!J287*$C287)+$B287,""),20)</f>
        <v/>
      </c>
      <c r="K287" t="str">
        <f>IF(IF('Pedidos día'!K287&gt;0,('Pedidos día'!K287*$C287)+$B287,"")&gt;20,IF('Pedidos día'!K287&gt;0,('Pedidos día'!K287*$C287)+$B287,""),20)</f>
        <v/>
      </c>
      <c r="L287" t="str">
        <f>IF(IF('Pedidos día'!L287&gt;0,('Pedidos día'!L287*$C287)+$B287,"")&gt;20,IF('Pedidos día'!L287&gt;0,('Pedidos día'!L287*$C287)+$B287,""),20)</f>
        <v/>
      </c>
      <c r="M287" t="str">
        <f>IF(IF('Pedidos día'!M287&gt;0,('Pedidos día'!M287*$C287)+$B287,"")&gt;20,IF('Pedidos día'!M287&gt;0,('Pedidos día'!M287*$C287)+$B287,""),20)</f>
        <v/>
      </c>
      <c r="N287" t="str">
        <f>IF(IF('Pedidos día'!N287&gt;0,('Pedidos día'!N287*$C287)+$B287,"")&gt;20,IF('Pedidos día'!N287&gt;0,('Pedidos día'!N287*$C287)+$B287,""),20)</f>
        <v/>
      </c>
      <c r="O287" t="str">
        <f>IF(IF('Pedidos día'!O287&gt;0,('Pedidos día'!O287*$C287)+$B287,"")&gt;20,IF('Pedidos día'!O287&gt;0,('Pedidos día'!O287*$C287)+$B287,""),20)</f>
        <v/>
      </c>
      <c r="P287" t="str">
        <f>IF(IF('Pedidos día'!P287&gt;0,('Pedidos día'!P287*$C287)+$B287,"")&gt;20,IF('Pedidos día'!P287&gt;0,('Pedidos día'!P287*$C287)+$B287,""),20)</f>
        <v/>
      </c>
      <c r="Q287" t="str">
        <f>IF(IF('Pedidos día'!Q287&gt;0,('Pedidos día'!Q287*$C287)+$B287,"")&gt;20,IF('Pedidos día'!Q287&gt;0,('Pedidos día'!Q287*$C287)+$B287,""),20)</f>
        <v/>
      </c>
      <c r="R287">
        <f>IF(IF('Pedidos día'!R287&gt;0,('Pedidos día'!R287*$C287)+$B287,"")&gt;20,IF('Pedidos día'!R287&gt;0,('Pedidos día'!R287*$C287)+$B287,""),20)</f>
        <v>21.587380521180844</v>
      </c>
      <c r="S287" t="str">
        <f>IF(IF('Pedidos día'!S287&gt;0,('Pedidos día'!S287*$C287)+$B287,"")&gt;20,IF('Pedidos día'!S287&gt;0,('Pedidos día'!S287*$C287)+$B287,""),20)</f>
        <v/>
      </c>
      <c r="T287" t="str">
        <f>IF(IF('Pedidos día'!T287&gt;0,('Pedidos día'!T287*$C287)+$B287,"")&gt;20,IF('Pedidos día'!T287&gt;0,('Pedidos día'!T287*$C287)+$B287,""),20)</f>
        <v/>
      </c>
      <c r="U287" t="str">
        <f>IF(IF('Pedidos día'!U287&gt;0,('Pedidos día'!U287*$C287)+$B287,"")&gt;20,IF('Pedidos día'!U287&gt;0,('Pedidos día'!U287*$C287)+$B287,""),20)</f>
        <v/>
      </c>
      <c r="V287" t="str">
        <f>IF(IF('Pedidos día'!V287&gt;0,('Pedidos día'!V287*$C287)+$B287,"")&gt;20,IF('Pedidos día'!V287&gt;0,('Pedidos día'!V287*$C287)+$B287,""),20)</f>
        <v/>
      </c>
      <c r="W287" t="str">
        <f>IF(IF('Pedidos día'!W287&gt;0,('Pedidos día'!W287*$C287)+$B287,"")&gt;20,IF('Pedidos día'!W287&gt;0,('Pedidos día'!W287*$C287)+$B287,""),20)</f>
        <v/>
      </c>
      <c r="X287" t="str">
        <f>IF(IF('Pedidos día'!X287&gt;0,('Pedidos día'!X287*$C287)+$B287,"")&gt;20,IF('Pedidos día'!X287&gt;0,('Pedidos día'!X287*$C287)+$B287,""),20)</f>
        <v/>
      </c>
      <c r="Y287" t="str">
        <f>IF(IF('Pedidos día'!Y287&gt;0,('Pedidos día'!Y287*$C287)+$B287,"")&gt;20,IF('Pedidos día'!Y287&gt;0,('Pedidos día'!Y287*$C287)+$B287,""),20)</f>
        <v/>
      </c>
      <c r="Z287">
        <f>IF('Pedidos día'!Z287&gt;0,('Pedidos día'!Z287*$C287)+$B287,"")</f>
        <v>21.587380521180844</v>
      </c>
    </row>
    <row r="288" spans="1:26">
      <c r="A288" t="str">
        <f>'Pedidos día'!A288</f>
        <v>00000-0285</v>
      </c>
      <c r="B288">
        <f>'Pedidos día'!B288</f>
        <v>20</v>
      </c>
      <c r="C288" s="15">
        <f>'Pedidos día'!C288</f>
        <v>1.4149701113451125</v>
      </c>
      <c r="D288" t="str">
        <f>IF(IF('Pedidos día'!D288&gt;0,('Pedidos día'!D288*$C288)+$B288,"")&gt;20,IF('Pedidos día'!D288&gt;0,('Pedidos día'!D288*$C288)+$B288,""),20)</f>
        <v/>
      </c>
      <c r="E288" t="str">
        <f>IF(IF('Pedidos día'!E288&gt;0,('Pedidos día'!E288*$C288)+$B288,"")&gt;20,IF('Pedidos día'!E288&gt;0,('Pedidos día'!E288*$C288)+$B288,""),20)</f>
        <v/>
      </c>
      <c r="F288" t="str">
        <f>IF(IF('Pedidos día'!F288&gt;0,('Pedidos día'!F288*$C288)+$B288,"")&gt;20,IF('Pedidos día'!F288&gt;0,('Pedidos día'!F288*$C288)+$B288,""),20)</f>
        <v/>
      </c>
      <c r="G288" t="str">
        <f>IF(IF('Pedidos día'!G288&gt;0,('Pedidos día'!G288*$C288)+$B288,"")&gt;20,IF('Pedidos día'!G288&gt;0,('Pedidos día'!G288*$C288)+$B288,""),20)</f>
        <v/>
      </c>
      <c r="H288" t="str">
        <f>IF(IF('Pedidos día'!H288&gt;0,('Pedidos día'!H288*$C288)+$B288,"")&gt;20,IF('Pedidos día'!H288&gt;0,('Pedidos día'!H288*$C288)+$B288,""),20)</f>
        <v/>
      </c>
      <c r="I288" t="str">
        <f>IF(IF('Pedidos día'!I288&gt;0,('Pedidos día'!I288*$C288)+$B288,"")&gt;20,IF('Pedidos día'!I288&gt;0,('Pedidos día'!I288*$C288)+$B288,""),20)</f>
        <v/>
      </c>
      <c r="J288" t="str">
        <f>IF(IF('Pedidos día'!J288&gt;0,('Pedidos día'!J288*$C288)+$B288,"")&gt;20,IF('Pedidos día'!J288&gt;0,('Pedidos día'!J288*$C288)+$B288,""),20)</f>
        <v/>
      </c>
      <c r="K288" t="str">
        <f>IF(IF('Pedidos día'!K288&gt;0,('Pedidos día'!K288*$C288)+$B288,"")&gt;20,IF('Pedidos día'!K288&gt;0,('Pedidos día'!K288*$C288)+$B288,""),20)</f>
        <v/>
      </c>
      <c r="L288" t="str">
        <f>IF(IF('Pedidos día'!L288&gt;0,('Pedidos día'!L288*$C288)+$B288,"")&gt;20,IF('Pedidos día'!L288&gt;0,('Pedidos día'!L288*$C288)+$B288,""),20)</f>
        <v/>
      </c>
      <c r="M288" t="str">
        <f>IF(IF('Pedidos día'!M288&gt;0,('Pedidos día'!M288*$C288)+$B288,"")&gt;20,IF('Pedidos día'!M288&gt;0,('Pedidos día'!M288*$C288)+$B288,""),20)</f>
        <v/>
      </c>
      <c r="N288" t="str">
        <f>IF(IF('Pedidos día'!N288&gt;0,('Pedidos día'!N288*$C288)+$B288,"")&gt;20,IF('Pedidos día'!N288&gt;0,('Pedidos día'!N288*$C288)+$B288,""),20)</f>
        <v/>
      </c>
      <c r="O288">
        <f>IF(IF('Pedidos día'!O288&gt;0,('Pedidos día'!O288*$C288)+$B288,"")&gt;20,IF('Pedidos día'!O288&gt;0,('Pedidos día'!O288*$C288)+$B288,""),20)</f>
        <v>44.054491892866913</v>
      </c>
      <c r="P288" t="str">
        <f>IF(IF('Pedidos día'!P288&gt;0,('Pedidos día'!P288*$C288)+$B288,"")&gt;20,IF('Pedidos día'!P288&gt;0,('Pedidos día'!P288*$C288)+$B288,""),20)</f>
        <v/>
      </c>
      <c r="Q288" t="str">
        <f>IF(IF('Pedidos día'!Q288&gt;0,('Pedidos día'!Q288*$C288)+$B288,"")&gt;20,IF('Pedidos día'!Q288&gt;0,('Pedidos día'!Q288*$C288)+$B288,""),20)</f>
        <v/>
      </c>
      <c r="R288" t="str">
        <f>IF(IF('Pedidos día'!R288&gt;0,('Pedidos día'!R288*$C288)+$B288,"")&gt;20,IF('Pedidos día'!R288&gt;0,('Pedidos día'!R288*$C288)+$B288,""),20)</f>
        <v/>
      </c>
      <c r="S288" t="str">
        <f>IF(IF('Pedidos día'!S288&gt;0,('Pedidos día'!S288*$C288)+$B288,"")&gt;20,IF('Pedidos día'!S288&gt;0,('Pedidos día'!S288*$C288)+$B288,""),20)</f>
        <v/>
      </c>
      <c r="T288" t="str">
        <f>IF(IF('Pedidos día'!T288&gt;0,('Pedidos día'!T288*$C288)+$B288,"")&gt;20,IF('Pedidos día'!T288&gt;0,('Pedidos día'!T288*$C288)+$B288,""),20)</f>
        <v/>
      </c>
      <c r="U288" t="str">
        <f>IF(IF('Pedidos día'!U288&gt;0,('Pedidos día'!U288*$C288)+$B288,"")&gt;20,IF('Pedidos día'!U288&gt;0,('Pedidos día'!U288*$C288)+$B288,""),20)</f>
        <v/>
      </c>
      <c r="V288" t="str">
        <f>IF(IF('Pedidos día'!V288&gt;0,('Pedidos día'!V288*$C288)+$B288,"")&gt;20,IF('Pedidos día'!V288&gt;0,('Pedidos día'!V288*$C288)+$B288,""),20)</f>
        <v/>
      </c>
      <c r="W288" t="str">
        <f>IF(IF('Pedidos día'!W288&gt;0,('Pedidos día'!W288*$C288)+$B288,"")&gt;20,IF('Pedidos día'!W288&gt;0,('Pedidos día'!W288*$C288)+$B288,""),20)</f>
        <v/>
      </c>
      <c r="X288" t="str">
        <f>IF(IF('Pedidos día'!X288&gt;0,('Pedidos día'!X288*$C288)+$B288,"")&gt;20,IF('Pedidos día'!X288&gt;0,('Pedidos día'!X288*$C288)+$B288,""),20)</f>
        <v/>
      </c>
      <c r="Y288" t="str">
        <f>IF(IF('Pedidos día'!Y288&gt;0,('Pedidos día'!Y288*$C288)+$B288,"")&gt;20,IF('Pedidos día'!Y288&gt;0,('Pedidos día'!Y288*$C288)+$B288,""),20)</f>
        <v/>
      </c>
      <c r="Z288">
        <f>IF('Pedidos día'!Z288&gt;0,('Pedidos día'!Z288*$C288)+$B288,"")</f>
        <v>44.054491892866913</v>
      </c>
    </row>
    <row r="289" spans="1:26">
      <c r="A289" t="str">
        <f>'Pedidos día'!A289</f>
        <v>00000-0288</v>
      </c>
      <c r="B289">
        <f>'Pedidos día'!B289</f>
        <v>40</v>
      </c>
      <c r="C289" s="15">
        <f>'Pedidos día'!C289</f>
        <v>1.3403644574984979</v>
      </c>
      <c r="D289">
        <f>IF(IF('Pedidos día'!D289&gt;0,('Pedidos día'!D289*$C289)+$B289,"")&gt;20,IF('Pedidos día'!D289&gt;0,('Pedidos día'!D289*$C289)+$B289,""),20)</f>
        <v>41.340364457498495</v>
      </c>
      <c r="E289" t="str">
        <f>IF(IF('Pedidos día'!E289&gt;0,('Pedidos día'!E289*$C289)+$B289,"")&gt;20,IF('Pedidos día'!E289&gt;0,('Pedidos día'!E289*$C289)+$B289,""),20)</f>
        <v/>
      </c>
      <c r="F289" t="str">
        <f>IF(IF('Pedidos día'!F289&gt;0,('Pedidos día'!F289*$C289)+$B289,"")&gt;20,IF('Pedidos día'!F289&gt;0,('Pedidos día'!F289*$C289)+$B289,""),20)</f>
        <v/>
      </c>
      <c r="G289" t="str">
        <f>IF(IF('Pedidos día'!G289&gt;0,('Pedidos día'!G289*$C289)+$B289,"")&gt;20,IF('Pedidos día'!G289&gt;0,('Pedidos día'!G289*$C289)+$B289,""),20)</f>
        <v/>
      </c>
      <c r="H289" t="str">
        <f>IF(IF('Pedidos día'!H289&gt;0,('Pedidos día'!H289*$C289)+$B289,"")&gt;20,IF('Pedidos día'!H289&gt;0,('Pedidos día'!H289*$C289)+$B289,""),20)</f>
        <v/>
      </c>
      <c r="I289" t="str">
        <f>IF(IF('Pedidos día'!I289&gt;0,('Pedidos día'!I289*$C289)+$B289,"")&gt;20,IF('Pedidos día'!I289&gt;0,('Pedidos día'!I289*$C289)+$B289,""),20)</f>
        <v/>
      </c>
      <c r="J289" t="str">
        <f>IF(IF('Pedidos día'!J289&gt;0,('Pedidos día'!J289*$C289)+$B289,"")&gt;20,IF('Pedidos día'!J289&gt;0,('Pedidos día'!J289*$C289)+$B289,""),20)</f>
        <v/>
      </c>
      <c r="K289" t="str">
        <f>IF(IF('Pedidos día'!K289&gt;0,('Pedidos día'!K289*$C289)+$B289,"")&gt;20,IF('Pedidos día'!K289&gt;0,('Pedidos día'!K289*$C289)+$B289,""),20)</f>
        <v/>
      </c>
      <c r="L289" t="str">
        <f>IF(IF('Pedidos día'!L289&gt;0,('Pedidos día'!L289*$C289)+$B289,"")&gt;20,IF('Pedidos día'!L289&gt;0,('Pedidos día'!L289*$C289)+$B289,""),20)</f>
        <v/>
      </c>
      <c r="M289" t="str">
        <f>IF(IF('Pedidos día'!M289&gt;0,('Pedidos día'!M289*$C289)+$B289,"")&gt;20,IF('Pedidos día'!M289&gt;0,('Pedidos día'!M289*$C289)+$B289,""),20)</f>
        <v/>
      </c>
      <c r="N289" t="str">
        <f>IF(IF('Pedidos día'!N289&gt;0,('Pedidos día'!N289*$C289)+$B289,"")&gt;20,IF('Pedidos día'!N289&gt;0,('Pedidos día'!N289*$C289)+$B289,""),20)</f>
        <v/>
      </c>
      <c r="O289" t="str">
        <f>IF(IF('Pedidos día'!O289&gt;0,('Pedidos día'!O289*$C289)+$B289,"")&gt;20,IF('Pedidos día'!O289&gt;0,('Pedidos día'!O289*$C289)+$B289,""),20)</f>
        <v/>
      </c>
      <c r="P289" t="str">
        <f>IF(IF('Pedidos día'!P289&gt;0,('Pedidos día'!P289*$C289)+$B289,"")&gt;20,IF('Pedidos día'!P289&gt;0,('Pedidos día'!P289*$C289)+$B289,""),20)</f>
        <v/>
      </c>
      <c r="Q289" t="str">
        <f>IF(IF('Pedidos día'!Q289&gt;0,('Pedidos día'!Q289*$C289)+$B289,"")&gt;20,IF('Pedidos día'!Q289&gt;0,('Pedidos día'!Q289*$C289)+$B289,""),20)</f>
        <v/>
      </c>
      <c r="R289" t="str">
        <f>IF(IF('Pedidos día'!R289&gt;0,('Pedidos día'!R289*$C289)+$B289,"")&gt;20,IF('Pedidos día'!R289&gt;0,('Pedidos día'!R289*$C289)+$B289,""),20)</f>
        <v/>
      </c>
      <c r="S289" t="str">
        <f>IF(IF('Pedidos día'!S289&gt;0,('Pedidos día'!S289*$C289)+$B289,"")&gt;20,IF('Pedidos día'!S289&gt;0,('Pedidos día'!S289*$C289)+$B289,""),20)</f>
        <v/>
      </c>
      <c r="T289" t="str">
        <f>IF(IF('Pedidos día'!T289&gt;0,('Pedidos día'!T289*$C289)+$B289,"")&gt;20,IF('Pedidos día'!T289&gt;0,('Pedidos día'!T289*$C289)+$B289,""),20)</f>
        <v/>
      </c>
      <c r="U289" t="str">
        <f>IF(IF('Pedidos día'!U289&gt;0,('Pedidos día'!U289*$C289)+$B289,"")&gt;20,IF('Pedidos día'!U289&gt;0,('Pedidos día'!U289*$C289)+$B289,""),20)</f>
        <v/>
      </c>
      <c r="V289" t="str">
        <f>IF(IF('Pedidos día'!V289&gt;0,('Pedidos día'!V289*$C289)+$B289,"")&gt;20,IF('Pedidos día'!V289&gt;0,('Pedidos día'!V289*$C289)+$B289,""),20)</f>
        <v/>
      </c>
      <c r="W289" t="str">
        <f>IF(IF('Pedidos día'!W289&gt;0,('Pedidos día'!W289*$C289)+$B289,"")&gt;20,IF('Pedidos día'!W289&gt;0,('Pedidos día'!W289*$C289)+$B289,""),20)</f>
        <v/>
      </c>
      <c r="X289" t="str">
        <f>IF(IF('Pedidos día'!X289&gt;0,('Pedidos día'!X289*$C289)+$B289,"")&gt;20,IF('Pedidos día'!X289&gt;0,('Pedidos día'!X289*$C289)+$B289,""),20)</f>
        <v/>
      </c>
      <c r="Y289" t="str">
        <f>IF(IF('Pedidos día'!Y289&gt;0,('Pedidos día'!Y289*$C289)+$B289,"")&gt;20,IF('Pedidos día'!Y289&gt;0,('Pedidos día'!Y289*$C289)+$B289,""),20)</f>
        <v/>
      </c>
      <c r="Z289">
        <f>IF('Pedidos día'!Z289&gt;0,('Pedidos día'!Z289*$C289)+$B289,"")</f>
        <v>41.340364457498495</v>
      </c>
    </row>
    <row r="290" spans="1:26">
      <c r="A290" t="str">
        <f>'Pedidos día'!A290</f>
        <v>00000-0289</v>
      </c>
      <c r="B290">
        <f>'Pedidos día'!B290</f>
        <v>10</v>
      </c>
      <c r="C290" s="15">
        <f>'Pedidos día'!C290</f>
        <v>1.8975787690015271</v>
      </c>
      <c r="D290" t="str">
        <f>IF(IF('Pedidos día'!D290&gt;0,('Pedidos día'!D290*$C290)+$B290,"")&gt;20,IF('Pedidos día'!D290&gt;0,('Pedidos día'!D290*$C290)+$B290,""),20)</f>
        <v/>
      </c>
      <c r="E290" t="str">
        <f>IF(IF('Pedidos día'!E290&gt;0,('Pedidos día'!E290*$C290)+$B290,"")&gt;20,IF('Pedidos día'!E290&gt;0,('Pedidos día'!E290*$C290)+$B290,""),20)</f>
        <v/>
      </c>
      <c r="F290" t="str">
        <f>IF(IF('Pedidos día'!F290&gt;0,('Pedidos día'!F290*$C290)+$B290,"")&gt;20,IF('Pedidos día'!F290&gt;0,('Pedidos día'!F290*$C290)+$B290,""),20)</f>
        <v/>
      </c>
      <c r="G290" t="str">
        <f>IF(IF('Pedidos día'!G290&gt;0,('Pedidos día'!G290*$C290)+$B290,"")&gt;20,IF('Pedidos día'!G290&gt;0,('Pedidos día'!G290*$C290)+$B290,""),20)</f>
        <v/>
      </c>
      <c r="H290" t="str">
        <f>IF(IF('Pedidos día'!H290&gt;0,('Pedidos día'!H290*$C290)+$B290,"")&gt;20,IF('Pedidos día'!H290&gt;0,('Pedidos día'!H290*$C290)+$B290,""),20)</f>
        <v/>
      </c>
      <c r="I290" t="str">
        <f>IF(IF('Pedidos día'!I290&gt;0,('Pedidos día'!I290*$C290)+$B290,"")&gt;20,IF('Pedidos día'!I290&gt;0,('Pedidos día'!I290*$C290)+$B290,""),20)</f>
        <v/>
      </c>
      <c r="J290" t="str">
        <f>IF(IF('Pedidos día'!J290&gt;0,('Pedidos día'!J290*$C290)+$B290,"")&gt;20,IF('Pedidos día'!J290&gt;0,('Pedidos día'!J290*$C290)+$B290,""),20)</f>
        <v/>
      </c>
      <c r="K290" t="str">
        <f>IF(IF('Pedidos día'!K290&gt;0,('Pedidos día'!K290*$C290)+$B290,"")&gt;20,IF('Pedidos día'!K290&gt;0,('Pedidos día'!K290*$C290)+$B290,""),20)</f>
        <v/>
      </c>
      <c r="L290" t="str">
        <f>IF(IF('Pedidos día'!L290&gt;0,('Pedidos día'!L290*$C290)+$B290,"")&gt;20,IF('Pedidos día'!L290&gt;0,('Pedidos día'!L290*$C290)+$B290,""),20)</f>
        <v/>
      </c>
      <c r="M290" t="str">
        <f>IF(IF('Pedidos día'!M290&gt;0,('Pedidos día'!M290*$C290)+$B290,"")&gt;20,IF('Pedidos día'!M290&gt;0,('Pedidos día'!M290*$C290)+$B290,""),20)</f>
        <v/>
      </c>
      <c r="N290" t="str">
        <f>IF(IF('Pedidos día'!N290&gt;0,('Pedidos día'!N290*$C290)+$B290,"")&gt;20,IF('Pedidos día'!N290&gt;0,('Pedidos día'!N290*$C290)+$B290,""),20)</f>
        <v/>
      </c>
      <c r="O290" t="str">
        <f>IF(IF('Pedidos día'!O290&gt;0,('Pedidos día'!O290*$C290)+$B290,"")&gt;20,IF('Pedidos día'!O290&gt;0,('Pedidos día'!O290*$C290)+$B290,""),20)</f>
        <v/>
      </c>
      <c r="P290" t="str">
        <f>IF(IF('Pedidos día'!P290&gt;0,('Pedidos día'!P290*$C290)+$B290,"")&gt;20,IF('Pedidos día'!P290&gt;0,('Pedidos día'!P290*$C290)+$B290,""),20)</f>
        <v/>
      </c>
      <c r="Q290" t="str">
        <f>IF(IF('Pedidos día'!Q290&gt;0,('Pedidos día'!Q290*$C290)+$B290,"")&gt;20,IF('Pedidos día'!Q290&gt;0,('Pedidos día'!Q290*$C290)+$B290,""),20)</f>
        <v/>
      </c>
      <c r="R290" t="str">
        <f>IF(IF('Pedidos día'!R290&gt;0,('Pedidos día'!R290*$C290)+$B290,"")&gt;20,IF('Pedidos día'!R290&gt;0,('Pedidos día'!R290*$C290)+$B290,""),20)</f>
        <v/>
      </c>
      <c r="S290">
        <f>IF(IF('Pedidos día'!S290&gt;0,('Pedidos día'!S290*$C290)+$B290,"")&gt;20,IF('Pedidos día'!S290&gt;0,('Pedidos día'!S290*$C290)+$B290,""),20)</f>
        <v>20</v>
      </c>
      <c r="T290" t="str">
        <f>IF(IF('Pedidos día'!T290&gt;0,('Pedidos día'!T290*$C290)+$B290,"")&gt;20,IF('Pedidos día'!T290&gt;0,('Pedidos día'!T290*$C290)+$B290,""),20)</f>
        <v/>
      </c>
      <c r="U290" t="str">
        <f>IF(IF('Pedidos día'!U290&gt;0,('Pedidos día'!U290*$C290)+$B290,"")&gt;20,IF('Pedidos día'!U290&gt;0,('Pedidos día'!U290*$C290)+$B290,""),20)</f>
        <v/>
      </c>
      <c r="V290" t="str">
        <f>IF(IF('Pedidos día'!V290&gt;0,('Pedidos día'!V290*$C290)+$B290,"")&gt;20,IF('Pedidos día'!V290&gt;0,('Pedidos día'!V290*$C290)+$B290,""),20)</f>
        <v/>
      </c>
      <c r="W290" t="str">
        <f>IF(IF('Pedidos día'!W290&gt;0,('Pedidos día'!W290*$C290)+$B290,"")&gt;20,IF('Pedidos día'!W290&gt;0,('Pedidos día'!W290*$C290)+$B290,""),20)</f>
        <v/>
      </c>
      <c r="X290" t="str">
        <f>IF(IF('Pedidos día'!X290&gt;0,('Pedidos día'!X290*$C290)+$B290,"")&gt;20,IF('Pedidos día'!X290&gt;0,('Pedidos día'!X290*$C290)+$B290,""),20)</f>
        <v/>
      </c>
      <c r="Y290" t="str">
        <f>IF(IF('Pedidos día'!Y290&gt;0,('Pedidos día'!Y290*$C290)+$B290,"")&gt;20,IF('Pedidos día'!Y290&gt;0,('Pedidos día'!Y290*$C290)+$B290,""),20)</f>
        <v/>
      </c>
      <c r="Z290">
        <f>IF('Pedidos día'!Z290&gt;0,('Pedidos día'!Z290*$C290)+$B290,"")</f>
        <v>13.795157538003053</v>
      </c>
    </row>
    <row r="291" spans="1:26">
      <c r="A291" t="str">
        <f>'Pedidos día'!A291&amp;" (minutos)"</f>
        <v>Total packing list (minutos)</v>
      </c>
      <c r="B291">
        <f>'Pedidos día'!B291</f>
        <v>0</v>
      </c>
      <c r="C291" s="15">
        <f>'Pedidos día'!C291</f>
        <v>0</v>
      </c>
      <c r="D291" s="15">
        <f>SUM(D2:D290)/60</f>
        <v>24.229387212219436</v>
      </c>
      <c r="E291" s="15">
        <f t="shared" ref="E291:Y291" si="0">SUM(E2:E290)/60</f>
        <v>15.679135502951818</v>
      </c>
      <c r="F291" s="15">
        <f t="shared" si="0"/>
        <v>20.413297371347504</v>
      </c>
      <c r="G291" s="15">
        <f t="shared" si="0"/>
        <v>20.05785163622188</v>
      </c>
      <c r="H291" s="15">
        <f t="shared" si="0"/>
        <v>20.00668565828278</v>
      </c>
      <c r="I291" s="15">
        <f t="shared" si="0"/>
        <v>18.079131592536651</v>
      </c>
      <c r="J291" s="15">
        <f t="shared" si="0"/>
        <v>20.616954940835054</v>
      </c>
      <c r="K291" s="15">
        <f t="shared" si="0"/>
        <v>22.022016730266632</v>
      </c>
      <c r="L291" s="15">
        <f t="shared" si="0"/>
        <v>24.844790018021502</v>
      </c>
      <c r="M291" s="15">
        <f t="shared" si="0"/>
        <v>19.662637886005307</v>
      </c>
      <c r="N291" s="15">
        <f t="shared" si="0"/>
        <v>19.810955667080027</v>
      </c>
      <c r="O291" s="15">
        <f t="shared" si="0"/>
        <v>20.06569472824911</v>
      </c>
      <c r="P291" s="15">
        <f t="shared" si="0"/>
        <v>21.93059445911689</v>
      </c>
      <c r="Q291" s="15">
        <f t="shared" si="0"/>
        <v>25.622133038153454</v>
      </c>
      <c r="R291" s="15">
        <f t="shared" si="0"/>
        <v>18.219345852190077</v>
      </c>
      <c r="S291" s="15">
        <f t="shared" si="0"/>
        <v>21.333291015065427</v>
      </c>
      <c r="T291" s="15">
        <f t="shared" si="0"/>
        <v>21.755343141413331</v>
      </c>
      <c r="U291" s="15">
        <f t="shared" si="0"/>
        <v>16.063312553834724</v>
      </c>
      <c r="V291" s="15">
        <f t="shared" si="0"/>
        <v>18.087002611230318</v>
      </c>
      <c r="W291" s="15">
        <f t="shared" si="0"/>
        <v>21.11906820708176</v>
      </c>
      <c r="X291" s="15">
        <f t="shared" si="0"/>
        <v>28.950325928227088</v>
      </c>
      <c r="Y291" s="15">
        <f t="shared" si="0"/>
        <v>19.610004115149554</v>
      </c>
      <c r="Z291">
        <f>'Pedidos día'!Z291</f>
        <v>4851</v>
      </c>
    </row>
    <row r="292" spans="1:26">
      <c r="A292" t="s">
        <v>486</v>
      </c>
      <c r="B292">
        <v>6</v>
      </c>
    </row>
    <row r="293" spans="1:26">
      <c r="A293" t="s">
        <v>487</v>
      </c>
      <c r="B293">
        <v>7</v>
      </c>
    </row>
    <row r="294" spans="1:26">
      <c r="A294" t="s">
        <v>488</v>
      </c>
      <c r="B294">
        <v>4</v>
      </c>
    </row>
    <row r="295" spans="1:26">
      <c r="A295" t="s">
        <v>489</v>
      </c>
      <c r="B295">
        <f>SUM(B292:B294)</f>
        <v>17</v>
      </c>
    </row>
  </sheetData>
  <phoneticPr fontId="18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3</vt:i4>
      </vt:variant>
    </vt:vector>
  </HeadingPairs>
  <TitlesOfParts>
    <vt:vector size="8" baseType="lpstr">
      <vt:lpstr>Rotación</vt:lpstr>
      <vt:lpstr>Pedidos día</vt:lpstr>
      <vt:lpstr>Localizações</vt:lpstr>
      <vt:lpstr>QuadrosControl</vt:lpstr>
      <vt:lpstr>PedidosDia_Tempos</vt:lpstr>
      <vt:lpstr>Andar</vt:lpstr>
      <vt:lpstr>Linear</vt:lpstr>
      <vt:lpstr>TemposRef</vt:lpstr>
    </vt:vector>
  </TitlesOfParts>
  <Company>Agility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Utilizador</cp:lastModifiedBy>
  <dcterms:created xsi:type="dcterms:W3CDTF">2010-08-06T15:44:10Z</dcterms:created>
  <dcterms:modified xsi:type="dcterms:W3CDTF">2013-01-29T22:40:38Z</dcterms:modified>
</cp:coreProperties>
</file>